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20\131.VÝZVA NOVOBORSKO\VV KE KONTROLE - vše odemčené_BS\"/>
    </mc:Choice>
  </mc:AlternateContent>
  <bookViews>
    <workbookView xWindow="0" yWindow="0" windowWidth="27825" windowHeight="11715" tabRatio="683"/>
  </bookViews>
  <sheets>
    <sheet name="KR.L._2626" sheetId="3" r:id="rId1"/>
    <sheet name="SO2_2626" sheetId="1" r:id="rId2"/>
    <sheet name="SO3_2626" sheetId="4" r:id="rId3"/>
    <sheet name="SO5_2626" sheetId="5" r:id="rId4"/>
    <sheet name="SO6_2626" sheetId="6" r:id="rId5"/>
  </sheets>
  <definedNames>
    <definedName name="_xlnm._FilterDatabase" localSheetId="1" hidden="1">SO2_2626!$A$7:$R$108</definedName>
    <definedName name="_xlnm._FilterDatabase" localSheetId="2" hidden="1">SO3_2626!$A$6:$E$14</definedName>
    <definedName name="_xlnm._FilterDatabase" localSheetId="3" hidden="1">SO5_2626!$A$6:$D$15</definedName>
    <definedName name="_xlnm.Print_Titles" localSheetId="1">SO2_2626!$1:$6</definedName>
    <definedName name="_xlnm.Print_Area" localSheetId="0">KR.L._2626!$A$1:$C$44</definedName>
    <definedName name="_xlnm.Print_Area" localSheetId="1">SO2_2626!$A$1:$R$119</definedName>
    <definedName name="_xlnm.Print_Area" localSheetId="2">SO3_2626!$A$1:$G$20</definedName>
    <definedName name="_xlnm.Print_Area" localSheetId="3">SO5_2626!$A$1:$F$32</definedName>
    <definedName name="_xlnm.Print_Area" localSheetId="4">SO6_2626!$A$1:$E$23</definedName>
  </definedNames>
  <calcPr calcId="152511"/>
</workbook>
</file>

<file path=xl/calcChain.xml><?xml version="1.0" encoding="utf-8"?>
<calcChain xmlns="http://schemas.openxmlformats.org/spreadsheetml/2006/main">
  <c r="F17" i="4" l="1"/>
  <c r="D18" i="5"/>
  <c r="D16" i="6"/>
  <c r="F11" i="5" l="1"/>
  <c r="F10" i="5"/>
  <c r="E9" i="5"/>
  <c r="E8" i="5"/>
  <c r="E9" i="6"/>
  <c r="E8" i="6"/>
  <c r="G8" i="4"/>
  <c r="G9" i="4"/>
  <c r="G10" i="4"/>
  <c r="G7" i="4"/>
  <c r="P108" i="1"/>
  <c r="C11" i="3" s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8" i="1"/>
  <c r="Q62" i="1"/>
  <c r="Q48" i="1"/>
  <c r="Q31" i="1"/>
  <c r="Q9" i="1"/>
  <c r="E18" i="5" l="1"/>
  <c r="Q108" i="1"/>
  <c r="C14" i="3" s="1"/>
  <c r="F18" i="5"/>
  <c r="E20" i="5" s="1"/>
  <c r="C20" i="3" s="1"/>
  <c r="E16" i="6"/>
  <c r="C21" i="3" s="1"/>
  <c r="C18" i="3" s="1"/>
  <c r="R108" i="1"/>
  <c r="G17" i="4"/>
  <c r="C16" i="3" s="1"/>
  <c r="Q110" i="1" l="1"/>
  <c r="C28" i="3"/>
  <c r="C30" i="3" s="1"/>
  <c r="C13" i="3"/>
  <c r="C24" i="3" s="1"/>
  <c r="C26" i="3" s="1"/>
  <c r="C32" i="3" l="1"/>
  <c r="C34" i="3" s="1"/>
  <c r="C25" i="3"/>
  <c r="C29" i="3"/>
  <c r="C33" i="3" l="1"/>
</calcChain>
</file>

<file path=xl/sharedStrings.xml><?xml version="1.0" encoding="utf-8"?>
<sst xmlns="http://schemas.openxmlformats.org/spreadsheetml/2006/main" count="508" uniqueCount="117">
  <si>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</si>
  <si>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</si>
  <si>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</si>
  <si>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</si>
  <si>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</si>
  <si>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</si>
  <si>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</si>
  <si>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</si>
  <si>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</si>
  <si>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</si>
  <si>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</si>
  <si>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KRYCÍ LIST</t>
  </si>
  <si>
    <t>objekt</t>
  </si>
  <si>
    <t>cena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</si>
  <si>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</si>
  <si>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</si>
  <si>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</si>
  <si>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</si>
  <si>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</si>
  <si>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</si>
  <si>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</si>
  <si>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</si>
  <si>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</si>
  <si>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</si>
  <si>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druhý rok</t>
  </si>
  <si>
    <t>Rozvojová péče bude probíhat v rozsahu dle specifikace uvedené v technické zprávě.</t>
  </si>
  <si>
    <t>SO3 - VÝSADBY</t>
  </si>
  <si>
    <t>SO5 - ROZVOJOVÁ PÉČE</t>
  </si>
  <si>
    <t>typ výpěstku</t>
  </si>
  <si>
    <t>cena za jedn.</t>
  </si>
  <si>
    <t>č.pol.</t>
  </si>
  <si>
    <t>DBH2</t>
  </si>
  <si>
    <t>DBH3</t>
  </si>
  <si>
    <t>jírovec maďal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</si>
  <si>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</si>
  <si>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</si>
  <si>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</si>
  <si>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pořad.číslo</t>
  </si>
  <si>
    <t>Aesculus hippocastanum</t>
  </si>
  <si>
    <t>Cena celkem</t>
  </si>
  <si>
    <t>poznámka k provedení</t>
  </si>
  <si>
    <t>Quercus robur</t>
  </si>
  <si>
    <t>bříza bělokorá</t>
  </si>
  <si>
    <t>Betula pendula</t>
  </si>
  <si>
    <t>OV</t>
  </si>
  <si>
    <t>odstranění výmladků</t>
  </si>
  <si>
    <t>redukce obvodová</t>
  </si>
  <si>
    <t>RZ</t>
  </si>
  <si>
    <t>zdravotní řez</t>
  </si>
  <si>
    <t>RB</t>
  </si>
  <si>
    <t>RLPV</t>
  </si>
  <si>
    <t>úprava průjezdného profilu</t>
  </si>
  <si>
    <t>RLLR</t>
  </si>
  <si>
    <t>PROJEKT: REKONSTRUKCE VYBRANÝCH ALEJÍ NA NOVOBORSKU - KOMUNIKACE Č. III/2626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</si>
  <si>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VYBRANÝCH ALEJÍ NA NOVOBORSKU - KOMUNIKACE č. III/2626</t>
    </r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</si>
  <si>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VYBRANÝCH ALEJÍ NA NOVOBORSKU - KOMUNIKACE Č. III/2626</t>
    </r>
  </si>
  <si>
    <t>třešeň obecná</t>
  </si>
  <si>
    <t>Prunus avium</t>
  </si>
  <si>
    <t>švestka domácí</t>
  </si>
  <si>
    <t>Prunus domestica</t>
  </si>
  <si>
    <t>borovice lesní</t>
  </si>
  <si>
    <t>Pinus sylvestris</t>
  </si>
  <si>
    <t>dub letní</t>
  </si>
  <si>
    <t>olše lepkavá</t>
  </si>
  <si>
    <t>Alnus glutinosa</t>
  </si>
  <si>
    <t>vrba jíva</t>
  </si>
  <si>
    <t>Salix caprea</t>
  </si>
  <si>
    <t>hrušeň domácí</t>
  </si>
  <si>
    <t>Pyrus communis</t>
  </si>
  <si>
    <t>dub zimní</t>
  </si>
  <si>
    <t>Quercus paraea</t>
  </si>
  <si>
    <t>ORZ</t>
  </si>
  <si>
    <t xml:space="preserve">vstupní řez </t>
  </si>
  <si>
    <t>RO30%</t>
  </si>
  <si>
    <t>stabilizace koruny</t>
  </si>
  <si>
    <t>řez bezpečnostní</t>
  </si>
  <si>
    <t>RO10%</t>
  </si>
  <si>
    <t>RO25-30%</t>
  </si>
  <si>
    <t>lokální redukce z důvodu stabilizace</t>
  </si>
  <si>
    <t>potlačení vývoje kodominantního větvení</t>
  </si>
  <si>
    <t>potlačení tlakového větvení</t>
  </si>
  <si>
    <t>RV</t>
  </si>
  <si>
    <t>řez výchovný</t>
  </si>
  <si>
    <t>potlačení asymetrické koruny</t>
  </si>
  <si>
    <t>ok 12 - 14 cm, s balem</t>
  </si>
  <si>
    <t>vysokokmen, rozvětvený</t>
  </si>
  <si>
    <t xml:space="preserve">švestka domácí </t>
  </si>
  <si>
    <t>Neovocné stromy</t>
  </si>
  <si>
    <t>Jednotlivé ovocné stromy</t>
  </si>
  <si>
    <t>ponechání větve s vletovým otvorem</t>
  </si>
  <si>
    <t>PŘÍLOHA Č.: 3.2</t>
  </si>
  <si>
    <t>VÝKAZ VÝMĚR</t>
  </si>
  <si>
    <t>SO2 OŠETŘENÍ - CELKEM</t>
  </si>
  <si>
    <t>celkem bez DPH</t>
  </si>
  <si>
    <t>bez DPH</t>
  </si>
  <si>
    <t>SO2 OŠETŘENÍ - UZNATELNÉ</t>
  </si>
  <si>
    <t>SO2 OŠETŘENÍ - NEUZNATELNÉ</t>
  </si>
  <si>
    <t>dne:</t>
  </si>
  <si>
    <t>z toho:</t>
  </si>
  <si>
    <t>SO3 VÝSADBY - CELKEM UZNATELNÉ</t>
  </si>
  <si>
    <t>SO5 ROZVOJOVÁ PÉČE 1. + 2. rok UZNATELNÉ</t>
  </si>
  <si>
    <t>Cena celkem UZNATELNÉ</t>
  </si>
  <si>
    <t>Cena celkem NEUZNATELNÉ</t>
  </si>
  <si>
    <t>CENA</t>
  </si>
  <si>
    <t>neuznatelné výdaje</t>
  </si>
  <si>
    <t>uznatelné výdaje</t>
  </si>
  <si>
    <t>CENA CELKEM BEZ DPH - UZNATELNÉ + NEUZNATELNÉ VÝDAJE</t>
  </si>
  <si>
    <t>třetí rok</t>
  </si>
  <si>
    <t>SO6 - ROZVOJOVÁ PÉČE</t>
  </si>
  <si>
    <t>CENA CELKEM BEZ DPH I. + II. ROK</t>
  </si>
  <si>
    <t>SO6 ROZVOJOVÁ PÉČE 3. rok NEUZNATELNÉ</t>
  </si>
  <si>
    <t>NEUZNATELNÉ</t>
  </si>
  <si>
    <t>UZNATELNÉ</t>
  </si>
  <si>
    <t>CELKEM</t>
  </si>
  <si>
    <t>Z TOHO:</t>
  </si>
  <si>
    <t>SO5+SO6 ROZVOJOVÁ PÉČE CELKEM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</si>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</sst>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Kč&quot;;[Red]\-#,##0\ &quot;Kč&quot;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5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sz val="11"/>
      <name val="Arial"/>
      <family val="2"/>
      <charset val="238"/>
    </font>
    <font>
      <i/>
      <sz val="9"/>
      <color rgb="FF0070C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4" fillId="0" borderId="0" applyNumberFormat="0" applyFill="0" applyBorder="0" applyAlignment="0" applyProtection="0"/>
    <xf numFmtId="0" fontId="1" fillId="0" borderId="0"/>
    <xf numFmtId="0" fontId="24" fillId="0" borderId="0" applyNumberFormat="0" applyFill="0" applyBorder="0" applyAlignment="0" applyProtection="0"/>
  </cellStyleXfs>
  <cellXfs count="247">
    <xf numFmtId="0" fontId="0" fillId="0" borderId="0" xfId="0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1" fillId="34" borderId="0" xfId="0" applyFont="1" applyFill="1" applyBorder="1" applyAlignment="1">
      <alignment vertical="top"/>
    </xf>
    <xf numFmtId="0" fontId="22" fillId="34" borderId="0" xfId="0" applyFont="1" applyFill="1" applyBorder="1" applyAlignment="1">
      <alignment vertical="top"/>
    </xf>
    <xf numFmtId="0" fontId="18" fillId="34" borderId="0" xfId="0" applyFont="1" applyFill="1" applyBorder="1" applyAlignment="1">
      <alignment horizontal="center" vertical="top"/>
    </xf>
    <xf numFmtId="0" fontId="23" fillId="34" borderId="0" xfId="0" applyFont="1" applyFill="1" applyAlignment="1">
      <alignment horizontal="left" vertical="top"/>
    </xf>
    <xf numFmtId="0" fontId="23" fillId="34" borderId="0" xfId="0" applyFont="1" applyFill="1" applyBorder="1" applyAlignment="1">
      <alignment horizontal="left" vertical="top"/>
    </xf>
    <xf numFmtId="0" fontId="1" fillId="34" borderId="0" xfId="44" applyFill="1"/>
    <xf numFmtId="0" fontId="30" fillId="34" borderId="0" xfId="44" applyFont="1" applyFill="1"/>
    <xf numFmtId="0" fontId="16" fillId="34" borderId="15" xfId="44" applyFont="1" applyFill="1" applyBorder="1"/>
    <xf numFmtId="0" fontId="1" fillId="34" borderId="0" xfId="44" applyFont="1" applyFill="1" applyBorder="1"/>
    <xf numFmtId="0" fontId="1" fillId="34" borderId="16" xfId="44" applyFont="1" applyFill="1" applyBorder="1"/>
    <xf numFmtId="0" fontId="27" fillId="34" borderId="15" xfId="44" applyFont="1" applyFill="1" applyBorder="1" applyAlignment="1">
      <alignment horizontal="center" vertical="center"/>
    </xf>
    <xf numFmtId="0" fontId="28" fillId="34" borderId="0" xfId="44" applyFont="1" applyFill="1" applyBorder="1"/>
    <xf numFmtId="0" fontId="28" fillId="34" borderId="16" xfId="44" applyFont="1" applyFill="1" applyBorder="1" applyAlignment="1">
      <alignment horizontal="center" vertical="center"/>
    </xf>
    <xf numFmtId="0" fontId="25" fillId="34" borderId="11" xfId="44" applyFont="1" applyFill="1" applyBorder="1"/>
    <xf numFmtId="0" fontId="25" fillId="34" borderId="15" xfId="44" applyFont="1" applyFill="1" applyBorder="1"/>
    <xf numFmtId="0" fontId="25" fillId="34" borderId="0" xfId="44" applyFont="1" applyFill="1" applyBorder="1"/>
    <xf numFmtId="0" fontId="25" fillId="34" borderId="10" xfId="44" applyFont="1" applyFill="1" applyBorder="1" applyAlignment="1">
      <alignment vertical="top"/>
    </xf>
    <xf numFmtId="6" fontId="1" fillId="34" borderId="0" xfId="44" applyNumberFormat="1" applyFill="1"/>
    <xf numFmtId="0" fontId="31" fillId="34" borderId="0" xfId="0" applyFont="1" applyFill="1" applyBorder="1" applyAlignment="1">
      <alignment vertical="top"/>
    </xf>
    <xf numFmtId="0" fontId="32" fillId="34" borderId="0" xfId="44" applyFont="1" applyFill="1"/>
    <xf numFmtId="0" fontId="28" fillId="0" borderId="0" xfId="44" applyFont="1"/>
    <xf numFmtId="0" fontId="25" fillId="34" borderId="0" xfId="44" applyFont="1" applyFill="1"/>
    <xf numFmtId="165" fontId="25" fillId="34" borderId="0" xfId="44" applyNumberFormat="1" applyFont="1" applyFill="1"/>
    <xf numFmtId="0" fontId="32" fillId="34" borderId="0" xfId="44" applyFont="1" applyFill="1" applyAlignment="1">
      <alignment horizontal="center" wrapText="1"/>
    </xf>
    <xf numFmtId="0" fontId="35" fillId="34" borderId="0" xfId="44" applyFont="1" applyFill="1"/>
    <xf numFmtId="0" fontId="25" fillId="34" borderId="12" xfId="44" applyFont="1" applyFill="1" applyBorder="1"/>
    <xf numFmtId="0" fontId="32" fillId="34" borderId="18" xfId="44" applyFont="1" applyFill="1" applyBorder="1"/>
    <xf numFmtId="0" fontId="32" fillId="34" borderId="19" xfId="44" applyFont="1" applyFill="1" applyBorder="1"/>
    <xf numFmtId="164" fontId="25" fillId="34" borderId="19" xfId="44" applyNumberFormat="1" applyFont="1" applyFill="1" applyBorder="1"/>
    <xf numFmtId="0" fontId="32" fillId="34" borderId="20" xfId="44" applyFont="1" applyFill="1" applyBorder="1"/>
    <xf numFmtId="0" fontId="33" fillId="33" borderId="10" xfId="44" applyFont="1" applyFill="1" applyBorder="1" applyAlignment="1">
      <alignment horizontal="center" wrapText="1"/>
    </xf>
    <xf numFmtId="0" fontId="34" fillId="33" borderId="10" xfId="44" applyFont="1" applyFill="1" applyBorder="1" applyAlignment="1">
      <alignment horizontal="center" wrapText="1"/>
    </xf>
    <xf numFmtId="0" fontId="33" fillId="33" borderId="12" xfId="44" applyFont="1" applyFill="1" applyBorder="1" applyAlignment="1">
      <alignment horizontal="center" wrapText="1"/>
    </xf>
    <xf numFmtId="0" fontId="33" fillId="33" borderId="13" xfId="44" applyFont="1" applyFill="1" applyBorder="1" applyAlignment="1">
      <alignment horizontal="center" wrapText="1"/>
    </xf>
    <xf numFmtId="165" fontId="33" fillId="33" borderId="13" xfId="44" applyNumberFormat="1" applyFont="1" applyFill="1" applyBorder="1" applyAlignment="1">
      <alignment horizontal="center" wrapText="1"/>
    </xf>
    <xf numFmtId="0" fontId="34" fillId="33" borderId="13" xfId="44" applyFont="1" applyFill="1" applyBorder="1" applyAlignment="1">
      <alignment horizontal="center" wrapText="1"/>
    </xf>
    <xf numFmtId="164" fontId="32" fillId="34" borderId="0" xfId="44" applyNumberFormat="1" applyFont="1" applyFill="1"/>
    <xf numFmtId="0" fontId="19" fillId="34" borderId="0" xfId="0" applyFont="1" applyFill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18" fillId="33" borderId="22" xfId="0" applyFont="1" applyFill="1" applyBorder="1" applyAlignment="1">
      <alignment vertical="top"/>
    </xf>
    <xf numFmtId="0" fontId="18" fillId="33" borderId="22" xfId="0" applyFont="1" applyFill="1" applyBorder="1" applyAlignment="1">
      <alignment horizontal="center" vertical="top"/>
    </xf>
    <xf numFmtId="0" fontId="40" fillId="34" borderId="0" xfId="0" applyFont="1" applyFill="1" applyBorder="1" applyAlignment="1">
      <alignment vertical="top"/>
    </xf>
    <xf numFmtId="0" fontId="39" fillId="34" borderId="0" xfId="0" applyFont="1" applyFill="1" applyBorder="1" applyAlignment="1">
      <alignment vertical="top"/>
    </xf>
    <xf numFmtId="0" fontId="31" fillId="33" borderId="10" xfId="0" applyFont="1" applyFill="1" applyBorder="1" applyAlignment="1">
      <alignment horizontal="center" vertical="top" wrapText="1"/>
    </xf>
    <xf numFmtId="1" fontId="31" fillId="33" borderId="10" xfId="0" applyNumberFormat="1" applyFont="1" applyFill="1" applyBorder="1" applyAlignment="1">
      <alignment horizontal="center" vertical="top" wrapText="1"/>
    </xf>
    <xf numFmtId="0" fontId="31" fillId="33" borderId="11" xfId="0" applyFont="1" applyFill="1" applyBorder="1" applyAlignment="1">
      <alignment horizontal="center" vertical="top" wrapText="1"/>
    </xf>
    <xf numFmtId="0" fontId="23" fillId="34" borderId="0" xfId="44" applyFont="1" applyFill="1"/>
    <xf numFmtId="0" fontId="41" fillId="33" borderId="11" xfId="44" applyFont="1" applyFill="1" applyBorder="1" applyAlignment="1">
      <alignment horizontal="center" vertical="top" wrapText="1"/>
    </xf>
    <xf numFmtId="0" fontId="31" fillId="33" borderId="11" xfId="44" applyFont="1" applyFill="1" applyBorder="1" applyAlignment="1">
      <alignment horizontal="center" vertical="top" wrapText="1"/>
    </xf>
    <xf numFmtId="0" fontId="21" fillId="34" borderId="0" xfId="44" applyFont="1" applyFill="1" applyAlignment="1">
      <alignment horizontal="center" vertical="top" wrapText="1"/>
    </xf>
    <xf numFmtId="0" fontId="39" fillId="34" borderId="0" xfId="0" applyFont="1" applyFill="1" applyAlignment="1">
      <alignment horizontal="left" vertical="top"/>
    </xf>
    <xf numFmtId="0" fontId="39" fillId="33" borderId="22" xfId="44" applyFont="1" applyFill="1" applyBorder="1" applyAlignment="1"/>
    <xf numFmtId="0" fontId="40" fillId="34" borderId="0" xfId="44" applyFont="1" applyFill="1"/>
    <xf numFmtId="0" fontId="21" fillId="0" borderId="11" xfId="0" applyFont="1" applyFill="1" applyBorder="1" applyAlignment="1">
      <alignment horizontal="center" vertical="top"/>
    </xf>
    <xf numFmtId="1" fontId="21" fillId="0" borderId="11" xfId="0" applyNumberFormat="1" applyFont="1" applyFill="1" applyBorder="1" applyAlignment="1">
      <alignment horizontal="center" vertical="top"/>
    </xf>
    <xf numFmtId="0" fontId="21" fillId="0" borderId="11" xfId="0" applyFont="1" applyFill="1" applyBorder="1" applyAlignment="1">
      <alignment vertical="top"/>
    </xf>
    <xf numFmtId="0" fontId="43" fillId="0" borderId="11" xfId="0" applyFont="1" applyFill="1" applyBorder="1" applyAlignment="1">
      <alignment horizontal="left" vertical="top"/>
    </xf>
    <xf numFmtId="0" fontId="21" fillId="0" borderId="11" xfId="0" applyFont="1" applyFill="1" applyBorder="1" applyAlignment="1">
      <alignment horizontal="left" vertical="top"/>
    </xf>
    <xf numFmtId="0" fontId="21" fillId="0" borderId="11" xfId="0" applyFont="1" applyFill="1" applyBorder="1" applyAlignment="1">
      <alignment vertical="top" wrapText="1"/>
    </xf>
    <xf numFmtId="166" fontId="41" fillId="0" borderId="11" xfId="0" applyNumberFormat="1" applyFont="1" applyFill="1" applyBorder="1" applyAlignment="1">
      <alignment horizontal="left" vertical="top"/>
    </xf>
    <xf numFmtId="0" fontId="21" fillId="35" borderId="11" xfId="0" applyFont="1" applyFill="1" applyBorder="1" applyAlignment="1">
      <alignment horizontal="center" vertical="top"/>
    </xf>
    <xf numFmtId="1" fontId="21" fillId="35" borderId="11" xfId="0" applyNumberFormat="1" applyFont="1" applyFill="1" applyBorder="1" applyAlignment="1">
      <alignment horizontal="center" vertical="top"/>
    </xf>
    <xf numFmtId="0" fontId="21" fillId="35" borderId="11" xfId="0" applyFont="1" applyFill="1" applyBorder="1" applyAlignment="1">
      <alignment vertical="top"/>
    </xf>
    <xf numFmtId="0" fontId="43" fillId="35" borderId="11" xfId="0" applyFont="1" applyFill="1" applyBorder="1" applyAlignment="1">
      <alignment horizontal="left" vertical="top"/>
    </xf>
    <xf numFmtId="0" fontId="21" fillId="35" borderId="11" xfId="0" applyNumberFormat="1" applyFont="1" applyFill="1" applyBorder="1" applyAlignment="1">
      <alignment horizontal="center" vertical="top"/>
    </xf>
    <xf numFmtId="0" fontId="21" fillId="35" borderId="11" xfId="0" applyFont="1" applyFill="1" applyBorder="1" applyAlignment="1">
      <alignment horizontal="left" vertical="top"/>
    </xf>
    <xf numFmtId="9" fontId="21" fillId="35" borderId="11" xfId="0" applyNumberFormat="1" applyFont="1" applyFill="1" applyBorder="1" applyAlignment="1">
      <alignment vertical="top" wrapText="1"/>
    </xf>
    <xf numFmtId="1" fontId="21" fillId="35" borderId="11" xfId="0" applyNumberFormat="1" applyFont="1" applyFill="1" applyBorder="1" applyAlignment="1">
      <alignment horizontal="center" vertical="top" wrapText="1"/>
    </xf>
    <xf numFmtId="0" fontId="21" fillId="35" borderId="11" xfId="0" applyNumberFormat="1" applyFont="1" applyFill="1" applyBorder="1" applyAlignment="1">
      <alignment horizontal="center" vertical="top" wrapText="1"/>
    </xf>
    <xf numFmtId="0" fontId="21" fillId="35" borderId="11" xfId="0" applyFont="1" applyFill="1" applyBorder="1" applyAlignment="1">
      <alignment vertical="top" wrapText="1"/>
    </xf>
    <xf numFmtId="1" fontId="21" fillId="0" borderId="11" xfId="0" applyNumberFormat="1" applyFont="1" applyFill="1" applyBorder="1" applyAlignment="1">
      <alignment horizontal="center" vertical="top" wrapText="1"/>
    </xf>
    <xf numFmtId="0" fontId="21" fillId="0" borderId="11" xfId="0" applyNumberFormat="1" applyFont="1" applyFill="1" applyBorder="1" applyAlignment="1">
      <alignment horizontal="center" vertical="top" wrapText="1"/>
    </xf>
    <xf numFmtId="0" fontId="21" fillId="0" borderId="11" xfId="0" applyNumberFormat="1" applyFont="1" applyFill="1" applyBorder="1" applyAlignment="1">
      <alignment horizontal="center" vertical="top"/>
    </xf>
    <xf numFmtId="0" fontId="21" fillId="34" borderId="11" xfId="0" applyFont="1" applyFill="1" applyBorder="1" applyAlignment="1">
      <alignment horizontal="left" vertical="top"/>
    </xf>
    <xf numFmtId="0" fontId="21" fillId="35" borderId="11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left" vertical="top" wrapText="1"/>
    </xf>
    <xf numFmtId="0" fontId="31" fillId="35" borderId="11" xfId="0" applyFont="1" applyFill="1" applyBorder="1" applyAlignment="1">
      <alignment horizontal="left" vertical="top"/>
    </xf>
    <xf numFmtId="49" fontId="21" fillId="0" borderId="11" xfId="0" applyNumberFormat="1" applyFont="1" applyFill="1" applyBorder="1" applyAlignment="1">
      <alignment horizontal="left" vertical="top" wrapText="1"/>
    </xf>
    <xf numFmtId="0" fontId="21" fillId="35" borderId="11" xfId="0" applyFont="1" applyFill="1" applyBorder="1" applyAlignment="1">
      <alignment horizontal="center" vertical="top" wrapText="1"/>
    </xf>
    <xf numFmtId="49" fontId="21" fillId="35" borderId="11" xfId="0" applyNumberFormat="1" applyFont="1" applyFill="1" applyBorder="1" applyAlignment="1">
      <alignment horizontal="left" vertical="top" wrapText="1"/>
    </xf>
    <xf numFmtId="9" fontId="21" fillId="0" borderId="11" xfId="0" applyNumberFormat="1" applyFont="1" applyFill="1" applyBorder="1" applyAlignment="1">
      <alignment horizontal="left" vertical="top" wrapText="1"/>
    </xf>
    <xf numFmtId="9" fontId="21" fillId="35" borderId="11" xfId="0" applyNumberFormat="1" applyFont="1" applyFill="1" applyBorder="1" applyAlignment="1">
      <alignment horizontal="left" vertical="top" wrapText="1"/>
    </xf>
    <xf numFmtId="17" fontId="21" fillId="0" borderId="11" xfId="0" applyNumberFormat="1" applyFont="1" applyFill="1" applyBorder="1" applyAlignment="1">
      <alignment horizontal="center" vertical="top"/>
    </xf>
    <xf numFmtId="0" fontId="21" fillId="0" borderId="11" xfId="44" applyFont="1" applyFill="1" applyBorder="1" applyAlignment="1">
      <alignment horizontal="center" vertical="top" wrapText="1"/>
    </xf>
    <xf numFmtId="0" fontId="44" fillId="34" borderId="11" xfId="0" applyFont="1" applyFill="1" applyBorder="1" applyAlignment="1">
      <alignment horizontal="center"/>
    </xf>
    <xf numFmtId="0" fontId="0" fillId="34" borderId="11" xfId="0" applyFont="1" applyFill="1" applyBorder="1"/>
    <xf numFmtId="0" fontId="45" fillId="34" borderId="11" xfId="0" applyFont="1" applyFill="1" applyBorder="1"/>
    <xf numFmtId="0" fontId="44" fillId="34" borderId="11" xfId="0" applyFont="1" applyFill="1" applyBorder="1"/>
    <xf numFmtId="0" fontId="46" fillId="34" borderId="11" xfId="0" applyFont="1" applyFill="1" applyBorder="1"/>
    <xf numFmtId="164" fontId="21" fillId="34" borderId="0" xfId="44" applyNumberFormat="1" applyFont="1" applyFill="1" applyAlignment="1">
      <alignment horizontal="center" vertical="top" wrapText="1"/>
    </xf>
    <xf numFmtId="0" fontId="18" fillId="0" borderId="0" xfId="0" applyFont="1" applyBorder="1" applyAlignment="1">
      <alignment vertical="top"/>
    </xf>
    <xf numFmtId="0" fontId="0" fillId="0" borderId="0" xfId="44" applyFont="1" applyFill="1" applyBorder="1"/>
    <xf numFmtId="0" fontId="25" fillId="0" borderId="0" xfId="44" applyFont="1" applyFill="1" applyBorder="1"/>
    <xf numFmtId="164" fontId="1" fillId="0" borderId="0" xfId="44" applyNumberFormat="1" applyFont="1" applyFill="1" applyBorder="1"/>
    <xf numFmtId="164" fontId="44" fillId="34" borderId="11" xfId="44" applyNumberFormat="1" applyFont="1" applyFill="1" applyBorder="1"/>
    <xf numFmtId="0" fontId="40" fillId="34" borderId="0" xfId="0" applyFont="1" applyFill="1" applyBorder="1" applyAlignment="1">
      <alignment vertical="top"/>
    </xf>
    <xf numFmtId="0" fontId="39" fillId="34" borderId="0" xfId="0" applyFont="1" applyFill="1" applyBorder="1" applyAlignment="1">
      <alignment vertical="top"/>
    </xf>
    <xf numFmtId="0" fontId="22" fillId="34" borderId="0" xfId="0" applyFont="1" applyFill="1" applyBorder="1" applyAlignment="1">
      <alignment vertical="top"/>
    </xf>
    <xf numFmtId="0" fontId="39" fillId="33" borderId="22" xfId="44" applyFont="1" applyFill="1" applyBorder="1" applyAlignment="1"/>
    <xf numFmtId="166" fontId="41" fillId="0" borderId="11" xfId="0" applyNumberFormat="1" applyFont="1" applyFill="1" applyBorder="1" applyAlignment="1">
      <alignment horizontal="center" vertical="top"/>
    </xf>
    <xf numFmtId="0" fontId="25" fillId="34" borderId="0" xfId="42" applyFont="1" applyFill="1" applyBorder="1" applyAlignment="1">
      <alignment horizontal="left" vertical="top" wrapText="1"/>
    </xf>
    <xf numFmtId="164" fontId="44" fillId="34" borderId="0" xfId="44" applyNumberFormat="1" applyFont="1" applyFill="1" applyBorder="1"/>
    <xf numFmtId="0" fontId="45" fillId="34" borderId="0" xfId="44" applyFont="1" applyFill="1"/>
    <xf numFmtId="14" fontId="45" fillId="34" borderId="0" xfId="42" applyNumberFormat="1" applyFont="1" applyFill="1"/>
    <xf numFmtId="0" fontId="29" fillId="36" borderId="11" xfId="44" applyFont="1" applyFill="1" applyBorder="1"/>
    <xf numFmtId="0" fontId="29" fillId="37" borderId="11" xfId="44" applyFont="1" applyFill="1" applyBorder="1"/>
    <xf numFmtId="0" fontId="29" fillId="38" borderId="11" xfId="44" applyFont="1" applyFill="1" applyBorder="1"/>
    <xf numFmtId="164" fontId="29" fillId="36" borderId="11" xfId="44" applyNumberFormat="1" applyFont="1" applyFill="1" applyBorder="1"/>
    <xf numFmtId="164" fontId="29" fillId="37" borderId="11" xfId="44" applyNumberFormat="1" applyFont="1" applyFill="1" applyBorder="1"/>
    <xf numFmtId="164" fontId="29" fillId="38" borderId="11" xfId="44" applyNumberFormat="1" applyFont="1" applyFill="1" applyBorder="1"/>
    <xf numFmtId="0" fontId="25" fillId="37" borderId="10" xfId="44" applyFont="1" applyFill="1" applyBorder="1" applyAlignment="1">
      <alignment horizontal="left" vertical="top"/>
    </xf>
    <xf numFmtId="0" fontId="25" fillId="37" borderId="11" xfId="44" applyFont="1" applyFill="1" applyBorder="1"/>
    <xf numFmtId="164" fontId="44" fillId="37" borderId="11" xfId="44" applyNumberFormat="1" applyFont="1" applyFill="1" applyBorder="1"/>
    <xf numFmtId="0" fontId="25" fillId="36" borderId="10" xfId="44" applyFont="1" applyFill="1" applyBorder="1" applyAlignment="1">
      <alignment horizontal="left" vertical="top"/>
    </xf>
    <xf numFmtId="0" fontId="25" fillId="36" borderId="11" xfId="44" applyFont="1" applyFill="1" applyBorder="1"/>
    <xf numFmtId="164" fontId="44" fillId="36" borderId="11" xfId="44" applyNumberFormat="1" applyFont="1" applyFill="1" applyBorder="1"/>
    <xf numFmtId="164" fontId="44" fillId="37" borderId="16" xfId="44" applyNumberFormat="1" applyFont="1" applyFill="1" applyBorder="1"/>
    <xf numFmtId="0" fontId="25" fillId="36" borderId="11" xfId="42" applyFont="1" applyFill="1" applyBorder="1"/>
    <xf numFmtId="164" fontId="44" fillId="36" borderId="11" xfId="42" applyNumberFormat="1" applyFont="1" applyFill="1" applyBorder="1"/>
    <xf numFmtId="0" fontId="1" fillId="34" borderId="0" xfId="44" applyFill="1" applyAlignment="1">
      <alignment vertical="top"/>
    </xf>
    <xf numFmtId="0" fontId="33" fillId="36" borderId="10" xfId="42" applyFont="1" applyFill="1" applyBorder="1" applyAlignment="1">
      <alignment horizontal="left" vertical="top" wrapText="1"/>
    </xf>
    <xf numFmtId="0" fontId="33" fillId="37" borderId="11" xfId="42" applyFont="1" applyFill="1" applyBorder="1" applyAlignment="1">
      <alignment horizontal="left" vertical="top" wrapText="1"/>
    </xf>
    <xf numFmtId="0" fontId="31" fillId="37" borderId="10" xfId="0" applyFont="1" applyFill="1" applyBorder="1" applyAlignment="1">
      <alignment horizontal="center" vertical="top" wrapText="1"/>
    </xf>
    <xf numFmtId="0" fontId="31" fillId="36" borderId="10" xfId="0" applyFont="1" applyFill="1" applyBorder="1" applyAlignment="1">
      <alignment horizontal="center" vertical="top" wrapText="1"/>
    </xf>
    <xf numFmtId="166" fontId="41" fillId="36" borderId="11" xfId="0" applyNumberFormat="1" applyFont="1" applyFill="1" applyBorder="1" applyAlignment="1">
      <alignment horizontal="left" vertical="top"/>
    </xf>
    <xf numFmtId="166" fontId="41" fillId="37" borderId="11" xfId="0" applyNumberFormat="1" applyFont="1" applyFill="1" applyBorder="1" applyAlignment="1">
      <alignment horizontal="center" vertical="top"/>
    </xf>
    <xf numFmtId="0" fontId="21" fillId="37" borderId="11" xfId="0" applyFont="1" applyFill="1" applyBorder="1" applyAlignment="1">
      <alignment horizontal="center" vertical="top"/>
    </xf>
    <xf numFmtId="1" fontId="21" fillId="37" borderId="11" xfId="0" applyNumberFormat="1" applyFont="1" applyFill="1" applyBorder="1" applyAlignment="1">
      <alignment horizontal="center" vertical="top"/>
    </xf>
    <xf numFmtId="0" fontId="21" fillId="37" borderId="11" xfId="0" applyFont="1" applyFill="1" applyBorder="1" applyAlignment="1">
      <alignment vertical="top"/>
    </xf>
    <xf numFmtId="0" fontId="43" fillId="37" borderId="11" xfId="0" applyFont="1" applyFill="1" applyBorder="1" applyAlignment="1">
      <alignment horizontal="left" vertical="top"/>
    </xf>
    <xf numFmtId="0" fontId="21" fillId="37" borderId="11" xfId="0" applyFont="1" applyFill="1" applyBorder="1" applyAlignment="1">
      <alignment horizontal="left" vertical="top"/>
    </xf>
    <xf numFmtId="0" fontId="21" fillId="37" borderId="11" xfId="0" applyFont="1" applyFill="1" applyBorder="1" applyAlignment="1">
      <alignment vertical="top" wrapText="1"/>
    </xf>
    <xf numFmtId="0" fontId="21" fillId="37" borderId="11" xfId="0" applyNumberFormat="1" applyFont="1" applyFill="1" applyBorder="1" applyAlignment="1">
      <alignment horizontal="center" vertical="top"/>
    </xf>
    <xf numFmtId="0" fontId="21" fillId="37" borderId="11" xfId="0" applyFont="1" applyFill="1" applyBorder="1" applyAlignment="1">
      <alignment horizontal="left" vertical="top" wrapText="1"/>
    </xf>
    <xf numFmtId="49" fontId="21" fillId="37" borderId="11" xfId="0" applyNumberFormat="1" applyFont="1" applyFill="1" applyBorder="1" applyAlignment="1">
      <alignment horizontal="left" vertical="top" wrapText="1"/>
    </xf>
    <xf numFmtId="166" fontId="39" fillId="37" borderId="11" xfId="0" applyNumberFormat="1" applyFont="1" applyFill="1" applyBorder="1" applyAlignment="1">
      <alignment vertical="top"/>
    </xf>
    <xf numFmtId="0" fontId="47" fillId="34" borderId="11" xfId="44" applyFont="1" applyFill="1" applyBorder="1" applyAlignment="1">
      <alignment horizontal="center" vertical="center"/>
    </xf>
    <xf numFmtId="0" fontId="47" fillId="34" borderId="11" xfId="44" applyFont="1" applyFill="1" applyBorder="1"/>
    <xf numFmtId="164" fontId="47" fillId="34" borderId="11" xfId="44" applyNumberFormat="1" applyFont="1" applyFill="1" applyBorder="1"/>
    <xf numFmtId="0" fontId="47" fillId="34" borderId="11" xfId="44" applyFont="1" applyFill="1" applyBorder="1" applyAlignment="1">
      <alignment horizontal="center"/>
    </xf>
    <xf numFmtId="0" fontId="32" fillId="0" borderId="0" xfId="44" applyFont="1" applyFill="1"/>
    <xf numFmtId="0" fontId="32" fillId="33" borderId="22" xfId="44" applyFont="1" applyFill="1" applyBorder="1"/>
    <xf numFmtId="165" fontId="25" fillId="33" borderId="22" xfId="44" applyNumberFormat="1" applyFont="1" applyFill="1" applyBorder="1"/>
    <xf numFmtId="0" fontId="34" fillId="33" borderId="14" xfId="44" applyFont="1" applyFill="1" applyBorder="1" applyAlignment="1">
      <alignment horizontal="center" wrapText="1"/>
    </xf>
    <xf numFmtId="0" fontId="33" fillId="36" borderId="11" xfId="44" applyFont="1" applyFill="1" applyBorder="1" applyAlignment="1">
      <alignment vertical="top" wrapText="1"/>
    </xf>
    <xf numFmtId="0" fontId="32" fillId="34" borderId="0" xfId="44" applyFont="1" applyFill="1" applyProtection="1">
      <protection locked="0"/>
    </xf>
    <xf numFmtId="0" fontId="18" fillId="0" borderId="0" xfId="0" applyFont="1" applyBorder="1" applyAlignment="1">
      <alignment vertical="top"/>
    </xf>
    <xf numFmtId="0" fontId="18" fillId="0" borderId="19" xfId="0" applyFont="1" applyBorder="1" applyAlignment="1">
      <alignment vertical="top"/>
    </xf>
    <xf numFmtId="0" fontId="22" fillId="33" borderId="21" xfId="44" applyFont="1" applyFill="1" applyBorder="1" applyAlignment="1">
      <alignment horizontal="left"/>
    </xf>
    <xf numFmtId="0" fontId="39" fillId="0" borderId="21" xfId="44" applyFont="1" applyFill="1" applyBorder="1" applyAlignment="1"/>
    <xf numFmtId="0" fontId="39" fillId="0" borderId="22" xfId="44" applyFont="1" applyFill="1" applyBorder="1" applyAlignment="1"/>
    <xf numFmtId="165" fontId="33" fillId="39" borderId="10" xfId="44" applyNumberFormat="1" applyFont="1" applyFill="1" applyBorder="1" applyAlignment="1">
      <alignment horizontal="center" wrapText="1"/>
    </xf>
    <xf numFmtId="164" fontId="47" fillId="39" borderId="11" xfId="44" applyNumberFormat="1" applyFont="1" applyFill="1" applyBorder="1" applyProtection="1">
      <protection locked="0"/>
    </xf>
    <xf numFmtId="164" fontId="47" fillId="39" borderId="11" xfId="44" applyNumberFormat="1" applyFont="1" applyFill="1" applyBorder="1" applyAlignment="1" applyProtection="1">
      <alignment horizontal="right"/>
      <protection locked="0"/>
    </xf>
    <xf numFmtId="0" fontId="34" fillId="37" borderId="11" xfId="44" applyFont="1" applyFill="1" applyBorder="1" applyAlignment="1">
      <alignment horizontal="center" wrapText="1"/>
    </xf>
    <xf numFmtId="164" fontId="47" fillId="36" borderId="11" xfId="44" applyNumberFormat="1" applyFont="1" applyFill="1" applyBorder="1"/>
    <xf numFmtId="0" fontId="34" fillId="36" borderId="10" xfId="44" applyFont="1" applyFill="1" applyBorder="1" applyAlignment="1">
      <alignment horizontal="center" wrapText="1"/>
    </xf>
    <xf numFmtId="164" fontId="42" fillId="36" borderId="17" xfId="44" applyNumberFormat="1" applyFont="1" applyFill="1" applyBorder="1" applyAlignment="1">
      <alignment horizontal="right"/>
    </xf>
    <xf numFmtId="164" fontId="47" fillId="37" borderId="11" xfId="44" applyNumberFormat="1" applyFont="1" applyFill="1" applyBorder="1"/>
    <xf numFmtId="164" fontId="42" fillId="37" borderId="11" xfId="44" applyNumberFormat="1" applyFont="1" applyFill="1" applyBorder="1" applyAlignment="1"/>
    <xf numFmtId="0" fontId="32" fillId="37" borderId="11" xfId="44" applyFont="1" applyFill="1" applyBorder="1" applyAlignment="1">
      <alignment horizontal="right"/>
    </xf>
    <xf numFmtId="165" fontId="41" fillId="39" borderId="11" xfId="44" applyNumberFormat="1" applyFont="1" applyFill="1" applyBorder="1" applyAlignment="1">
      <alignment horizontal="center" vertical="top" wrapText="1"/>
    </xf>
    <xf numFmtId="166" fontId="24" fillId="39" borderId="11" xfId="44" applyNumberFormat="1" applyFont="1" applyFill="1" applyBorder="1" applyAlignment="1" applyProtection="1">
      <alignment horizontal="right" vertical="top" wrapText="1"/>
      <protection locked="0"/>
    </xf>
    <xf numFmtId="164" fontId="31" fillId="36" borderId="11" xfId="44" applyNumberFormat="1" applyFont="1" applyFill="1" applyBorder="1" applyAlignment="1">
      <alignment horizontal="right" vertical="top" wrapText="1"/>
    </xf>
    <xf numFmtId="164" fontId="37" fillId="36" borderId="17" xfId="44" applyNumberFormat="1" applyFont="1" applyFill="1" applyBorder="1" applyAlignment="1">
      <alignment horizontal="right"/>
    </xf>
    <xf numFmtId="0" fontId="31" fillId="39" borderId="10" xfId="0" applyFont="1" applyFill="1" applyBorder="1" applyAlignment="1">
      <alignment horizontal="center" vertical="top" wrapText="1"/>
    </xf>
    <xf numFmtId="166" fontId="24" fillId="39" borderId="11" xfId="0" applyNumberFormat="1" applyFont="1" applyFill="1" applyBorder="1" applyAlignment="1" applyProtection="1">
      <alignment horizontal="center" vertical="top"/>
      <protection locked="0"/>
    </xf>
    <xf numFmtId="166" fontId="39" fillId="39" borderId="11" xfId="0" applyNumberFormat="1" applyFont="1" applyFill="1" applyBorder="1" applyAlignment="1">
      <alignment vertical="top"/>
    </xf>
    <xf numFmtId="166" fontId="39" fillId="36" borderId="11" xfId="0" applyNumberFormat="1" applyFont="1" applyFill="1" applyBorder="1" applyAlignment="1">
      <alignment vertical="top"/>
    </xf>
    <xf numFmtId="0" fontId="18" fillId="0" borderId="11" xfId="0" applyFont="1" applyBorder="1" applyAlignment="1">
      <alignment vertical="top"/>
    </xf>
    <xf numFmtId="0" fontId="18" fillId="33" borderId="11" xfId="0" applyFont="1" applyFill="1" applyBorder="1" applyAlignment="1">
      <alignment vertical="top"/>
    </xf>
    <xf numFmtId="0" fontId="0" fillId="34" borderId="0" xfId="44" applyFont="1" applyFill="1" applyProtection="1">
      <protection locked="0"/>
    </xf>
    <xf numFmtId="0" fontId="1" fillId="34" borderId="0" xfId="44" applyFill="1" applyProtection="1">
      <protection locked="0"/>
    </xf>
    <xf numFmtId="0" fontId="33" fillId="34" borderId="11" xfId="44" applyFont="1" applyFill="1" applyBorder="1" applyAlignment="1">
      <alignment horizontal="left" vertical="top"/>
    </xf>
    <xf numFmtId="0" fontId="25" fillId="34" borderId="11" xfId="44" applyFont="1" applyFill="1" applyBorder="1" applyAlignment="1">
      <alignment vertical="center"/>
    </xf>
    <xf numFmtId="164" fontId="44" fillId="34" borderId="11" xfId="44" applyNumberFormat="1" applyFont="1" applyFill="1" applyBorder="1" applyAlignment="1">
      <alignment vertical="center"/>
    </xf>
    <xf numFmtId="0" fontId="40" fillId="33" borderId="11" xfId="44" applyFont="1" applyFill="1" applyBorder="1" applyAlignment="1"/>
    <xf numFmtId="0" fontId="23" fillId="33" borderId="11" xfId="44" applyFont="1" applyFill="1" applyBorder="1" applyAlignment="1">
      <alignment horizontal="center"/>
    </xf>
    <xf numFmtId="0" fontId="32" fillId="36" borderId="11" xfId="44" applyFont="1" applyFill="1" applyBorder="1" applyAlignment="1">
      <alignment horizontal="right"/>
    </xf>
    <xf numFmtId="0" fontId="18" fillId="36" borderId="11" xfId="0" applyFont="1" applyFill="1" applyBorder="1" applyAlignment="1">
      <alignment horizontal="right" vertical="top"/>
    </xf>
    <xf numFmtId="0" fontId="18" fillId="37" borderId="11" xfId="0" applyFont="1" applyFill="1" applyBorder="1" applyAlignment="1">
      <alignment horizontal="right" vertical="top"/>
    </xf>
    <xf numFmtId="164" fontId="47" fillId="36" borderId="23" xfId="44" applyNumberFormat="1" applyFont="1" applyFill="1" applyBorder="1"/>
    <xf numFmtId="0" fontId="47" fillId="34" borderId="25" xfId="44" applyFont="1" applyFill="1" applyBorder="1" applyAlignment="1">
      <alignment horizontal="center"/>
    </xf>
    <xf numFmtId="0" fontId="47" fillId="34" borderId="26" xfId="44" applyFont="1" applyFill="1" applyBorder="1" applyAlignment="1">
      <alignment horizontal="center"/>
    </xf>
    <xf numFmtId="164" fontId="47" fillId="34" borderId="23" xfId="44" applyNumberFormat="1" applyFont="1" applyFill="1" applyBorder="1"/>
    <xf numFmtId="0" fontId="47" fillId="34" borderId="21" xfId="44" applyFont="1" applyFill="1" applyBorder="1" applyAlignment="1">
      <alignment horizontal="center" vertical="center"/>
    </xf>
    <xf numFmtId="0" fontId="47" fillId="34" borderId="27" xfId="44" applyFont="1" applyFill="1" applyBorder="1"/>
    <xf numFmtId="164" fontId="47" fillId="39" borderId="28" xfId="44" applyNumberFormat="1" applyFont="1" applyFill="1" applyBorder="1" applyProtection="1">
      <protection locked="0"/>
    </xf>
    <xf numFmtId="0" fontId="47" fillId="34" borderId="29" xfId="44" applyFont="1" applyFill="1" applyBorder="1"/>
    <xf numFmtId="164" fontId="47" fillId="39" borderId="30" xfId="44" applyNumberFormat="1" applyFont="1" applyFill="1" applyBorder="1" applyProtection="1">
      <protection locked="0"/>
    </xf>
    <xf numFmtId="164" fontId="47" fillId="39" borderId="30" xfId="44" applyNumberFormat="1" applyFont="1" applyFill="1" applyBorder="1" applyAlignment="1" applyProtection="1">
      <alignment horizontal="right"/>
      <protection locked="0"/>
    </xf>
    <xf numFmtId="0" fontId="33" fillId="34" borderId="11" xfId="44" applyFont="1" applyFill="1" applyBorder="1" applyAlignment="1">
      <alignment vertical="top" wrapText="1"/>
    </xf>
    <xf numFmtId="0" fontId="25" fillId="34" borderId="11" xfId="44" applyFont="1" applyFill="1" applyBorder="1" applyAlignment="1">
      <alignment vertical="top"/>
    </xf>
    <xf numFmtId="0" fontId="16" fillId="38" borderId="10" xfId="44" applyFont="1" applyFill="1" applyBorder="1" applyAlignment="1">
      <alignment horizontal="left" vertical="top"/>
    </xf>
    <xf numFmtId="0" fontId="16" fillId="38" borderId="24" xfId="44" applyFont="1" applyFill="1" applyBorder="1" applyAlignment="1">
      <alignment horizontal="left" vertical="top"/>
    </xf>
    <xf numFmtId="0" fontId="16" fillId="38" borderId="17" xfId="44" applyFont="1" applyFill="1" applyBorder="1" applyAlignment="1">
      <alignment horizontal="left" vertical="top"/>
    </xf>
    <xf numFmtId="0" fontId="20" fillId="34" borderId="0" xfId="0" applyFont="1" applyFill="1" applyAlignment="1">
      <alignment horizontal="center" vertical="top" wrapText="1"/>
    </xf>
    <xf numFmtId="0" fontId="26" fillId="33" borderId="12" xfId="44" applyFont="1" applyFill="1" applyBorder="1" applyAlignment="1">
      <alignment horizontal="center" vertical="center"/>
    </xf>
    <xf numFmtId="0" fontId="26" fillId="33" borderId="13" xfId="44" applyFont="1" applyFill="1" applyBorder="1" applyAlignment="1">
      <alignment horizontal="center" vertical="center"/>
    </xf>
    <xf numFmtId="0" fontId="26" fillId="33" borderId="14" xfId="44" applyFont="1" applyFill="1" applyBorder="1" applyAlignment="1">
      <alignment horizontal="center" vertical="center"/>
    </xf>
    <xf numFmtId="0" fontId="26" fillId="33" borderId="15" xfId="44" applyFont="1" applyFill="1" applyBorder="1" applyAlignment="1">
      <alignment horizontal="center" vertical="center"/>
    </xf>
    <xf numFmtId="0" fontId="26" fillId="33" borderId="0" xfId="44" applyFont="1" applyFill="1" applyBorder="1" applyAlignment="1">
      <alignment horizontal="center" vertical="center"/>
    </xf>
    <xf numFmtId="0" fontId="26" fillId="33" borderId="16" xfId="44" applyFont="1" applyFill="1" applyBorder="1" applyAlignment="1">
      <alignment horizontal="center" vertical="center"/>
    </xf>
    <xf numFmtId="0" fontId="16" fillId="36" borderId="10" xfId="44" applyFont="1" applyFill="1" applyBorder="1" applyAlignment="1">
      <alignment horizontal="left" vertical="top"/>
    </xf>
    <xf numFmtId="0" fontId="16" fillId="36" borderId="24" xfId="44" applyFont="1" applyFill="1" applyBorder="1" applyAlignment="1">
      <alignment horizontal="left" vertical="top"/>
    </xf>
    <xf numFmtId="0" fontId="16" fillId="36" borderId="17" xfId="44" applyFont="1" applyFill="1" applyBorder="1" applyAlignment="1">
      <alignment horizontal="left" vertical="top"/>
    </xf>
    <xf numFmtId="0" fontId="16" fillId="37" borderId="10" xfId="44" applyFont="1" applyFill="1" applyBorder="1" applyAlignment="1">
      <alignment horizontal="left" vertical="top"/>
    </xf>
    <xf numFmtId="0" fontId="16" fillId="37" borderId="24" xfId="44" applyFont="1" applyFill="1" applyBorder="1" applyAlignment="1">
      <alignment horizontal="left" vertical="top"/>
    </xf>
    <xf numFmtId="0" fontId="16" fillId="37" borderId="17" xfId="44" applyFont="1" applyFill="1" applyBorder="1" applyAlignment="1">
      <alignment horizontal="left" vertical="top"/>
    </xf>
    <xf numFmtId="0" fontId="18" fillId="0" borderId="11" xfId="0" applyFont="1" applyBorder="1" applyAlignment="1">
      <alignment horizontal="center" vertical="top"/>
    </xf>
    <xf numFmtId="166" fontId="49" fillId="34" borderId="21" xfId="0" applyNumberFormat="1" applyFont="1" applyFill="1" applyBorder="1" applyAlignment="1">
      <alignment horizontal="center" vertical="top"/>
    </xf>
    <xf numFmtId="166" fontId="49" fillId="34" borderId="23" xfId="0" applyNumberFormat="1" applyFont="1" applyFill="1" applyBorder="1" applyAlignment="1">
      <alignment horizontal="center" vertical="top"/>
    </xf>
    <xf numFmtId="1" fontId="39" fillId="0" borderId="12" xfId="0" applyNumberFormat="1" applyFont="1" applyFill="1" applyBorder="1" applyAlignment="1">
      <alignment horizontal="left" vertical="top"/>
    </xf>
    <xf numFmtId="1" fontId="39" fillId="0" borderId="13" xfId="0" applyNumberFormat="1" applyFont="1" applyFill="1" applyBorder="1" applyAlignment="1">
      <alignment horizontal="left" vertical="top"/>
    </xf>
    <xf numFmtId="1" fontId="39" fillId="33" borderId="21" xfId="0" applyNumberFormat="1" applyFont="1" applyFill="1" applyBorder="1" applyAlignment="1">
      <alignment horizontal="left" vertical="top"/>
    </xf>
    <xf numFmtId="1" fontId="39" fillId="33" borderId="22" xfId="0" applyNumberFormat="1" applyFont="1" applyFill="1" applyBorder="1" applyAlignment="1">
      <alignment horizontal="left" vertical="top"/>
    </xf>
    <xf numFmtId="0" fontId="38" fillId="0" borderId="13" xfId="0" applyFont="1" applyBorder="1" applyAlignment="1">
      <alignment vertical="top" wrapText="1"/>
    </xf>
    <xf numFmtId="0" fontId="38" fillId="0" borderId="14" xfId="0" applyFont="1" applyBorder="1" applyAlignment="1">
      <alignment vertical="top" wrapText="1"/>
    </xf>
    <xf numFmtId="0" fontId="38" fillId="0" borderId="0" xfId="0" applyFont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9" xfId="0" applyFont="1" applyBorder="1" applyAlignment="1">
      <alignment vertical="top" wrapText="1"/>
    </xf>
    <xf numFmtId="0" fontId="38" fillId="0" borderId="20" xfId="0" applyFont="1" applyBorder="1" applyAlignment="1">
      <alignment vertical="top" wrapText="1"/>
    </xf>
    <xf numFmtId="0" fontId="40" fillId="34" borderId="0" xfId="0" applyFont="1" applyFill="1" applyAlignment="1">
      <alignment horizontal="left" vertical="top"/>
    </xf>
    <xf numFmtId="0" fontId="40" fillId="34" borderId="0" xfId="0" applyFont="1" applyFill="1" applyBorder="1" applyAlignment="1">
      <alignment vertical="top"/>
    </xf>
    <xf numFmtId="0" fontId="39" fillId="34" borderId="0" xfId="0" applyFont="1" applyFill="1" applyBorder="1" applyAlignment="1">
      <alignment vertical="top"/>
    </xf>
    <xf numFmtId="0" fontId="22" fillId="34" borderId="0" xfId="0" applyFont="1" applyFill="1" applyBorder="1" applyAlignment="1">
      <alignment vertical="top"/>
    </xf>
    <xf numFmtId="49" fontId="36" fillId="34" borderId="12" xfId="44" applyNumberFormat="1" applyFont="1" applyFill="1" applyBorder="1" applyAlignment="1" applyProtection="1">
      <alignment horizontal="left" vertical="top" wrapText="1"/>
      <protection locked="0"/>
    </xf>
    <xf numFmtId="49" fontId="36" fillId="34" borderId="13" xfId="44" applyNumberFormat="1" applyFont="1" applyFill="1" applyBorder="1" applyAlignment="1" applyProtection="1">
      <alignment horizontal="left" vertical="top" wrapText="1"/>
      <protection locked="0"/>
    </xf>
    <xf numFmtId="49" fontId="36" fillId="34" borderId="14" xfId="44" applyNumberFormat="1" applyFont="1" applyFill="1" applyBorder="1" applyAlignment="1" applyProtection="1">
      <alignment horizontal="left" vertical="top" wrapText="1"/>
      <protection locked="0"/>
    </xf>
    <xf numFmtId="49" fontId="36" fillId="34" borderId="15" xfId="44" applyNumberFormat="1" applyFont="1" applyFill="1" applyBorder="1" applyAlignment="1" applyProtection="1">
      <alignment horizontal="left" vertical="top" wrapText="1"/>
      <protection locked="0"/>
    </xf>
    <xf numFmtId="49" fontId="36" fillId="34" borderId="0" xfId="44" applyNumberFormat="1" applyFont="1" applyFill="1" applyBorder="1" applyAlignment="1" applyProtection="1">
      <alignment horizontal="left" vertical="top" wrapText="1"/>
      <protection locked="0"/>
    </xf>
    <xf numFmtId="49" fontId="36" fillId="34" borderId="16" xfId="44" applyNumberFormat="1" applyFont="1" applyFill="1" applyBorder="1" applyAlignment="1" applyProtection="1">
      <alignment horizontal="left" vertical="top" wrapText="1"/>
      <protection locked="0"/>
    </xf>
    <xf numFmtId="0" fontId="22" fillId="33" borderId="22" xfId="44" applyFont="1" applyFill="1" applyBorder="1" applyAlignment="1">
      <alignment horizontal="center"/>
    </xf>
    <xf numFmtId="0" fontId="32" fillId="36" borderId="11" xfId="44" applyFont="1" applyFill="1" applyBorder="1" applyAlignment="1">
      <alignment horizontal="center"/>
    </xf>
    <xf numFmtId="49" fontId="36" fillId="34" borderId="0" xfId="44" applyNumberFormat="1" applyFont="1" applyFill="1" applyBorder="1" applyAlignment="1">
      <alignment horizontal="left" vertical="top" wrapText="1"/>
    </xf>
    <xf numFmtId="49" fontId="36" fillId="34" borderId="13" xfId="44" applyNumberFormat="1" applyFont="1" applyFill="1" applyBorder="1" applyAlignment="1">
      <alignment horizontal="left" vertical="top" wrapText="1"/>
    </xf>
    <xf numFmtId="0" fontId="39" fillId="33" borderId="21" xfId="44" applyFont="1" applyFill="1" applyBorder="1" applyAlignment="1"/>
    <xf numFmtId="0" fontId="39" fillId="33" borderId="22" xfId="44" applyFont="1" applyFill="1" applyBorder="1" applyAlignment="1"/>
    <xf numFmtId="164" fontId="48" fillId="36" borderId="11" xfId="44" applyNumberFormat="1" applyFont="1" applyFill="1" applyBorder="1" applyAlignment="1">
      <alignment horizontal="center"/>
    </xf>
    <xf numFmtId="49" fontId="36" fillId="34" borderId="14" xfId="44" applyNumberFormat="1" applyFont="1" applyFill="1" applyBorder="1" applyAlignment="1">
      <alignment horizontal="left" vertical="top" wrapText="1"/>
    </xf>
    <xf numFmtId="49" fontId="36" fillId="34" borderId="16" xfId="44" applyNumberFormat="1" applyFont="1" applyFill="1" applyBorder="1" applyAlignment="1">
      <alignment horizontal="left" vertical="top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44"/>
  <sheetViews>
    <sheetView tabSelected="1" view="pageBreakPreview" topLeftCell="A7" zoomScale="93" zoomScaleNormal="80" zoomScaleSheetLayoutView="93" workbookViewId="0">
      <selection activeCell="B41" sqref="B41"/>
    </sheetView>
  </sheetViews>
  <sheetFormatPr defaultColWidth="9.140625" defaultRowHeight="15" x14ac:dyDescent="0.25"/>
  <cols>
    <col min="1" max="1" width="30.7109375" style="11" customWidth="1"/>
    <col min="2" max="2" width="20.7109375" style="11" customWidth="1"/>
    <col min="3" max="3" width="28.7109375" style="11" customWidth="1"/>
    <col min="4" max="4" width="9.140625" style="11"/>
    <col min="5" max="5" width="12.28515625" style="11" bestFit="1" customWidth="1"/>
    <col min="6" max="16384" width="9.140625" style="11"/>
  </cols>
  <sheetData>
    <row r="1" spans="1:6" ht="12" customHeight="1" x14ac:dyDescent="0.25">
      <c r="A1" s="202" t="s">
        <v>53</v>
      </c>
      <c r="B1" s="202"/>
      <c r="C1" s="202"/>
    </row>
    <row r="2" spans="1:6" x14ac:dyDescent="0.25">
      <c r="A2" s="202"/>
      <c r="B2" s="202"/>
      <c r="C2" s="202"/>
    </row>
    <row r="3" spans="1:6" x14ac:dyDescent="0.25">
      <c r="A3" s="6" t="s">
        <v>90</v>
      </c>
    </row>
    <row r="4" spans="1:6" x14ac:dyDescent="0.25">
      <c r="A4" s="7" t="s">
        <v>91</v>
      </c>
    </row>
    <row r="5" spans="1:6" ht="14.45" x14ac:dyDescent="0.3">
      <c r="A5" s="12"/>
    </row>
    <row r="7" spans="1:6" x14ac:dyDescent="0.25">
      <c r="A7" s="203" t="s">
        <v>11</v>
      </c>
      <c r="B7" s="204"/>
      <c r="C7" s="205"/>
    </row>
    <row r="8" spans="1:6" x14ac:dyDescent="0.25">
      <c r="A8" s="206"/>
      <c r="B8" s="207"/>
      <c r="C8" s="208"/>
    </row>
    <row r="9" spans="1:6" ht="7.5" customHeight="1" x14ac:dyDescent="0.3">
      <c r="A9" s="13"/>
      <c r="B9" s="14"/>
      <c r="C9" s="15"/>
    </row>
    <row r="10" spans="1:6" x14ac:dyDescent="0.25">
      <c r="A10" s="16" t="s">
        <v>12</v>
      </c>
      <c r="B10" s="17"/>
      <c r="C10" s="18" t="s">
        <v>13</v>
      </c>
    </row>
    <row r="11" spans="1:6" x14ac:dyDescent="0.25">
      <c r="A11" s="179" t="s">
        <v>92</v>
      </c>
      <c r="B11" s="180" t="s">
        <v>93</v>
      </c>
      <c r="C11" s="181">
        <f>SO2_2626!P108</f>
        <v>0</v>
      </c>
      <c r="F11" s="125"/>
    </row>
    <row r="12" spans="1:6" x14ac:dyDescent="0.25">
      <c r="A12" s="179" t="s">
        <v>98</v>
      </c>
      <c r="B12" s="180"/>
      <c r="C12" s="181"/>
    </row>
    <row r="13" spans="1:6" x14ac:dyDescent="0.25">
      <c r="A13" s="119" t="s">
        <v>95</v>
      </c>
      <c r="B13" s="120" t="s">
        <v>94</v>
      </c>
      <c r="C13" s="121">
        <f>SO2_2626!R108</f>
        <v>0</v>
      </c>
    </row>
    <row r="14" spans="1:6" x14ac:dyDescent="0.25">
      <c r="A14" s="116" t="s">
        <v>96</v>
      </c>
      <c r="B14" s="117" t="s">
        <v>94</v>
      </c>
      <c r="C14" s="122">
        <f>SO2_2626!Q108</f>
        <v>0</v>
      </c>
    </row>
    <row r="15" spans="1:6" ht="14.45" x14ac:dyDescent="0.3">
      <c r="A15" s="22"/>
      <c r="B15" s="19"/>
      <c r="C15" s="100"/>
    </row>
    <row r="16" spans="1:6" x14ac:dyDescent="0.25">
      <c r="A16" s="150" t="s">
        <v>99</v>
      </c>
      <c r="B16" s="120" t="s">
        <v>93</v>
      </c>
      <c r="C16" s="121">
        <f>SO3_2626!G17</f>
        <v>0</v>
      </c>
    </row>
    <row r="17" spans="1:5" x14ac:dyDescent="0.25">
      <c r="A17" s="197"/>
      <c r="B17" s="19"/>
      <c r="C17" s="100"/>
    </row>
    <row r="18" spans="1:5" x14ac:dyDescent="0.25">
      <c r="A18" s="197" t="s">
        <v>115</v>
      </c>
      <c r="B18" s="19"/>
      <c r="C18" s="100">
        <f>C20+C21</f>
        <v>0</v>
      </c>
    </row>
    <row r="19" spans="1:5" ht="14.45" x14ac:dyDescent="0.3">
      <c r="A19" s="198" t="s">
        <v>98</v>
      </c>
      <c r="B19" s="19"/>
      <c r="C19" s="100"/>
    </row>
    <row r="20" spans="1:5" ht="24" x14ac:dyDescent="0.25">
      <c r="A20" s="126" t="s">
        <v>100</v>
      </c>
      <c r="B20" s="123" t="s">
        <v>93</v>
      </c>
      <c r="C20" s="124">
        <f>SO5_2626!E20</f>
        <v>0</v>
      </c>
    </row>
    <row r="21" spans="1:5" ht="24" x14ac:dyDescent="0.25">
      <c r="A21" s="127" t="s">
        <v>110</v>
      </c>
      <c r="B21" s="117" t="s">
        <v>93</v>
      </c>
      <c r="C21" s="118">
        <f>SO6_2626!E16</f>
        <v>0</v>
      </c>
    </row>
    <row r="22" spans="1:5" ht="14.45" x14ac:dyDescent="0.3">
      <c r="A22" s="106"/>
      <c r="B22" s="21"/>
      <c r="C22" s="107"/>
    </row>
    <row r="23" spans="1:5" ht="14.45" x14ac:dyDescent="0.3">
      <c r="A23" s="97"/>
      <c r="B23" s="98"/>
      <c r="C23" s="99"/>
    </row>
    <row r="24" spans="1:5" x14ac:dyDescent="0.25">
      <c r="A24" s="209" t="s">
        <v>101</v>
      </c>
      <c r="B24" s="110" t="s">
        <v>94</v>
      </c>
      <c r="C24" s="113">
        <f>C13+C16+C20</f>
        <v>0</v>
      </c>
      <c r="E24" s="23"/>
    </row>
    <row r="25" spans="1:5" x14ac:dyDescent="0.25">
      <c r="A25" s="210"/>
      <c r="B25" s="110" t="s">
        <v>34</v>
      </c>
      <c r="C25" s="113">
        <f>C24*0.21</f>
        <v>0</v>
      </c>
      <c r="E25" s="23"/>
    </row>
    <row r="26" spans="1:5" x14ac:dyDescent="0.25">
      <c r="A26" s="211"/>
      <c r="B26" s="110" t="s">
        <v>14</v>
      </c>
      <c r="C26" s="113">
        <f>C24*1.21</f>
        <v>0</v>
      </c>
      <c r="E26" s="23"/>
    </row>
    <row r="28" spans="1:5" x14ac:dyDescent="0.25">
      <c r="A28" s="212" t="s">
        <v>102</v>
      </c>
      <c r="B28" s="111" t="s">
        <v>94</v>
      </c>
      <c r="C28" s="114">
        <f>C14+C21</f>
        <v>0</v>
      </c>
    </row>
    <row r="29" spans="1:5" x14ac:dyDescent="0.25">
      <c r="A29" s="213"/>
      <c r="B29" s="111" t="s">
        <v>34</v>
      </c>
      <c r="C29" s="114">
        <f>C28*0.21</f>
        <v>0</v>
      </c>
    </row>
    <row r="30" spans="1:5" x14ac:dyDescent="0.25">
      <c r="A30" s="214"/>
      <c r="B30" s="111" t="s">
        <v>14</v>
      </c>
      <c r="C30" s="114">
        <f>C28*1.21</f>
        <v>0</v>
      </c>
    </row>
    <row r="32" spans="1:5" x14ac:dyDescent="0.25">
      <c r="A32" s="199" t="s">
        <v>39</v>
      </c>
      <c r="B32" s="112" t="s">
        <v>94</v>
      </c>
      <c r="C32" s="115">
        <f>C24+C28</f>
        <v>0</v>
      </c>
    </row>
    <row r="33" spans="1:3" x14ac:dyDescent="0.25">
      <c r="A33" s="200"/>
      <c r="B33" s="112" t="s">
        <v>34</v>
      </c>
      <c r="C33" s="115">
        <f>C32*0.21</f>
        <v>0</v>
      </c>
    </row>
    <row r="34" spans="1:3" x14ac:dyDescent="0.25">
      <c r="A34" s="201"/>
      <c r="B34" s="112" t="s">
        <v>14</v>
      </c>
      <c r="C34" s="115">
        <f>C32*1.21</f>
        <v>0</v>
      </c>
    </row>
    <row r="40" spans="1:3" x14ac:dyDescent="0.25">
      <c r="A40" s="108" t="s">
        <v>15</v>
      </c>
      <c r="B40" s="178"/>
    </row>
    <row r="41" spans="1:3" x14ac:dyDescent="0.25">
      <c r="A41" s="177"/>
      <c r="B41" s="178"/>
    </row>
    <row r="42" spans="1:3" x14ac:dyDescent="0.25">
      <c r="A42" s="109" t="s">
        <v>97</v>
      </c>
      <c r="B42" s="178"/>
    </row>
    <row r="43" spans="1:3" x14ac:dyDescent="0.25">
      <c r="A43" s="178"/>
      <c r="B43" s="178"/>
    </row>
    <row r="44" spans="1:3" x14ac:dyDescent="0.25">
      <c r="B44" s="178"/>
    </row>
  </sheetData>
  <sheetProtection algorithmName="SHA-512" hashValue="Hnf4rYXQe929/bqNdaSpfr8Wpb8879uBHxgchsk/k2ppXAFD4nuQJfzjF+zR+bA2P5TX/LrZnEQuyXuVD+r0qw==" saltValue="sSrzqEfhoVPp699vG6QneQ==" spinCount="100000" sheet="1" objects="1" scenarios="1" selectLockedCells="1"/>
  <mergeCells count="5">
    <mergeCell ref="A32:A34"/>
    <mergeCell ref="A1:C2"/>
    <mergeCell ref="A7:C8"/>
    <mergeCell ref="A24:A26"/>
    <mergeCell ref="A28:A30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111"/>
  <sheetViews>
    <sheetView view="pageBreakPreview" topLeftCell="A82" zoomScale="90" zoomScaleNormal="70" zoomScaleSheetLayoutView="90" workbookViewId="0">
      <pane xSplit="1" topLeftCell="B1" activePane="topRight" state="frozen"/>
      <selection activeCell="A10" sqref="A10"/>
      <selection pane="topRight" activeCell="P92" sqref="P92:P101"/>
    </sheetView>
  </sheetViews>
  <sheetFormatPr defaultColWidth="9.140625" defaultRowHeight="12" x14ac:dyDescent="0.25"/>
  <cols>
    <col min="1" max="1" width="6.5703125" style="2" customWidth="1"/>
    <col min="2" max="2" width="5.5703125" style="3" customWidth="1"/>
    <col min="3" max="3" width="13.5703125" style="1" customWidth="1"/>
    <col min="4" max="4" width="21" style="44" customWidth="1"/>
    <col min="5" max="7" width="6.7109375" style="2" customWidth="1"/>
    <col min="8" max="8" width="10.85546875" style="1" customWidth="1"/>
    <col min="9" max="9" width="9.140625" style="1" customWidth="1"/>
    <col min="10" max="10" width="10.140625" style="1" customWidth="1"/>
    <col min="11" max="11" width="9.7109375" style="1" customWidth="1"/>
    <col min="12" max="12" width="7.85546875" style="1" customWidth="1"/>
    <col min="13" max="13" width="9.140625" style="1"/>
    <col min="14" max="14" width="26.85546875" style="1" customWidth="1"/>
    <col min="15" max="15" width="27.42578125" style="1" customWidth="1"/>
    <col min="16" max="16" width="30.7109375" style="1" customWidth="1"/>
    <col min="17" max="17" width="30.85546875" style="96" customWidth="1"/>
    <col min="18" max="18" width="30.85546875" style="1" customWidth="1"/>
    <col min="19" max="16384" width="9.140625" style="1"/>
  </cols>
  <sheetData>
    <row r="1" spans="1:18" ht="16.5" customHeight="1" x14ac:dyDescent="0.25">
      <c r="A1" s="8"/>
      <c r="B1" s="228" t="s">
        <v>54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</row>
    <row r="2" spans="1:18" ht="12" customHeight="1" x14ac:dyDescent="0.25">
      <c r="A2" s="8"/>
      <c r="B2" s="4"/>
      <c r="C2" s="10"/>
      <c r="D2" s="43"/>
      <c r="E2" s="8"/>
      <c r="F2" s="8"/>
      <c r="G2" s="8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</row>
    <row r="3" spans="1:18" ht="19.5" customHeight="1" x14ac:dyDescent="0.25">
      <c r="A3" s="8"/>
      <c r="B3" s="229" t="s">
        <v>90</v>
      </c>
      <c r="C3" s="229"/>
      <c r="D3" s="229"/>
      <c r="E3" s="229"/>
      <c r="F3" s="229"/>
      <c r="G3" s="229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</row>
    <row r="4" spans="1:18" ht="16.5" customHeight="1" x14ac:dyDescent="0.25">
      <c r="A4" s="8"/>
      <c r="B4" s="230" t="s">
        <v>91</v>
      </c>
      <c r="C4" s="230"/>
      <c r="D4" s="230"/>
      <c r="E4" s="8"/>
      <c r="F4" s="8"/>
      <c r="G4" s="8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</row>
    <row r="5" spans="1:18" ht="17.25" customHeight="1" x14ac:dyDescent="0.25">
      <c r="A5" s="8"/>
      <c r="B5" s="231" t="s">
        <v>35</v>
      </c>
      <c r="C5" s="231"/>
      <c r="D5" s="231"/>
      <c r="E5" s="8"/>
      <c r="F5" s="8"/>
      <c r="G5" s="8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</row>
    <row r="6" spans="1:18" ht="20.25" customHeight="1" x14ac:dyDescent="0.25">
      <c r="A6" s="8"/>
      <c r="B6" s="4"/>
      <c r="D6" s="43"/>
      <c r="E6" s="8"/>
      <c r="F6" s="8"/>
      <c r="G6" s="8"/>
      <c r="H6" s="153"/>
      <c r="I6" s="153"/>
      <c r="J6" s="153"/>
      <c r="K6" s="153"/>
      <c r="L6" s="153"/>
      <c r="M6" s="153"/>
      <c r="N6" s="153"/>
      <c r="O6" s="153"/>
      <c r="P6" s="153"/>
      <c r="Q6" s="215" t="s">
        <v>114</v>
      </c>
      <c r="R6" s="215"/>
    </row>
    <row r="7" spans="1:18" ht="38.25" x14ac:dyDescent="0.25">
      <c r="A7" s="49" t="s">
        <v>37</v>
      </c>
      <c r="B7" s="50" t="s">
        <v>0</v>
      </c>
      <c r="C7" s="49" t="s">
        <v>4</v>
      </c>
      <c r="D7" s="49" t="s">
        <v>5</v>
      </c>
      <c r="E7" s="49" t="s">
        <v>1</v>
      </c>
      <c r="F7" s="49" t="s">
        <v>31</v>
      </c>
      <c r="G7" s="49" t="s">
        <v>32</v>
      </c>
      <c r="H7" s="50" t="s">
        <v>7</v>
      </c>
      <c r="I7" s="49" t="s">
        <v>3</v>
      </c>
      <c r="J7" s="49" t="s">
        <v>10</v>
      </c>
      <c r="K7" s="49" t="s">
        <v>8</v>
      </c>
      <c r="L7" s="49" t="s">
        <v>9</v>
      </c>
      <c r="M7" s="49" t="s">
        <v>2</v>
      </c>
      <c r="N7" s="51" t="s">
        <v>6</v>
      </c>
      <c r="O7" s="49" t="s">
        <v>40</v>
      </c>
      <c r="P7" s="171" t="s">
        <v>103</v>
      </c>
      <c r="Q7" s="128" t="s">
        <v>104</v>
      </c>
      <c r="R7" s="129" t="s">
        <v>105</v>
      </c>
    </row>
    <row r="8" spans="1:18" ht="12.75" x14ac:dyDescent="0.25">
      <c r="A8" s="59">
        <v>1</v>
      </c>
      <c r="B8" s="60">
        <v>1</v>
      </c>
      <c r="C8" s="61" t="s">
        <v>56</v>
      </c>
      <c r="D8" s="62" t="s">
        <v>57</v>
      </c>
      <c r="E8" s="60">
        <v>160</v>
      </c>
      <c r="F8" s="60"/>
      <c r="G8" s="60"/>
      <c r="H8" s="60">
        <v>51</v>
      </c>
      <c r="I8" s="60">
        <v>8</v>
      </c>
      <c r="J8" s="60">
        <v>2</v>
      </c>
      <c r="K8" s="60">
        <v>12</v>
      </c>
      <c r="L8" s="59">
        <v>96</v>
      </c>
      <c r="M8" s="59" t="s">
        <v>71</v>
      </c>
      <c r="N8" s="63" t="s">
        <v>72</v>
      </c>
      <c r="O8" s="64"/>
      <c r="P8" s="172"/>
      <c r="Q8" s="105"/>
      <c r="R8" s="130">
        <f>P8</f>
        <v>0</v>
      </c>
    </row>
    <row r="9" spans="1:18" ht="12.75" x14ac:dyDescent="0.25">
      <c r="A9" s="132">
        <v>2</v>
      </c>
      <c r="B9" s="133">
        <v>2</v>
      </c>
      <c r="C9" s="134" t="s">
        <v>42</v>
      </c>
      <c r="D9" s="135" t="s">
        <v>43</v>
      </c>
      <c r="E9" s="133">
        <v>116</v>
      </c>
      <c r="F9" s="133"/>
      <c r="G9" s="133"/>
      <c r="H9" s="133">
        <v>37</v>
      </c>
      <c r="I9" s="133">
        <v>17</v>
      </c>
      <c r="J9" s="133">
        <v>2</v>
      </c>
      <c r="K9" s="133">
        <v>9</v>
      </c>
      <c r="L9" s="132">
        <v>153</v>
      </c>
      <c r="M9" s="132" t="s">
        <v>50</v>
      </c>
      <c r="N9" s="136" t="s">
        <v>51</v>
      </c>
      <c r="O9" s="137"/>
      <c r="P9" s="172"/>
      <c r="Q9" s="131">
        <f>P9</f>
        <v>0</v>
      </c>
      <c r="R9" s="65"/>
    </row>
    <row r="10" spans="1:18" ht="12.75" x14ac:dyDescent="0.25">
      <c r="A10" s="66">
        <v>3</v>
      </c>
      <c r="B10" s="67">
        <v>5</v>
      </c>
      <c r="C10" s="68" t="s">
        <v>62</v>
      </c>
      <c r="D10" s="69" t="s">
        <v>41</v>
      </c>
      <c r="E10" s="67">
        <v>69</v>
      </c>
      <c r="F10" s="67"/>
      <c r="G10" s="67"/>
      <c r="H10" s="67">
        <v>22</v>
      </c>
      <c r="I10" s="70">
        <v>8</v>
      </c>
      <c r="J10" s="70">
        <v>1</v>
      </c>
      <c r="K10" s="70">
        <v>7</v>
      </c>
      <c r="L10" s="66">
        <v>56</v>
      </c>
      <c r="M10" s="66" t="s">
        <v>47</v>
      </c>
      <c r="N10" s="71" t="s">
        <v>48</v>
      </c>
      <c r="O10" s="72"/>
      <c r="P10" s="172"/>
      <c r="Q10" s="105"/>
      <c r="R10" s="130">
        <f t="shared" ref="R10:R30" si="0">P10</f>
        <v>0</v>
      </c>
    </row>
    <row r="11" spans="1:18" ht="12.75" x14ac:dyDescent="0.25">
      <c r="A11" s="66">
        <v>3</v>
      </c>
      <c r="B11" s="67">
        <v>5</v>
      </c>
      <c r="C11" s="68" t="s">
        <v>62</v>
      </c>
      <c r="D11" s="69" t="s">
        <v>41</v>
      </c>
      <c r="E11" s="67">
        <v>69</v>
      </c>
      <c r="F11" s="67"/>
      <c r="G11" s="67"/>
      <c r="H11" s="67">
        <v>22</v>
      </c>
      <c r="I11" s="70">
        <v>8</v>
      </c>
      <c r="J11" s="70">
        <v>1</v>
      </c>
      <c r="K11" s="70">
        <v>7</v>
      </c>
      <c r="L11" s="66">
        <v>56</v>
      </c>
      <c r="M11" s="66" t="s">
        <v>50</v>
      </c>
      <c r="N11" s="71" t="s">
        <v>51</v>
      </c>
      <c r="O11" s="72"/>
      <c r="P11" s="172"/>
      <c r="Q11" s="105"/>
      <c r="R11" s="130">
        <f t="shared" si="0"/>
        <v>0</v>
      </c>
    </row>
    <row r="12" spans="1:18" ht="12.75" x14ac:dyDescent="0.25">
      <c r="A12" s="66">
        <v>4</v>
      </c>
      <c r="B12" s="67">
        <v>14</v>
      </c>
      <c r="C12" s="68" t="s">
        <v>62</v>
      </c>
      <c r="D12" s="69" t="s">
        <v>41</v>
      </c>
      <c r="E12" s="67">
        <v>72</v>
      </c>
      <c r="F12" s="67"/>
      <c r="G12" s="67"/>
      <c r="H12" s="73">
        <v>23</v>
      </c>
      <c r="I12" s="74">
        <v>14</v>
      </c>
      <c r="J12" s="70">
        <v>2</v>
      </c>
      <c r="K12" s="70">
        <v>8</v>
      </c>
      <c r="L12" s="66">
        <v>112</v>
      </c>
      <c r="M12" s="66" t="s">
        <v>47</v>
      </c>
      <c r="N12" s="71" t="s">
        <v>48</v>
      </c>
      <c r="O12" s="75"/>
      <c r="P12" s="172"/>
      <c r="Q12" s="105"/>
      <c r="R12" s="130">
        <f t="shared" si="0"/>
        <v>0</v>
      </c>
    </row>
    <row r="13" spans="1:18" ht="12.75" x14ac:dyDescent="0.25">
      <c r="A13" s="66">
        <v>4</v>
      </c>
      <c r="B13" s="67">
        <v>14</v>
      </c>
      <c r="C13" s="68" t="s">
        <v>62</v>
      </c>
      <c r="D13" s="69" t="s">
        <v>41</v>
      </c>
      <c r="E13" s="67">
        <v>72</v>
      </c>
      <c r="F13" s="67"/>
      <c r="G13" s="67"/>
      <c r="H13" s="73">
        <v>23</v>
      </c>
      <c r="I13" s="74">
        <v>14</v>
      </c>
      <c r="J13" s="70">
        <v>2</v>
      </c>
      <c r="K13" s="70">
        <v>8</v>
      </c>
      <c r="L13" s="66">
        <v>112</v>
      </c>
      <c r="M13" s="66" t="s">
        <v>50</v>
      </c>
      <c r="N13" s="71" t="s">
        <v>51</v>
      </c>
      <c r="O13" s="75"/>
      <c r="P13" s="172"/>
      <c r="Q13" s="105"/>
      <c r="R13" s="130">
        <f t="shared" si="0"/>
        <v>0</v>
      </c>
    </row>
    <row r="14" spans="1:18" ht="12.75" x14ac:dyDescent="0.25">
      <c r="A14" s="59">
        <v>5</v>
      </c>
      <c r="B14" s="60">
        <v>16</v>
      </c>
      <c r="C14" s="64" t="s">
        <v>62</v>
      </c>
      <c r="D14" s="62" t="s">
        <v>41</v>
      </c>
      <c r="E14" s="60">
        <v>56</v>
      </c>
      <c r="F14" s="60"/>
      <c r="G14" s="60"/>
      <c r="H14" s="76">
        <v>18</v>
      </c>
      <c r="I14" s="77">
        <v>12</v>
      </c>
      <c r="J14" s="78">
        <v>3</v>
      </c>
      <c r="K14" s="78">
        <v>5</v>
      </c>
      <c r="L14" s="59">
        <v>60</v>
      </c>
      <c r="M14" s="59" t="s">
        <v>47</v>
      </c>
      <c r="N14" s="79" t="s">
        <v>48</v>
      </c>
      <c r="O14" s="64"/>
      <c r="P14" s="172"/>
      <c r="Q14" s="105"/>
      <c r="R14" s="130">
        <f t="shared" si="0"/>
        <v>0</v>
      </c>
    </row>
    <row r="15" spans="1:18" ht="25.5" x14ac:dyDescent="0.25">
      <c r="A15" s="66">
        <v>6</v>
      </c>
      <c r="B15" s="67">
        <v>21</v>
      </c>
      <c r="C15" s="75" t="s">
        <v>58</v>
      </c>
      <c r="D15" s="69" t="s">
        <v>59</v>
      </c>
      <c r="E15" s="67">
        <v>94</v>
      </c>
      <c r="F15" s="67"/>
      <c r="G15" s="67"/>
      <c r="H15" s="67">
        <v>30</v>
      </c>
      <c r="I15" s="70">
        <v>7</v>
      </c>
      <c r="J15" s="70">
        <v>1</v>
      </c>
      <c r="K15" s="70">
        <v>7</v>
      </c>
      <c r="L15" s="66">
        <v>49</v>
      </c>
      <c r="M15" s="66" t="s">
        <v>71</v>
      </c>
      <c r="N15" s="71" t="s">
        <v>72</v>
      </c>
      <c r="O15" s="75"/>
      <c r="P15" s="172"/>
      <c r="Q15" s="105"/>
      <c r="R15" s="130">
        <f t="shared" si="0"/>
        <v>0</v>
      </c>
    </row>
    <row r="16" spans="1:18" ht="25.5" x14ac:dyDescent="0.25">
      <c r="A16" s="66">
        <v>6</v>
      </c>
      <c r="B16" s="67">
        <v>21</v>
      </c>
      <c r="C16" s="75" t="s">
        <v>58</v>
      </c>
      <c r="D16" s="69" t="s">
        <v>59</v>
      </c>
      <c r="E16" s="67">
        <v>94</v>
      </c>
      <c r="F16" s="67"/>
      <c r="G16" s="67"/>
      <c r="H16" s="67">
        <v>30</v>
      </c>
      <c r="I16" s="70">
        <v>7</v>
      </c>
      <c r="J16" s="70">
        <v>1</v>
      </c>
      <c r="K16" s="70">
        <v>7</v>
      </c>
      <c r="L16" s="66">
        <v>49</v>
      </c>
      <c r="M16" s="66" t="s">
        <v>44</v>
      </c>
      <c r="N16" s="71" t="s">
        <v>45</v>
      </c>
      <c r="O16" s="75"/>
      <c r="P16" s="172"/>
      <c r="Q16" s="105"/>
      <c r="R16" s="130">
        <f t="shared" si="0"/>
        <v>0</v>
      </c>
    </row>
    <row r="17" spans="1:18" ht="12.75" x14ac:dyDescent="0.25">
      <c r="A17" s="66">
        <v>7</v>
      </c>
      <c r="B17" s="67">
        <v>28</v>
      </c>
      <c r="C17" s="75" t="s">
        <v>62</v>
      </c>
      <c r="D17" s="69" t="s">
        <v>41</v>
      </c>
      <c r="E17" s="67">
        <v>163</v>
      </c>
      <c r="F17" s="67"/>
      <c r="G17" s="67"/>
      <c r="H17" s="67">
        <v>52</v>
      </c>
      <c r="I17" s="70">
        <v>20</v>
      </c>
      <c r="J17" s="70">
        <v>2</v>
      </c>
      <c r="K17" s="70">
        <v>15</v>
      </c>
      <c r="L17" s="66">
        <v>300</v>
      </c>
      <c r="M17" s="66" t="s">
        <v>47</v>
      </c>
      <c r="N17" s="71" t="s">
        <v>48</v>
      </c>
      <c r="O17" s="75"/>
      <c r="P17" s="172"/>
      <c r="Q17" s="105"/>
      <c r="R17" s="130">
        <f t="shared" si="0"/>
        <v>0</v>
      </c>
    </row>
    <row r="18" spans="1:18" ht="12.75" x14ac:dyDescent="0.25">
      <c r="A18" s="66">
        <v>7</v>
      </c>
      <c r="B18" s="67">
        <v>28</v>
      </c>
      <c r="C18" s="75" t="s">
        <v>62</v>
      </c>
      <c r="D18" s="69" t="s">
        <v>41</v>
      </c>
      <c r="E18" s="67">
        <v>163</v>
      </c>
      <c r="F18" s="67"/>
      <c r="G18" s="67"/>
      <c r="H18" s="67">
        <v>52</v>
      </c>
      <c r="I18" s="70">
        <v>20</v>
      </c>
      <c r="J18" s="70">
        <v>2</v>
      </c>
      <c r="K18" s="70">
        <v>15</v>
      </c>
      <c r="L18" s="66">
        <v>300</v>
      </c>
      <c r="M18" s="66" t="s">
        <v>50</v>
      </c>
      <c r="N18" s="71" t="s">
        <v>51</v>
      </c>
      <c r="O18" s="75"/>
      <c r="P18" s="172"/>
      <c r="Q18" s="105"/>
      <c r="R18" s="130">
        <f t="shared" si="0"/>
        <v>0</v>
      </c>
    </row>
    <row r="19" spans="1:18" ht="12.75" x14ac:dyDescent="0.25">
      <c r="A19" s="66">
        <v>8</v>
      </c>
      <c r="B19" s="67">
        <v>29</v>
      </c>
      <c r="C19" s="75" t="s">
        <v>62</v>
      </c>
      <c r="D19" s="69" t="s">
        <v>41</v>
      </c>
      <c r="E19" s="67">
        <v>110</v>
      </c>
      <c r="F19" s="67"/>
      <c r="G19" s="67"/>
      <c r="H19" s="67">
        <v>35</v>
      </c>
      <c r="I19" s="70">
        <v>17</v>
      </c>
      <c r="J19" s="70">
        <v>3</v>
      </c>
      <c r="K19" s="70">
        <v>9</v>
      </c>
      <c r="L19" s="66">
        <v>153</v>
      </c>
      <c r="M19" s="66" t="s">
        <v>47</v>
      </c>
      <c r="N19" s="71" t="s">
        <v>48</v>
      </c>
      <c r="O19" s="80"/>
      <c r="P19" s="172"/>
      <c r="Q19" s="105"/>
      <c r="R19" s="130">
        <f t="shared" si="0"/>
        <v>0</v>
      </c>
    </row>
    <row r="20" spans="1:18" ht="12.75" x14ac:dyDescent="0.25">
      <c r="A20" s="66">
        <v>8</v>
      </c>
      <c r="B20" s="67">
        <v>29</v>
      </c>
      <c r="C20" s="75" t="s">
        <v>62</v>
      </c>
      <c r="D20" s="69" t="s">
        <v>41</v>
      </c>
      <c r="E20" s="67">
        <v>110</v>
      </c>
      <c r="F20" s="67"/>
      <c r="G20" s="67"/>
      <c r="H20" s="67">
        <v>35</v>
      </c>
      <c r="I20" s="70">
        <v>17</v>
      </c>
      <c r="J20" s="70">
        <v>3</v>
      </c>
      <c r="K20" s="70">
        <v>9</v>
      </c>
      <c r="L20" s="66">
        <v>153</v>
      </c>
      <c r="M20" s="66" t="s">
        <v>50</v>
      </c>
      <c r="N20" s="71" t="s">
        <v>51</v>
      </c>
      <c r="O20" s="80"/>
      <c r="P20" s="172"/>
      <c r="Q20" s="105"/>
      <c r="R20" s="130">
        <f t="shared" si="0"/>
        <v>0</v>
      </c>
    </row>
    <row r="21" spans="1:18" ht="12.75" x14ac:dyDescent="0.25">
      <c r="A21" s="66">
        <v>9</v>
      </c>
      <c r="B21" s="67">
        <v>30</v>
      </c>
      <c r="C21" s="75" t="s">
        <v>62</v>
      </c>
      <c r="D21" s="69" t="s">
        <v>41</v>
      </c>
      <c r="E21" s="67">
        <v>138</v>
      </c>
      <c r="F21" s="67"/>
      <c r="G21" s="67"/>
      <c r="H21" s="67">
        <v>44</v>
      </c>
      <c r="I21" s="70">
        <v>18</v>
      </c>
      <c r="J21" s="70">
        <v>5</v>
      </c>
      <c r="K21" s="70">
        <v>7</v>
      </c>
      <c r="L21" s="66">
        <v>126</v>
      </c>
      <c r="M21" s="66" t="s">
        <v>73</v>
      </c>
      <c r="N21" s="71" t="s">
        <v>46</v>
      </c>
      <c r="O21" s="75" t="s">
        <v>74</v>
      </c>
      <c r="P21" s="172"/>
      <c r="Q21" s="105"/>
      <c r="R21" s="130">
        <f t="shared" si="0"/>
        <v>0</v>
      </c>
    </row>
    <row r="22" spans="1:18" ht="12.75" x14ac:dyDescent="0.25">
      <c r="A22" s="66">
        <v>9</v>
      </c>
      <c r="B22" s="67">
        <v>30</v>
      </c>
      <c r="C22" s="75" t="s">
        <v>62</v>
      </c>
      <c r="D22" s="69" t="s">
        <v>41</v>
      </c>
      <c r="E22" s="67">
        <v>138</v>
      </c>
      <c r="F22" s="67"/>
      <c r="G22" s="67"/>
      <c r="H22" s="67">
        <v>44</v>
      </c>
      <c r="I22" s="70">
        <v>18</v>
      </c>
      <c r="J22" s="70">
        <v>5</v>
      </c>
      <c r="K22" s="70">
        <v>7</v>
      </c>
      <c r="L22" s="66">
        <v>126</v>
      </c>
      <c r="M22" s="66" t="s">
        <v>47</v>
      </c>
      <c r="N22" s="71" t="s">
        <v>48</v>
      </c>
      <c r="O22" s="75"/>
      <c r="P22" s="172"/>
      <c r="Q22" s="105"/>
      <c r="R22" s="130">
        <f t="shared" si="0"/>
        <v>0</v>
      </c>
    </row>
    <row r="23" spans="1:18" ht="12.75" x14ac:dyDescent="0.25">
      <c r="A23" s="59">
        <v>10</v>
      </c>
      <c r="B23" s="60">
        <v>32</v>
      </c>
      <c r="C23" s="64" t="s">
        <v>62</v>
      </c>
      <c r="D23" s="62" t="s">
        <v>41</v>
      </c>
      <c r="E23" s="60">
        <v>229</v>
      </c>
      <c r="F23" s="60"/>
      <c r="G23" s="60"/>
      <c r="H23" s="60">
        <v>73</v>
      </c>
      <c r="I23" s="78">
        <v>22</v>
      </c>
      <c r="J23" s="78">
        <v>3</v>
      </c>
      <c r="K23" s="78">
        <v>18</v>
      </c>
      <c r="L23" s="59">
        <v>396</v>
      </c>
      <c r="M23" s="59" t="s">
        <v>47</v>
      </c>
      <c r="N23" s="79" t="s">
        <v>48</v>
      </c>
      <c r="O23" s="64"/>
      <c r="P23" s="172"/>
      <c r="Q23" s="105"/>
      <c r="R23" s="130">
        <f t="shared" si="0"/>
        <v>0</v>
      </c>
    </row>
    <row r="24" spans="1:18" ht="12.75" x14ac:dyDescent="0.25">
      <c r="A24" s="66">
        <v>11</v>
      </c>
      <c r="B24" s="67">
        <v>40</v>
      </c>
      <c r="C24" s="68" t="s">
        <v>58</v>
      </c>
      <c r="D24" s="69" t="s">
        <v>59</v>
      </c>
      <c r="E24" s="67">
        <v>37</v>
      </c>
      <c r="F24" s="67"/>
      <c r="G24" s="67"/>
      <c r="H24" s="67">
        <v>12</v>
      </c>
      <c r="I24" s="67">
        <v>5</v>
      </c>
      <c r="J24" s="67">
        <v>2</v>
      </c>
      <c r="K24" s="67">
        <v>4</v>
      </c>
      <c r="L24" s="66">
        <v>20</v>
      </c>
      <c r="M24" s="66" t="s">
        <v>47</v>
      </c>
      <c r="N24" s="71" t="s">
        <v>48</v>
      </c>
      <c r="O24" s="75"/>
      <c r="P24" s="172"/>
      <c r="Q24" s="105"/>
      <c r="R24" s="130">
        <f t="shared" si="0"/>
        <v>0</v>
      </c>
    </row>
    <row r="25" spans="1:18" ht="12.75" x14ac:dyDescent="0.25">
      <c r="A25" s="66">
        <v>11</v>
      </c>
      <c r="B25" s="67">
        <v>40</v>
      </c>
      <c r="C25" s="68" t="s">
        <v>58</v>
      </c>
      <c r="D25" s="69" t="s">
        <v>59</v>
      </c>
      <c r="E25" s="67">
        <v>37</v>
      </c>
      <c r="F25" s="67"/>
      <c r="G25" s="67"/>
      <c r="H25" s="67">
        <v>12</v>
      </c>
      <c r="I25" s="67">
        <v>5</v>
      </c>
      <c r="J25" s="67">
        <v>2</v>
      </c>
      <c r="K25" s="67">
        <v>4</v>
      </c>
      <c r="L25" s="66">
        <v>20</v>
      </c>
      <c r="M25" s="66" t="s">
        <v>50</v>
      </c>
      <c r="N25" s="71" t="s">
        <v>51</v>
      </c>
      <c r="O25" s="75"/>
      <c r="P25" s="172"/>
      <c r="Q25" s="105"/>
      <c r="R25" s="130">
        <f t="shared" si="0"/>
        <v>0</v>
      </c>
    </row>
    <row r="26" spans="1:18" ht="12.75" x14ac:dyDescent="0.25">
      <c r="A26" s="66">
        <v>12</v>
      </c>
      <c r="B26" s="67">
        <v>41</v>
      </c>
      <c r="C26" s="68" t="s">
        <v>63</v>
      </c>
      <c r="D26" s="69" t="s">
        <v>64</v>
      </c>
      <c r="E26" s="67">
        <v>135</v>
      </c>
      <c r="F26" s="67"/>
      <c r="G26" s="67"/>
      <c r="H26" s="67">
        <v>43</v>
      </c>
      <c r="I26" s="67">
        <v>20</v>
      </c>
      <c r="J26" s="67">
        <v>3</v>
      </c>
      <c r="K26" s="67">
        <v>9</v>
      </c>
      <c r="L26" s="66">
        <v>180</v>
      </c>
      <c r="M26" s="66" t="s">
        <v>50</v>
      </c>
      <c r="N26" s="71" t="s">
        <v>51</v>
      </c>
      <c r="O26" s="75"/>
      <c r="P26" s="172"/>
      <c r="Q26" s="105"/>
      <c r="R26" s="130">
        <f t="shared" si="0"/>
        <v>0</v>
      </c>
    </row>
    <row r="27" spans="1:18" ht="12.75" x14ac:dyDescent="0.25">
      <c r="A27" s="66">
        <v>12</v>
      </c>
      <c r="B27" s="67">
        <v>41</v>
      </c>
      <c r="C27" s="68" t="s">
        <v>63</v>
      </c>
      <c r="D27" s="69" t="s">
        <v>64</v>
      </c>
      <c r="E27" s="67">
        <v>135</v>
      </c>
      <c r="F27" s="67"/>
      <c r="G27" s="67"/>
      <c r="H27" s="67">
        <v>43</v>
      </c>
      <c r="I27" s="67">
        <v>20</v>
      </c>
      <c r="J27" s="67">
        <v>3</v>
      </c>
      <c r="K27" s="67">
        <v>9</v>
      </c>
      <c r="L27" s="66">
        <v>180</v>
      </c>
      <c r="M27" s="66" t="s">
        <v>44</v>
      </c>
      <c r="N27" s="71" t="s">
        <v>45</v>
      </c>
      <c r="O27" s="75"/>
      <c r="P27" s="172"/>
      <c r="Q27" s="105"/>
      <c r="R27" s="130">
        <f t="shared" si="0"/>
        <v>0</v>
      </c>
    </row>
    <row r="28" spans="1:18" ht="12.75" x14ac:dyDescent="0.25">
      <c r="A28" s="59">
        <v>13</v>
      </c>
      <c r="B28" s="60">
        <v>42</v>
      </c>
      <c r="C28" s="61" t="s">
        <v>65</v>
      </c>
      <c r="D28" s="62" t="s">
        <v>66</v>
      </c>
      <c r="E28" s="60">
        <v>75</v>
      </c>
      <c r="F28" s="60"/>
      <c r="G28" s="60"/>
      <c r="H28" s="60">
        <v>24</v>
      </c>
      <c r="I28" s="60">
        <v>7</v>
      </c>
      <c r="J28" s="60">
        <v>4</v>
      </c>
      <c r="K28" s="60">
        <v>5</v>
      </c>
      <c r="L28" s="59">
        <v>35</v>
      </c>
      <c r="M28" s="59" t="s">
        <v>44</v>
      </c>
      <c r="N28" s="81" t="s">
        <v>45</v>
      </c>
      <c r="O28" s="64"/>
      <c r="P28" s="172"/>
      <c r="Q28" s="105"/>
      <c r="R28" s="130">
        <f t="shared" si="0"/>
        <v>0</v>
      </c>
    </row>
    <row r="29" spans="1:18" ht="12.75" x14ac:dyDescent="0.25">
      <c r="A29" s="66">
        <v>14</v>
      </c>
      <c r="B29" s="67">
        <v>47</v>
      </c>
      <c r="C29" s="68" t="s">
        <v>62</v>
      </c>
      <c r="D29" s="69" t="s">
        <v>41</v>
      </c>
      <c r="E29" s="67">
        <v>141</v>
      </c>
      <c r="F29" s="67"/>
      <c r="G29" s="67"/>
      <c r="H29" s="67">
        <v>45</v>
      </c>
      <c r="I29" s="70">
        <v>13</v>
      </c>
      <c r="J29" s="70">
        <v>1</v>
      </c>
      <c r="K29" s="70">
        <v>8</v>
      </c>
      <c r="L29" s="66">
        <v>104</v>
      </c>
      <c r="M29" s="66" t="s">
        <v>47</v>
      </c>
      <c r="N29" s="71" t="s">
        <v>48</v>
      </c>
      <c r="O29" s="75"/>
      <c r="P29" s="172"/>
      <c r="Q29" s="105"/>
      <c r="R29" s="130">
        <f t="shared" si="0"/>
        <v>0</v>
      </c>
    </row>
    <row r="30" spans="1:18" ht="12.75" x14ac:dyDescent="0.25">
      <c r="A30" s="66">
        <v>14</v>
      </c>
      <c r="B30" s="67">
        <v>47</v>
      </c>
      <c r="C30" s="68" t="s">
        <v>62</v>
      </c>
      <c r="D30" s="69" t="s">
        <v>41</v>
      </c>
      <c r="E30" s="67">
        <v>141</v>
      </c>
      <c r="F30" s="67"/>
      <c r="G30" s="67"/>
      <c r="H30" s="67">
        <v>45</v>
      </c>
      <c r="I30" s="70">
        <v>13</v>
      </c>
      <c r="J30" s="70">
        <v>1</v>
      </c>
      <c r="K30" s="70">
        <v>8</v>
      </c>
      <c r="L30" s="66">
        <v>104</v>
      </c>
      <c r="M30" s="66" t="s">
        <v>50</v>
      </c>
      <c r="N30" s="71" t="s">
        <v>51</v>
      </c>
      <c r="O30" s="75"/>
      <c r="P30" s="172"/>
      <c r="Q30" s="105"/>
      <c r="R30" s="130">
        <f t="shared" si="0"/>
        <v>0</v>
      </c>
    </row>
    <row r="31" spans="1:18" ht="12.75" x14ac:dyDescent="0.25">
      <c r="A31" s="132">
        <v>15</v>
      </c>
      <c r="B31" s="133">
        <v>50</v>
      </c>
      <c r="C31" s="134" t="s">
        <v>60</v>
      </c>
      <c r="D31" s="135" t="s">
        <v>61</v>
      </c>
      <c r="E31" s="133">
        <v>173</v>
      </c>
      <c r="F31" s="133"/>
      <c r="G31" s="133"/>
      <c r="H31" s="133">
        <v>55</v>
      </c>
      <c r="I31" s="138">
        <v>17</v>
      </c>
      <c r="J31" s="138">
        <v>6</v>
      </c>
      <c r="K31" s="138">
        <v>11</v>
      </c>
      <c r="L31" s="132">
        <v>187</v>
      </c>
      <c r="M31" s="132" t="s">
        <v>49</v>
      </c>
      <c r="N31" s="136" t="s">
        <v>75</v>
      </c>
      <c r="O31" s="137"/>
      <c r="P31" s="172"/>
      <c r="Q31" s="131">
        <f>P31</f>
        <v>0</v>
      </c>
      <c r="R31" s="65"/>
    </row>
    <row r="32" spans="1:18" ht="12.75" x14ac:dyDescent="0.25">
      <c r="A32" s="66">
        <v>16</v>
      </c>
      <c r="B32" s="67">
        <v>51</v>
      </c>
      <c r="C32" s="68" t="s">
        <v>62</v>
      </c>
      <c r="D32" s="69" t="s">
        <v>41</v>
      </c>
      <c r="E32" s="67">
        <v>41</v>
      </c>
      <c r="F32" s="67"/>
      <c r="G32" s="67"/>
      <c r="H32" s="67">
        <v>13</v>
      </c>
      <c r="I32" s="70">
        <v>5</v>
      </c>
      <c r="J32" s="70">
        <v>1</v>
      </c>
      <c r="K32" s="70">
        <v>5</v>
      </c>
      <c r="L32" s="66">
        <v>25</v>
      </c>
      <c r="M32" s="66" t="s">
        <v>47</v>
      </c>
      <c r="N32" s="71" t="s">
        <v>48</v>
      </c>
      <c r="O32" s="82"/>
      <c r="P32" s="172"/>
      <c r="Q32" s="105"/>
      <c r="R32" s="130">
        <f t="shared" ref="R32:R47" si="1">P32</f>
        <v>0</v>
      </c>
    </row>
    <row r="33" spans="1:18" ht="12.75" x14ac:dyDescent="0.25">
      <c r="A33" s="66">
        <v>16</v>
      </c>
      <c r="B33" s="67">
        <v>51</v>
      </c>
      <c r="C33" s="68" t="s">
        <v>62</v>
      </c>
      <c r="D33" s="69" t="s">
        <v>41</v>
      </c>
      <c r="E33" s="67">
        <v>41</v>
      </c>
      <c r="F33" s="67"/>
      <c r="G33" s="67"/>
      <c r="H33" s="67">
        <v>13</v>
      </c>
      <c r="I33" s="70">
        <v>5</v>
      </c>
      <c r="J33" s="70">
        <v>1</v>
      </c>
      <c r="K33" s="70">
        <v>5</v>
      </c>
      <c r="L33" s="66">
        <v>25</v>
      </c>
      <c r="M33" s="66" t="s">
        <v>50</v>
      </c>
      <c r="N33" s="71" t="s">
        <v>51</v>
      </c>
      <c r="O33" s="82"/>
      <c r="P33" s="172"/>
      <c r="Q33" s="105"/>
      <c r="R33" s="130">
        <f t="shared" si="1"/>
        <v>0</v>
      </c>
    </row>
    <row r="34" spans="1:18" ht="12.75" x14ac:dyDescent="0.25">
      <c r="A34" s="66">
        <v>17</v>
      </c>
      <c r="B34" s="67">
        <v>77</v>
      </c>
      <c r="C34" s="68" t="s">
        <v>62</v>
      </c>
      <c r="D34" s="69" t="s">
        <v>41</v>
      </c>
      <c r="E34" s="67">
        <v>352</v>
      </c>
      <c r="F34" s="67"/>
      <c r="G34" s="67"/>
      <c r="H34" s="67">
        <v>112</v>
      </c>
      <c r="I34" s="70">
        <v>20</v>
      </c>
      <c r="J34" s="70">
        <v>5</v>
      </c>
      <c r="K34" s="70">
        <v>13</v>
      </c>
      <c r="L34" s="66">
        <v>260</v>
      </c>
      <c r="M34" s="66" t="s">
        <v>76</v>
      </c>
      <c r="N34" s="71" t="s">
        <v>46</v>
      </c>
      <c r="O34" s="75" t="s">
        <v>74</v>
      </c>
      <c r="P34" s="172"/>
      <c r="Q34" s="105"/>
      <c r="R34" s="130">
        <f t="shared" si="1"/>
        <v>0</v>
      </c>
    </row>
    <row r="35" spans="1:18" ht="12.75" x14ac:dyDescent="0.25">
      <c r="A35" s="66">
        <v>17</v>
      </c>
      <c r="B35" s="67">
        <v>77</v>
      </c>
      <c r="C35" s="68" t="s">
        <v>62</v>
      </c>
      <c r="D35" s="69" t="s">
        <v>41</v>
      </c>
      <c r="E35" s="67">
        <v>352</v>
      </c>
      <c r="F35" s="67"/>
      <c r="G35" s="67"/>
      <c r="H35" s="67">
        <v>112</v>
      </c>
      <c r="I35" s="70">
        <v>20</v>
      </c>
      <c r="J35" s="70">
        <v>5</v>
      </c>
      <c r="K35" s="70">
        <v>13</v>
      </c>
      <c r="L35" s="66">
        <v>260</v>
      </c>
      <c r="M35" s="66" t="s">
        <v>47</v>
      </c>
      <c r="N35" s="71" t="s">
        <v>48</v>
      </c>
      <c r="O35" s="80"/>
      <c r="P35" s="172"/>
      <c r="Q35" s="105"/>
      <c r="R35" s="130">
        <f t="shared" si="1"/>
        <v>0</v>
      </c>
    </row>
    <row r="36" spans="1:18" ht="12.75" x14ac:dyDescent="0.25">
      <c r="A36" s="66">
        <v>18</v>
      </c>
      <c r="B36" s="67">
        <v>78</v>
      </c>
      <c r="C36" s="68" t="s">
        <v>62</v>
      </c>
      <c r="D36" s="69" t="s">
        <v>41</v>
      </c>
      <c r="E36" s="67">
        <v>194</v>
      </c>
      <c r="F36" s="67"/>
      <c r="G36" s="67"/>
      <c r="H36" s="67">
        <v>62</v>
      </c>
      <c r="I36" s="70">
        <v>13</v>
      </c>
      <c r="J36" s="70">
        <v>1</v>
      </c>
      <c r="K36" s="70">
        <v>14</v>
      </c>
      <c r="L36" s="66">
        <v>182</v>
      </c>
      <c r="M36" s="66" t="s">
        <v>47</v>
      </c>
      <c r="N36" s="71" t="s">
        <v>48</v>
      </c>
      <c r="O36" s="80"/>
      <c r="P36" s="172"/>
      <c r="Q36" s="105"/>
      <c r="R36" s="130">
        <f t="shared" si="1"/>
        <v>0</v>
      </c>
    </row>
    <row r="37" spans="1:18" ht="12.75" x14ac:dyDescent="0.25">
      <c r="A37" s="66">
        <v>18</v>
      </c>
      <c r="B37" s="67">
        <v>78</v>
      </c>
      <c r="C37" s="68" t="s">
        <v>62</v>
      </c>
      <c r="D37" s="69" t="s">
        <v>41</v>
      </c>
      <c r="E37" s="67">
        <v>194</v>
      </c>
      <c r="F37" s="67"/>
      <c r="G37" s="67"/>
      <c r="H37" s="67">
        <v>62</v>
      </c>
      <c r="I37" s="70">
        <v>13</v>
      </c>
      <c r="J37" s="70">
        <v>1</v>
      </c>
      <c r="K37" s="70">
        <v>14</v>
      </c>
      <c r="L37" s="66">
        <v>182</v>
      </c>
      <c r="M37" s="66" t="s">
        <v>50</v>
      </c>
      <c r="N37" s="71" t="s">
        <v>51</v>
      </c>
      <c r="O37" s="80"/>
      <c r="P37" s="172"/>
      <c r="Q37" s="105"/>
      <c r="R37" s="130">
        <f t="shared" si="1"/>
        <v>0</v>
      </c>
    </row>
    <row r="38" spans="1:18" ht="12.75" x14ac:dyDescent="0.25">
      <c r="A38" s="59">
        <v>19</v>
      </c>
      <c r="B38" s="60">
        <v>86</v>
      </c>
      <c r="C38" s="61" t="s">
        <v>62</v>
      </c>
      <c r="D38" s="62" t="s">
        <v>41</v>
      </c>
      <c r="E38" s="60">
        <v>239</v>
      </c>
      <c r="F38" s="60"/>
      <c r="G38" s="60"/>
      <c r="H38" s="60">
        <v>76</v>
      </c>
      <c r="I38" s="78">
        <v>23</v>
      </c>
      <c r="J38" s="78">
        <v>4</v>
      </c>
      <c r="K38" s="78">
        <v>15</v>
      </c>
      <c r="L38" s="59">
        <v>345</v>
      </c>
      <c r="M38" s="59" t="s">
        <v>47</v>
      </c>
      <c r="N38" s="79" t="s">
        <v>48</v>
      </c>
      <c r="O38" s="81"/>
      <c r="P38" s="172"/>
      <c r="Q38" s="105"/>
      <c r="R38" s="130">
        <f t="shared" si="1"/>
        <v>0</v>
      </c>
    </row>
    <row r="39" spans="1:18" ht="12.75" x14ac:dyDescent="0.25">
      <c r="A39" s="59">
        <v>20</v>
      </c>
      <c r="B39" s="60">
        <v>87</v>
      </c>
      <c r="C39" s="61" t="s">
        <v>62</v>
      </c>
      <c r="D39" s="62" t="s">
        <v>41</v>
      </c>
      <c r="E39" s="60">
        <v>188</v>
      </c>
      <c r="F39" s="60"/>
      <c r="G39" s="60"/>
      <c r="H39" s="60">
        <v>60</v>
      </c>
      <c r="I39" s="78">
        <v>19</v>
      </c>
      <c r="J39" s="78">
        <v>4</v>
      </c>
      <c r="K39" s="78">
        <v>10</v>
      </c>
      <c r="L39" s="59">
        <v>190</v>
      </c>
      <c r="M39" s="59" t="s">
        <v>47</v>
      </c>
      <c r="N39" s="79" t="s">
        <v>48</v>
      </c>
      <c r="O39" s="83"/>
      <c r="P39" s="172"/>
      <c r="Q39" s="105"/>
      <c r="R39" s="130">
        <f t="shared" si="1"/>
        <v>0</v>
      </c>
    </row>
    <row r="40" spans="1:18" ht="12.75" x14ac:dyDescent="0.25">
      <c r="A40" s="59">
        <v>21</v>
      </c>
      <c r="B40" s="60">
        <v>88</v>
      </c>
      <c r="C40" s="61" t="s">
        <v>62</v>
      </c>
      <c r="D40" s="62" t="s">
        <v>41</v>
      </c>
      <c r="E40" s="60">
        <v>185</v>
      </c>
      <c r="F40" s="60">
        <v>179</v>
      </c>
      <c r="G40" s="60"/>
      <c r="H40" s="60">
        <v>59</v>
      </c>
      <c r="I40" s="78">
        <v>21</v>
      </c>
      <c r="J40" s="78">
        <v>5</v>
      </c>
      <c r="K40" s="78">
        <v>14</v>
      </c>
      <c r="L40" s="59">
        <v>294</v>
      </c>
      <c r="M40" s="59" t="s">
        <v>47</v>
      </c>
      <c r="N40" s="79" t="s">
        <v>48</v>
      </c>
      <c r="O40" s="83"/>
      <c r="P40" s="172"/>
      <c r="Q40" s="105"/>
      <c r="R40" s="130">
        <f t="shared" si="1"/>
        <v>0</v>
      </c>
    </row>
    <row r="41" spans="1:18" ht="12.75" x14ac:dyDescent="0.25">
      <c r="A41" s="59">
        <v>22</v>
      </c>
      <c r="B41" s="60">
        <v>89</v>
      </c>
      <c r="C41" s="61" t="s">
        <v>62</v>
      </c>
      <c r="D41" s="62" t="s">
        <v>41</v>
      </c>
      <c r="E41" s="60">
        <v>169</v>
      </c>
      <c r="F41" s="60"/>
      <c r="G41" s="60"/>
      <c r="H41" s="60">
        <v>54</v>
      </c>
      <c r="I41" s="78">
        <v>20</v>
      </c>
      <c r="J41" s="78">
        <v>5</v>
      </c>
      <c r="K41" s="78">
        <v>13</v>
      </c>
      <c r="L41" s="59">
        <v>260</v>
      </c>
      <c r="M41" s="59" t="s">
        <v>47</v>
      </c>
      <c r="N41" s="79" t="s">
        <v>48</v>
      </c>
      <c r="O41" s="83"/>
      <c r="P41" s="172"/>
      <c r="Q41" s="105"/>
      <c r="R41" s="130">
        <f t="shared" si="1"/>
        <v>0</v>
      </c>
    </row>
    <row r="42" spans="1:18" ht="12.75" x14ac:dyDescent="0.25">
      <c r="A42" s="59">
        <v>23</v>
      </c>
      <c r="B42" s="60">
        <v>90</v>
      </c>
      <c r="C42" s="61" t="s">
        <v>62</v>
      </c>
      <c r="D42" s="62" t="s">
        <v>41</v>
      </c>
      <c r="E42" s="60">
        <v>166</v>
      </c>
      <c r="F42" s="60"/>
      <c r="G42" s="60"/>
      <c r="H42" s="60">
        <v>53</v>
      </c>
      <c r="I42" s="78">
        <v>18</v>
      </c>
      <c r="J42" s="78">
        <v>4</v>
      </c>
      <c r="K42" s="78">
        <v>12</v>
      </c>
      <c r="L42" s="59">
        <v>216</v>
      </c>
      <c r="M42" s="59" t="s">
        <v>47</v>
      </c>
      <c r="N42" s="79" t="s">
        <v>48</v>
      </c>
      <c r="O42" s="81"/>
      <c r="P42" s="172"/>
      <c r="Q42" s="105"/>
      <c r="R42" s="130">
        <f t="shared" si="1"/>
        <v>0</v>
      </c>
    </row>
    <row r="43" spans="1:18" ht="12.75" x14ac:dyDescent="0.25">
      <c r="A43" s="59">
        <v>24</v>
      </c>
      <c r="B43" s="60">
        <v>91</v>
      </c>
      <c r="C43" s="61" t="s">
        <v>62</v>
      </c>
      <c r="D43" s="62" t="s">
        <v>41</v>
      </c>
      <c r="E43" s="60">
        <v>176</v>
      </c>
      <c r="F43" s="60"/>
      <c r="G43" s="60"/>
      <c r="H43" s="60">
        <v>56</v>
      </c>
      <c r="I43" s="78">
        <v>18</v>
      </c>
      <c r="J43" s="78">
        <v>4</v>
      </c>
      <c r="K43" s="78">
        <v>12</v>
      </c>
      <c r="L43" s="59">
        <v>216</v>
      </c>
      <c r="M43" s="59" t="s">
        <v>47</v>
      </c>
      <c r="N43" s="79" t="s">
        <v>48</v>
      </c>
      <c r="O43" s="81"/>
      <c r="P43" s="172"/>
      <c r="Q43" s="105"/>
      <c r="R43" s="130">
        <f t="shared" si="1"/>
        <v>0</v>
      </c>
    </row>
    <row r="44" spans="1:18" ht="25.5" x14ac:dyDescent="0.25">
      <c r="A44" s="66">
        <v>25</v>
      </c>
      <c r="B44" s="67">
        <v>93</v>
      </c>
      <c r="C44" s="68" t="s">
        <v>62</v>
      </c>
      <c r="D44" s="69" t="s">
        <v>41</v>
      </c>
      <c r="E44" s="67">
        <v>235</v>
      </c>
      <c r="F44" s="67"/>
      <c r="G44" s="67"/>
      <c r="H44" s="67">
        <v>75</v>
      </c>
      <c r="I44" s="70">
        <v>15</v>
      </c>
      <c r="J44" s="70">
        <v>1</v>
      </c>
      <c r="K44" s="70">
        <v>16</v>
      </c>
      <c r="L44" s="66">
        <v>240</v>
      </c>
      <c r="M44" s="84" t="s">
        <v>77</v>
      </c>
      <c r="N44" s="71" t="s">
        <v>46</v>
      </c>
      <c r="O44" s="75" t="s">
        <v>74</v>
      </c>
      <c r="P44" s="172"/>
      <c r="Q44" s="105"/>
      <c r="R44" s="130">
        <f t="shared" si="1"/>
        <v>0</v>
      </c>
    </row>
    <row r="45" spans="1:18" ht="12.75" x14ac:dyDescent="0.25">
      <c r="A45" s="66">
        <v>25</v>
      </c>
      <c r="B45" s="67">
        <v>93</v>
      </c>
      <c r="C45" s="68" t="s">
        <v>62</v>
      </c>
      <c r="D45" s="69" t="s">
        <v>41</v>
      </c>
      <c r="E45" s="67">
        <v>235</v>
      </c>
      <c r="F45" s="67"/>
      <c r="G45" s="67"/>
      <c r="H45" s="67">
        <v>75</v>
      </c>
      <c r="I45" s="70">
        <v>15</v>
      </c>
      <c r="J45" s="70">
        <v>1</v>
      </c>
      <c r="K45" s="70">
        <v>16</v>
      </c>
      <c r="L45" s="66">
        <v>240</v>
      </c>
      <c r="M45" s="84" t="s">
        <v>47</v>
      </c>
      <c r="N45" s="71" t="s">
        <v>48</v>
      </c>
      <c r="O45" s="80"/>
      <c r="P45" s="172"/>
      <c r="Q45" s="105"/>
      <c r="R45" s="130">
        <f t="shared" si="1"/>
        <v>0</v>
      </c>
    </row>
    <row r="46" spans="1:18" ht="12.75" x14ac:dyDescent="0.25">
      <c r="A46" s="66">
        <v>25</v>
      </c>
      <c r="B46" s="67">
        <v>93</v>
      </c>
      <c r="C46" s="68" t="s">
        <v>62</v>
      </c>
      <c r="D46" s="69" t="s">
        <v>41</v>
      </c>
      <c r="E46" s="67">
        <v>235</v>
      </c>
      <c r="F46" s="67"/>
      <c r="G46" s="67"/>
      <c r="H46" s="67">
        <v>75</v>
      </c>
      <c r="I46" s="70">
        <v>15</v>
      </c>
      <c r="J46" s="70">
        <v>1</v>
      </c>
      <c r="K46" s="70">
        <v>16</v>
      </c>
      <c r="L46" s="66">
        <v>240</v>
      </c>
      <c r="M46" s="84" t="s">
        <v>50</v>
      </c>
      <c r="N46" s="71" t="s">
        <v>51</v>
      </c>
      <c r="O46" s="80"/>
      <c r="P46" s="172"/>
      <c r="Q46" s="105"/>
      <c r="R46" s="130">
        <f t="shared" si="1"/>
        <v>0</v>
      </c>
    </row>
    <row r="47" spans="1:18" ht="12.75" x14ac:dyDescent="0.25">
      <c r="A47" s="59">
        <v>26</v>
      </c>
      <c r="B47" s="60">
        <v>94</v>
      </c>
      <c r="C47" s="61" t="s">
        <v>62</v>
      </c>
      <c r="D47" s="62" t="s">
        <v>41</v>
      </c>
      <c r="E47" s="60">
        <v>251</v>
      </c>
      <c r="F47" s="60"/>
      <c r="G47" s="60"/>
      <c r="H47" s="60">
        <v>80</v>
      </c>
      <c r="I47" s="78">
        <v>7</v>
      </c>
      <c r="J47" s="78">
        <v>3</v>
      </c>
      <c r="K47" s="78">
        <v>9</v>
      </c>
      <c r="L47" s="59">
        <v>63</v>
      </c>
      <c r="M47" s="59" t="s">
        <v>47</v>
      </c>
      <c r="N47" s="79" t="s">
        <v>48</v>
      </c>
      <c r="O47" s="81"/>
      <c r="P47" s="172"/>
      <c r="Q47" s="105"/>
      <c r="R47" s="130">
        <f t="shared" si="1"/>
        <v>0</v>
      </c>
    </row>
    <row r="48" spans="1:18" ht="12.75" x14ac:dyDescent="0.25">
      <c r="A48" s="132">
        <v>27</v>
      </c>
      <c r="B48" s="133">
        <v>96</v>
      </c>
      <c r="C48" s="134" t="s">
        <v>62</v>
      </c>
      <c r="D48" s="135" t="s">
        <v>41</v>
      </c>
      <c r="E48" s="133">
        <v>75</v>
      </c>
      <c r="F48" s="133">
        <v>63</v>
      </c>
      <c r="G48" s="133">
        <v>59</v>
      </c>
      <c r="H48" s="133">
        <v>24</v>
      </c>
      <c r="I48" s="138">
        <v>12</v>
      </c>
      <c r="J48" s="138">
        <v>3</v>
      </c>
      <c r="K48" s="138">
        <v>6</v>
      </c>
      <c r="L48" s="132">
        <v>72</v>
      </c>
      <c r="M48" s="132" t="s">
        <v>50</v>
      </c>
      <c r="N48" s="136" t="s">
        <v>51</v>
      </c>
      <c r="O48" s="139"/>
      <c r="P48" s="172"/>
      <c r="Q48" s="131">
        <f>P48</f>
        <v>0</v>
      </c>
      <c r="R48" s="65"/>
    </row>
    <row r="49" spans="1:18" ht="12.75" x14ac:dyDescent="0.25">
      <c r="A49" s="59">
        <v>28</v>
      </c>
      <c r="B49" s="60">
        <v>97</v>
      </c>
      <c r="C49" s="61" t="s">
        <v>62</v>
      </c>
      <c r="D49" s="62" t="s">
        <v>41</v>
      </c>
      <c r="E49" s="60">
        <v>261</v>
      </c>
      <c r="F49" s="60"/>
      <c r="G49" s="60"/>
      <c r="H49" s="60">
        <v>83</v>
      </c>
      <c r="I49" s="78">
        <v>19</v>
      </c>
      <c r="J49" s="78">
        <v>4</v>
      </c>
      <c r="K49" s="78">
        <v>15</v>
      </c>
      <c r="L49" s="59">
        <v>285</v>
      </c>
      <c r="M49" s="59" t="s">
        <v>47</v>
      </c>
      <c r="N49" s="79" t="s">
        <v>48</v>
      </c>
      <c r="O49" s="81"/>
      <c r="P49" s="172"/>
      <c r="Q49" s="105"/>
      <c r="R49" s="130">
        <f t="shared" ref="R49:R61" si="2">P49</f>
        <v>0</v>
      </c>
    </row>
    <row r="50" spans="1:18" ht="12.75" x14ac:dyDescent="0.25">
      <c r="A50" s="59">
        <v>29</v>
      </c>
      <c r="B50" s="60">
        <v>98</v>
      </c>
      <c r="C50" s="61" t="s">
        <v>62</v>
      </c>
      <c r="D50" s="62" t="s">
        <v>41</v>
      </c>
      <c r="E50" s="60">
        <v>232</v>
      </c>
      <c r="F50" s="60"/>
      <c r="G50" s="60"/>
      <c r="H50" s="60">
        <v>74</v>
      </c>
      <c r="I50" s="78">
        <v>19</v>
      </c>
      <c r="J50" s="78">
        <v>6</v>
      </c>
      <c r="K50" s="78">
        <v>16</v>
      </c>
      <c r="L50" s="59">
        <v>304</v>
      </c>
      <c r="M50" s="59" t="s">
        <v>47</v>
      </c>
      <c r="N50" s="79" t="s">
        <v>48</v>
      </c>
      <c r="O50" s="83"/>
      <c r="P50" s="172"/>
      <c r="Q50" s="105"/>
      <c r="R50" s="130">
        <f t="shared" si="2"/>
        <v>0</v>
      </c>
    </row>
    <row r="51" spans="1:18" ht="12.75" x14ac:dyDescent="0.25">
      <c r="A51" s="59">
        <v>30</v>
      </c>
      <c r="B51" s="60">
        <v>99</v>
      </c>
      <c r="C51" s="61" t="s">
        <v>62</v>
      </c>
      <c r="D51" s="62" t="s">
        <v>41</v>
      </c>
      <c r="E51" s="60">
        <v>129</v>
      </c>
      <c r="F51" s="60"/>
      <c r="G51" s="60"/>
      <c r="H51" s="60">
        <v>41</v>
      </c>
      <c r="I51" s="78">
        <v>11</v>
      </c>
      <c r="J51" s="78">
        <v>6</v>
      </c>
      <c r="K51" s="78">
        <v>7</v>
      </c>
      <c r="L51" s="59">
        <v>77</v>
      </c>
      <c r="M51" s="59" t="s">
        <v>47</v>
      </c>
      <c r="N51" s="79" t="s">
        <v>48</v>
      </c>
      <c r="O51" s="83"/>
      <c r="P51" s="172"/>
      <c r="Q51" s="105"/>
      <c r="R51" s="130">
        <f t="shared" si="2"/>
        <v>0</v>
      </c>
    </row>
    <row r="52" spans="1:18" ht="12.75" x14ac:dyDescent="0.25">
      <c r="A52" s="66">
        <v>31</v>
      </c>
      <c r="B52" s="67">
        <v>100</v>
      </c>
      <c r="C52" s="68" t="s">
        <v>62</v>
      </c>
      <c r="D52" s="69" t="s">
        <v>41</v>
      </c>
      <c r="E52" s="67">
        <v>151</v>
      </c>
      <c r="F52" s="67"/>
      <c r="G52" s="67"/>
      <c r="H52" s="67">
        <v>48</v>
      </c>
      <c r="I52" s="70">
        <v>13</v>
      </c>
      <c r="J52" s="70">
        <v>3</v>
      </c>
      <c r="K52" s="70">
        <v>8</v>
      </c>
      <c r="L52" s="66">
        <v>104</v>
      </c>
      <c r="M52" s="66" t="s">
        <v>47</v>
      </c>
      <c r="N52" s="71" t="s">
        <v>48</v>
      </c>
      <c r="O52" s="85"/>
      <c r="P52" s="172"/>
      <c r="Q52" s="105"/>
      <c r="R52" s="130">
        <f t="shared" si="2"/>
        <v>0</v>
      </c>
    </row>
    <row r="53" spans="1:18" ht="25.5" x14ac:dyDescent="0.25">
      <c r="A53" s="66">
        <v>31</v>
      </c>
      <c r="B53" s="67">
        <v>100</v>
      </c>
      <c r="C53" s="68" t="s">
        <v>62</v>
      </c>
      <c r="D53" s="69" t="s">
        <v>41</v>
      </c>
      <c r="E53" s="67">
        <v>151</v>
      </c>
      <c r="F53" s="67"/>
      <c r="G53" s="67"/>
      <c r="H53" s="67">
        <v>48</v>
      </c>
      <c r="I53" s="70">
        <v>13</v>
      </c>
      <c r="J53" s="70">
        <v>3</v>
      </c>
      <c r="K53" s="70">
        <v>8</v>
      </c>
      <c r="L53" s="66">
        <v>104</v>
      </c>
      <c r="M53" s="66" t="s">
        <v>52</v>
      </c>
      <c r="N53" s="80" t="s">
        <v>78</v>
      </c>
      <c r="O53" s="85" t="s">
        <v>79</v>
      </c>
      <c r="P53" s="172"/>
      <c r="Q53" s="105"/>
      <c r="R53" s="130">
        <f t="shared" si="2"/>
        <v>0</v>
      </c>
    </row>
    <row r="54" spans="1:18" ht="12.75" x14ac:dyDescent="0.25">
      <c r="A54" s="66">
        <v>32</v>
      </c>
      <c r="B54" s="67">
        <v>107</v>
      </c>
      <c r="C54" s="68" t="s">
        <v>62</v>
      </c>
      <c r="D54" s="69" t="s">
        <v>41</v>
      </c>
      <c r="E54" s="67">
        <v>91</v>
      </c>
      <c r="F54" s="67"/>
      <c r="G54" s="67"/>
      <c r="H54" s="67">
        <v>29</v>
      </c>
      <c r="I54" s="70">
        <v>10</v>
      </c>
      <c r="J54" s="70">
        <v>3</v>
      </c>
      <c r="K54" s="70">
        <v>7</v>
      </c>
      <c r="L54" s="66">
        <v>70</v>
      </c>
      <c r="M54" s="66" t="s">
        <v>47</v>
      </c>
      <c r="N54" s="71" t="s">
        <v>48</v>
      </c>
      <c r="O54" s="85"/>
      <c r="P54" s="172"/>
      <c r="Q54" s="105"/>
      <c r="R54" s="130">
        <f t="shared" si="2"/>
        <v>0</v>
      </c>
    </row>
    <row r="55" spans="1:18" ht="25.5" x14ac:dyDescent="0.25">
      <c r="A55" s="66">
        <v>32</v>
      </c>
      <c r="B55" s="67">
        <v>107</v>
      </c>
      <c r="C55" s="68" t="s">
        <v>62</v>
      </c>
      <c r="D55" s="69" t="s">
        <v>41</v>
      </c>
      <c r="E55" s="67">
        <v>91</v>
      </c>
      <c r="F55" s="67"/>
      <c r="G55" s="67"/>
      <c r="H55" s="67">
        <v>29</v>
      </c>
      <c r="I55" s="70">
        <v>10</v>
      </c>
      <c r="J55" s="70">
        <v>3</v>
      </c>
      <c r="K55" s="70">
        <v>7</v>
      </c>
      <c r="L55" s="66">
        <v>70</v>
      </c>
      <c r="M55" s="66" t="s">
        <v>52</v>
      </c>
      <c r="N55" s="80" t="s">
        <v>78</v>
      </c>
      <c r="O55" s="85" t="s">
        <v>79</v>
      </c>
      <c r="P55" s="172"/>
      <c r="Q55" s="105"/>
      <c r="R55" s="130">
        <f t="shared" si="2"/>
        <v>0</v>
      </c>
    </row>
    <row r="56" spans="1:18" ht="12.75" x14ac:dyDescent="0.25">
      <c r="A56" s="66">
        <v>32</v>
      </c>
      <c r="B56" s="67">
        <v>107</v>
      </c>
      <c r="C56" s="68" t="s">
        <v>62</v>
      </c>
      <c r="D56" s="69" t="s">
        <v>41</v>
      </c>
      <c r="E56" s="67">
        <v>91</v>
      </c>
      <c r="F56" s="67"/>
      <c r="G56" s="67"/>
      <c r="H56" s="67">
        <v>29</v>
      </c>
      <c r="I56" s="70">
        <v>10</v>
      </c>
      <c r="J56" s="70">
        <v>3</v>
      </c>
      <c r="K56" s="70">
        <v>7</v>
      </c>
      <c r="L56" s="66">
        <v>70</v>
      </c>
      <c r="M56" s="66" t="s">
        <v>50</v>
      </c>
      <c r="N56" s="71" t="s">
        <v>51</v>
      </c>
      <c r="O56" s="85"/>
      <c r="P56" s="172"/>
      <c r="Q56" s="105"/>
      <c r="R56" s="130">
        <f t="shared" si="2"/>
        <v>0</v>
      </c>
    </row>
    <row r="57" spans="1:18" ht="12.75" x14ac:dyDescent="0.25">
      <c r="A57" s="59">
        <v>33</v>
      </c>
      <c r="B57" s="60">
        <v>112</v>
      </c>
      <c r="C57" s="61" t="s">
        <v>62</v>
      </c>
      <c r="D57" s="62" t="s">
        <v>41</v>
      </c>
      <c r="E57" s="60">
        <v>113</v>
      </c>
      <c r="F57" s="60"/>
      <c r="G57" s="60"/>
      <c r="H57" s="60">
        <v>36</v>
      </c>
      <c r="I57" s="78">
        <v>7</v>
      </c>
      <c r="J57" s="78">
        <v>2</v>
      </c>
      <c r="K57" s="78">
        <v>6</v>
      </c>
      <c r="L57" s="59">
        <v>42</v>
      </c>
      <c r="M57" s="59" t="s">
        <v>47</v>
      </c>
      <c r="N57" s="63" t="s">
        <v>48</v>
      </c>
      <c r="O57" s="83"/>
      <c r="P57" s="172"/>
      <c r="Q57" s="105"/>
      <c r="R57" s="130">
        <f t="shared" si="2"/>
        <v>0</v>
      </c>
    </row>
    <row r="58" spans="1:18" ht="12.75" x14ac:dyDescent="0.25">
      <c r="A58" s="66">
        <v>34</v>
      </c>
      <c r="B58" s="67">
        <v>113</v>
      </c>
      <c r="C58" s="68" t="s">
        <v>62</v>
      </c>
      <c r="D58" s="69" t="s">
        <v>41</v>
      </c>
      <c r="E58" s="67">
        <v>151</v>
      </c>
      <c r="F58" s="67"/>
      <c r="G58" s="67"/>
      <c r="H58" s="67">
        <v>48</v>
      </c>
      <c r="I58" s="70">
        <v>15</v>
      </c>
      <c r="J58" s="70">
        <v>2</v>
      </c>
      <c r="K58" s="70">
        <v>13</v>
      </c>
      <c r="L58" s="66">
        <v>195</v>
      </c>
      <c r="M58" s="66" t="s">
        <v>47</v>
      </c>
      <c r="N58" s="71" t="s">
        <v>48</v>
      </c>
      <c r="O58" s="85"/>
      <c r="P58" s="172"/>
      <c r="Q58" s="105"/>
      <c r="R58" s="130">
        <f t="shared" si="2"/>
        <v>0</v>
      </c>
    </row>
    <row r="59" spans="1:18" ht="12.75" x14ac:dyDescent="0.25">
      <c r="A59" s="66">
        <v>34</v>
      </c>
      <c r="B59" s="67">
        <v>113</v>
      </c>
      <c r="C59" s="68" t="s">
        <v>62</v>
      </c>
      <c r="D59" s="69" t="s">
        <v>41</v>
      </c>
      <c r="E59" s="67">
        <v>151</v>
      </c>
      <c r="F59" s="67"/>
      <c r="G59" s="67"/>
      <c r="H59" s="67">
        <v>48</v>
      </c>
      <c r="I59" s="70">
        <v>15</v>
      </c>
      <c r="J59" s="70">
        <v>2</v>
      </c>
      <c r="K59" s="70">
        <v>13</v>
      </c>
      <c r="L59" s="66">
        <v>195</v>
      </c>
      <c r="M59" s="66" t="s">
        <v>50</v>
      </c>
      <c r="N59" s="71" t="s">
        <v>51</v>
      </c>
      <c r="O59" s="85"/>
      <c r="P59" s="172"/>
      <c r="Q59" s="105"/>
      <c r="R59" s="130">
        <f t="shared" si="2"/>
        <v>0</v>
      </c>
    </row>
    <row r="60" spans="1:18" ht="12.75" x14ac:dyDescent="0.25">
      <c r="A60" s="66">
        <v>35</v>
      </c>
      <c r="B60" s="67">
        <v>114</v>
      </c>
      <c r="C60" s="68" t="s">
        <v>62</v>
      </c>
      <c r="D60" s="69" t="s">
        <v>41</v>
      </c>
      <c r="E60" s="67">
        <v>166</v>
      </c>
      <c r="F60" s="67"/>
      <c r="G60" s="67"/>
      <c r="H60" s="67">
        <v>53</v>
      </c>
      <c r="I60" s="70">
        <v>15</v>
      </c>
      <c r="J60" s="70">
        <v>2</v>
      </c>
      <c r="K60" s="70">
        <v>13</v>
      </c>
      <c r="L60" s="66">
        <v>195</v>
      </c>
      <c r="M60" s="66" t="s">
        <v>47</v>
      </c>
      <c r="N60" s="71" t="s">
        <v>48</v>
      </c>
      <c r="O60" s="85"/>
      <c r="P60" s="172"/>
      <c r="Q60" s="105"/>
      <c r="R60" s="130">
        <f t="shared" si="2"/>
        <v>0</v>
      </c>
    </row>
    <row r="61" spans="1:18" ht="12.75" x14ac:dyDescent="0.25">
      <c r="A61" s="66">
        <v>35</v>
      </c>
      <c r="B61" s="67">
        <v>114</v>
      </c>
      <c r="C61" s="68" t="s">
        <v>62</v>
      </c>
      <c r="D61" s="69" t="s">
        <v>41</v>
      </c>
      <c r="E61" s="67">
        <v>166</v>
      </c>
      <c r="F61" s="67"/>
      <c r="G61" s="67"/>
      <c r="H61" s="67">
        <v>53</v>
      </c>
      <c r="I61" s="70">
        <v>15</v>
      </c>
      <c r="J61" s="70">
        <v>2</v>
      </c>
      <c r="K61" s="70">
        <v>13</v>
      </c>
      <c r="L61" s="66">
        <v>195</v>
      </c>
      <c r="M61" s="66" t="s">
        <v>50</v>
      </c>
      <c r="N61" s="71" t="s">
        <v>51</v>
      </c>
      <c r="O61" s="85"/>
      <c r="P61" s="172"/>
      <c r="Q61" s="105"/>
      <c r="R61" s="130">
        <f t="shared" si="2"/>
        <v>0</v>
      </c>
    </row>
    <row r="62" spans="1:18" ht="12.75" x14ac:dyDescent="0.25">
      <c r="A62" s="132">
        <v>36</v>
      </c>
      <c r="B62" s="133">
        <v>116</v>
      </c>
      <c r="C62" s="134" t="s">
        <v>60</v>
      </c>
      <c r="D62" s="135" t="s">
        <v>61</v>
      </c>
      <c r="E62" s="133">
        <v>349</v>
      </c>
      <c r="F62" s="133"/>
      <c r="G62" s="133"/>
      <c r="H62" s="133">
        <v>111</v>
      </c>
      <c r="I62" s="138">
        <v>22</v>
      </c>
      <c r="J62" s="138">
        <v>5</v>
      </c>
      <c r="K62" s="138">
        <v>13</v>
      </c>
      <c r="L62" s="132">
        <v>286</v>
      </c>
      <c r="M62" s="132" t="s">
        <v>49</v>
      </c>
      <c r="N62" s="136" t="s">
        <v>75</v>
      </c>
      <c r="O62" s="140"/>
      <c r="P62" s="172"/>
      <c r="Q62" s="131">
        <f>P62</f>
        <v>0</v>
      </c>
      <c r="R62" s="65"/>
    </row>
    <row r="63" spans="1:18" ht="12.75" x14ac:dyDescent="0.25">
      <c r="A63" s="66">
        <v>37</v>
      </c>
      <c r="B63" s="67">
        <v>119</v>
      </c>
      <c r="C63" s="68" t="s">
        <v>62</v>
      </c>
      <c r="D63" s="69" t="s">
        <v>41</v>
      </c>
      <c r="E63" s="67">
        <v>50</v>
      </c>
      <c r="F63" s="67"/>
      <c r="G63" s="67"/>
      <c r="H63" s="67">
        <v>16</v>
      </c>
      <c r="I63" s="70">
        <v>8</v>
      </c>
      <c r="J63" s="70">
        <v>1</v>
      </c>
      <c r="K63" s="70">
        <v>5</v>
      </c>
      <c r="L63" s="66">
        <v>40</v>
      </c>
      <c r="M63" s="66" t="s">
        <v>47</v>
      </c>
      <c r="N63" s="71" t="s">
        <v>48</v>
      </c>
      <c r="O63" s="85"/>
      <c r="P63" s="172"/>
      <c r="Q63" s="105"/>
      <c r="R63" s="130">
        <f t="shared" ref="R63:R101" si="3">P63</f>
        <v>0</v>
      </c>
    </row>
    <row r="64" spans="1:18" ht="12.75" x14ac:dyDescent="0.25">
      <c r="A64" s="66">
        <v>37</v>
      </c>
      <c r="B64" s="67">
        <v>119</v>
      </c>
      <c r="C64" s="68" t="s">
        <v>62</v>
      </c>
      <c r="D64" s="69" t="s">
        <v>41</v>
      </c>
      <c r="E64" s="67">
        <v>50</v>
      </c>
      <c r="F64" s="67"/>
      <c r="G64" s="67"/>
      <c r="H64" s="67">
        <v>16</v>
      </c>
      <c r="I64" s="70">
        <v>8</v>
      </c>
      <c r="J64" s="70">
        <v>1</v>
      </c>
      <c r="K64" s="70">
        <v>5</v>
      </c>
      <c r="L64" s="66">
        <v>40</v>
      </c>
      <c r="M64" s="66" t="s">
        <v>50</v>
      </c>
      <c r="N64" s="71" t="s">
        <v>51</v>
      </c>
      <c r="O64" s="85"/>
      <c r="P64" s="172"/>
      <c r="Q64" s="105"/>
      <c r="R64" s="130">
        <f t="shared" si="3"/>
        <v>0</v>
      </c>
    </row>
    <row r="65" spans="1:18" ht="12.75" x14ac:dyDescent="0.25">
      <c r="A65" s="66">
        <v>38</v>
      </c>
      <c r="B65" s="67">
        <v>122</v>
      </c>
      <c r="C65" s="68" t="s">
        <v>62</v>
      </c>
      <c r="D65" s="69" t="s">
        <v>41</v>
      </c>
      <c r="E65" s="67">
        <v>34</v>
      </c>
      <c r="F65" s="67"/>
      <c r="G65" s="67"/>
      <c r="H65" s="67">
        <v>11</v>
      </c>
      <c r="I65" s="70">
        <v>4</v>
      </c>
      <c r="J65" s="70">
        <v>1</v>
      </c>
      <c r="K65" s="70">
        <v>3</v>
      </c>
      <c r="L65" s="66">
        <v>12</v>
      </c>
      <c r="M65" s="66" t="s">
        <v>47</v>
      </c>
      <c r="N65" s="71" t="s">
        <v>48</v>
      </c>
      <c r="O65" s="80"/>
      <c r="P65" s="172"/>
      <c r="Q65" s="105"/>
      <c r="R65" s="130">
        <f t="shared" si="3"/>
        <v>0</v>
      </c>
    </row>
    <row r="66" spans="1:18" ht="12.75" x14ac:dyDescent="0.25">
      <c r="A66" s="66">
        <v>38</v>
      </c>
      <c r="B66" s="67">
        <v>122</v>
      </c>
      <c r="C66" s="68" t="s">
        <v>62</v>
      </c>
      <c r="D66" s="69" t="s">
        <v>41</v>
      </c>
      <c r="E66" s="67">
        <v>34</v>
      </c>
      <c r="F66" s="67"/>
      <c r="G66" s="67"/>
      <c r="H66" s="67">
        <v>11</v>
      </c>
      <c r="I66" s="70">
        <v>4</v>
      </c>
      <c r="J66" s="70">
        <v>1</v>
      </c>
      <c r="K66" s="70">
        <v>3</v>
      </c>
      <c r="L66" s="66">
        <v>12</v>
      </c>
      <c r="M66" s="66" t="s">
        <v>50</v>
      </c>
      <c r="N66" s="71" t="s">
        <v>51</v>
      </c>
      <c r="O66" s="80"/>
      <c r="P66" s="172"/>
      <c r="Q66" s="105"/>
      <c r="R66" s="130">
        <f t="shared" si="3"/>
        <v>0</v>
      </c>
    </row>
    <row r="67" spans="1:18" ht="12.75" x14ac:dyDescent="0.25">
      <c r="A67" s="59">
        <v>39</v>
      </c>
      <c r="B67" s="60">
        <v>133</v>
      </c>
      <c r="C67" s="61" t="s">
        <v>62</v>
      </c>
      <c r="D67" s="62" t="s">
        <v>41</v>
      </c>
      <c r="E67" s="60">
        <v>37</v>
      </c>
      <c r="F67" s="60"/>
      <c r="G67" s="60"/>
      <c r="H67" s="60">
        <v>12</v>
      </c>
      <c r="I67" s="78">
        <v>5</v>
      </c>
      <c r="J67" s="78">
        <v>1</v>
      </c>
      <c r="K67" s="78">
        <v>4</v>
      </c>
      <c r="L67" s="59">
        <v>20</v>
      </c>
      <c r="M67" s="59" t="s">
        <v>47</v>
      </c>
      <c r="N67" s="63" t="s">
        <v>48</v>
      </c>
      <c r="O67" s="81"/>
      <c r="P67" s="172"/>
      <c r="Q67" s="105"/>
      <c r="R67" s="130">
        <f t="shared" si="3"/>
        <v>0</v>
      </c>
    </row>
    <row r="68" spans="1:18" ht="12.75" x14ac:dyDescent="0.25">
      <c r="A68" s="66">
        <v>40</v>
      </c>
      <c r="B68" s="67">
        <v>136</v>
      </c>
      <c r="C68" s="68" t="s">
        <v>62</v>
      </c>
      <c r="D68" s="69" t="s">
        <v>41</v>
      </c>
      <c r="E68" s="67">
        <v>188</v>
      </c>
      <c r="F68" s="67"/>
      <c r="G68" s="67"/>
      <c r="H68" s="67">
        <v>60</v>
      </c>
      <c r="I68" s="70">
        <v>15</v>
      </c>
      <c r="J68" s="70">
        <v>3</v>
      </c>
      <c r="K68" s="70">
        <v>12</v>
      </c>
      <c r="L68" s="66">
        <v>180</v>
      </c>
      <c r="M68" s="66" t="s">
        <v>47</v>
      </c>
      <c r="N68" s="71" t="s">
        <v>48</v>
      </c>
      <c r="O68" s="80"/>
      <c r="P68" s="172"/>
      <c r="Q68" s="105"/>
      <c r="R68" s="130">
        <f t="shared" si="3"/>
        <v>0</v>
      </c>
    </row>
    <row r="69" spans="1:18" ht="12.75" x14ac:dyDescent="0.25">
      <c r="A69" s="66">
        <v>40</v>
      </c>
      <c r="B69" s="67">
        <v>136</v>
      </c>
      <c r="C69" s="68" t="s">
        <v>62</v>
      </c>
      <c r="D69" s="69" t="s">
        <v>41</v>
      </c>
      <c r="E69" s="67">
        <v>188</v>
      </c>
      <c r="F69" s="67"/>
      <c r="G69" s="67"/>
      <c r="H69" s="67">
        <v>60</v>
      </c>
      <c r="I69" s="70">
        <v>15</v>
      </c>
      <c r="J69" s="70">
        <v>3</v>
      </c>
      <c r="K69" s="70">
        <v>12</v>
      </c>
      <c r="L69" s="66">
        <v>180</v>
      </c>
      <c r="M69" s="66" t="s">
        <v>50</v>
      </c>
      <c r="N69" s="71" t="s">
        <v>51</v>
      </c>
      <c r="O69" s="80"/>
      <c r="P69" s="172"/>
      <c r="Q69" s="105"/>
      <c r="R69" s="130">
        <f t="shared" si="3"/>
        <v>0</v>
      </c>
    </row>
    <row r="70" spans="1:18" ht="12.75" x14ac:dyDescent="0.25">
      <c r="A70" s="59">
        <v>41</v>
      </c>
      <c r="B70" s="60">
        <v>138</v>
      </c>
      <c r="C70" s="61" t="s">
        <v>33</v>
      </c>
      <c r="D70" s="62" t="s">
        <v>38</v>
      </c>
      <c r="E70" s="60">
        <v>204</v>
      </c>
      <c r="F70" s="60"/>
      <c r="G70" s="60"/>
      <c r="H70" s="60">
        <v>65</v>
      </c>
      <c r="I70" s="78">
        <v>17</v>
      </c>
      <c r="J70" s="78">
        <v>4</v>
      </c>
      <c r="K70" s="78">
        <v>9</v>
      </c>
      <c r="L70" s="59">
        <v>153</v>
      </c>
      <c r="M70" s="59" t="s">
        <v>47</v>
      </c>
      <c r="N70" s="63" t="s">
        <v>48</v>
      </c>
      <c r="O70" s="81"/>
      <c r="P70" s="172"/>
      <c r="Q70" s="105"/>
      <c r="R70" s="130">
        <f t="shared" si="3"/>
        <v>0</v>
      </c>
    </row>
    <row r="71" spans="1:18" ht="12.75" x14ac:dyDescent="0.25">
      <c r="A71" s="59">
        <v>42</v>
      </c>
      <c r="B71" s="60">
        <v>141</v>
      </c>
      <c r="C71" s="61" t="s">
        <v>67</v>
      </c>
      <c r="D71" s="62" t="s">
        <v>68</v>
      </c>
      <c r="E71" s="60">
        <v>116</v>
      </c>
      <c r="F71" s="60"/>
      <c r="G71" s="60"/>
      <c r="H71" s="60">
        <v>37</v>
      </c>
      <c r="I71" s="78">
        <v>7</v>
      </c>
      <c r="J71" s="78">
        <v>2</v>
      </c>
      <c r="K71" s="78">
        <v>5</v>
      </c>
      <c r="L71" s="59">
        <v>35</v>
      </c>
      <c r="M71" s="59" t="s">
        <v>71</v>
      </c>
      <c r="N71" s="63" t="s">
        <v>72</v>
      </c>
      <c r="O71" s="81"/>
      <c r="P71" s="172"/>
      <c r="Q71" s="105"/>
      <c r="R71" s="130">
        <f t="shared" si="3"/>
        <v>0</v>
      </c>
    </row>
    <row r="72" spans="1:18" ht="12.75" x14ac:dyDescent="0.25">
      <c r="A72" s="59">
        <v>43</v>
      </c>
      <c r="B72" s="60">
        <v>171</v>
      </c>
      <c r="C72" s="61" t="s">
        <v>62</v>
      </c>
      <c r="D72" s="62" t="s">
        <v>41</v>
      </c>
      <c r="E72" s="60">
        <v>201</v>
      </c>
      <c r="F72" s="60"/>
      <c r="G72" s="60"/>
      <c r="H72" s="60">
        <v>64</v>
      </c>
      <c r="I72" s="78">
        <v>15</v>
      </c>
      <c r="J72" s="78">
        <v>1</v>
      </c>
      <c r="K72" s="78">
        <v>11</v>
      </c>
      <c r="L72" s="59">
        <v>165</v>
      </c>
      <c r="M72" s="59" t="s">
        <v>47</v>
      </c>
      <c r="N72" s="63" t="s">
        <v>48</v>
      </c>
      <c r="O72" s="86"/>
      <c r="P72" s="172"/>
      <c r="Q72" s="105"/>
      <c r="R72" s="130">
        <f t="shared" si="3"/>
        <v>0</v>
      </c>
    </row>
    <row r="73" spans="1:18" ht="12.75" x14ac:dyDescent="0.25">
      <c r="A73" s="59">
        <v>44</v>
      </c>
      <c r="B73" s="60">
        <v>172</v>
      </c>
      <c r="C73" s="61" t="s">
        <v>69</v>
      </c>
      <c r="D73" s="62" t="s">
        <v>70</v>
      </c>
      <c r="E73" s="60">
        <v>163</v>
      </c>
      <c r="F73" s="60"/>
      <c r="G73" s="60"/>
      <c r="H73" s="60">
        <v>52</v>
      </c>
      <c r="I73" s="78">
        <v>16</v>
      </c>
      <c r="J73" s="78">
        <v>3</v>
      </c>
      <c r="K73" s="78">
        <v>13</v>
      </c>
      <c r="L73" s="59">
        <v>208</v>
      </c>
      <c r="M73" s="59" t="s">
        <v>47</v>
      </c>
      <c r="N73" s="63" t="s">
        <v>48</v>
      </c>
      <c r="O73" s="81"/>
      <c r="P73" s="172"/>
      <c r="Q73" s="105"/>
      <c r="R73" s="130">
        <f t="shared" si="3"/>
        <v>0</v>
      </c>
    </row>
    <row r="74" spans="1:18" ht="12.75" x14ac:dyDescent="0.25">
      <c r="A74" s="59">
        <v>45</v>
      </c>
      <c r="B74" s="60">
        <v>173</v>
      </c>
      <c r="C74" s="61" t="s">
        <v>69</v>
      </c>
      <c r="D74" s="62" t="s">
        <v>70</v>
      </c>
      <c r="E74" s="60">
        <v>226</v>
      </c>
      <c r="F74" s="60"/>
      <c r="G74" s="60"/>
      <c r="H74" s="60">
        <v>72</v>
      </c>
      <c r="I74" s="78">
        <v>18</v>
      </c>
      <c r="J74" s="78">
        <v>1</v>
      </c>
      <c r="K74" s="78">
        <v>12</v>
      </c>
      <c r="L74" s="59">
        <v>216</v>
      </c>
      <c r="M74" s="59" t="s">
        <v>47</v>
      </c>
      <c r="N74" s="63" t="s">
        <v>48</v>
      </c>
      <c r="O74" s="81"/>
      <c r="P74" s="172"/>
      <c r="Q74" s="105"/>
      <c r="R74" s="130">
        <f t="shared" si="3"/>
        <v>0</v>
      </c>
    </row>
    <row r="75" spans="1:18" ht="12.75" x14ac:dyDescent="0.25">
      <c r="A75" s="59">
        <v>46</v>
      </c>
      <c r="B75" s="60">
        <v>174</v>
      </c>
      <c r="C75" s="61" t="s">
        <v>62</v>
      </c>
      <c r="D75" s="62" t="s">
        <v>41</v>
      </c>
      <c r="E75" s="60">
        <v>182</v>
      </c>
      <c r="F75" s="60"/>
      <c r="G75" s="60"/>
      <c r="H75" s="60">
        <v>58</v>
      </c>
      <c r="I75" s="78">
        <v>16</v>
      </c>
      <c r="J75" s="78">
        <v>2</v>
      </c>
      <c r="K75" s="78">
        <v>12</v>
      </c>
      <c r="L75" s="59">
        <v>192</v>
      </c>
      <c r="M75" s="59" t="s">
        <v>47</v>
      </c>
      <c r="N75" s="63" t="s">
        <v>48</v>
      </c>
      <c r="O75" s="81"/>
      <c r="P75" s="172"/>
      <c r="Q75" s="105"/>
      <c r="R75" s="130">
        <f t="shared" si="3"/>
        <v>0</v>
      </c>
    </row>
    <row r="76" spans="1:18" ht="12.75" x14ac:dyDescent="0.25">
      <c r="A76" s="66">
        <v>47</v>
      </c>
      <c r="B76" s="67">
        <v>175</v>
      </c>
      <c r="C76" s="68" t="s">
        <v>62</v>
      </c>
      <c r="D76" s="69" t="s">
        <v>41</v>
      </c>
      <c r="E76" s="67">
        <v>119</v>
      </c>
      <c r="F76" s="67"/>
      <c r="G76" s="67"/>
      <c r="H76" s="67">
        <v>38</v>
      </c>
      <c r="I76" s="70">
        <v>15</v>
      </c>
      <c r="J76" s="70">
        <v>1</v>
      </c>
      <c r="K76" s="70">
        <v>9</v>
      </c>
      <c r="L76" s="66">
        <v>135</v>
      </c>
      <c r="M76" s="66" t="s">
        <v>47</v>
      </c>
      <c r="N76" s="71" t="s">
        <v>48</v>
      </c>
      <c r="O76" s="80"/>
      <c r="P76" s="172"/>
      <c r="Q76" s="105"/>
      <c r="R76" s="130">
        <f t="shared" si="3"/>
        <v>0</v>
      </c>
    </row>
    <row r="77" spans="1:18" ht="25.5" x14ac:dyDescent="0.25">
      <c r="A77" s="66">
        <v>47</v>
      </c>
      <c r="B77" s="67">
        <v>175</v>
      </c>
      <c r="C77" s="68" t="s">
        <v>62</v>
      </c>
      <c r="D77" s="69" t="s">
        <v>41</v>
      </c>
      <c r="E77" s="67">
        <v>119</v>
      </c>
      <c r="F77" s="67"/>
      <c r="G77" s="67"/>
      <c r="H77" s="67">
        <v>38</v>
      </c>
      <c r="I77" s="70">
        <v>15</v>
      </c>
      <c r="J77" s="70">
        <v>1</v>
      </c>
      <c r="K77" s="70">
        <v>9</v>
      </c>
      <c r="L77" s="66">
        <v>135</v>
      </c>
      <c r="M77" s="66" t="s">
        <v>52</v>
      </c>
      <c r="N77" s="80" t="s">
        <v>78</v>
      </c>
      <c r="O77" s="87" t="s">
        <v>80</v>
      </c>
      <c r="P77" s="172"/>
      <c r="Q77" s="105"/>
      <c r="R77" s="130">
        <f t="shared" si="3"/>
        <v>0</v>
      </c>
    </row>
    <row r="78" spans="1:18" ht="12.75" x14ac:dyDescent="0.25">
      <c r="A78" s="59">
        <v>48</v>
      </c>
      <c r="B78" s="60">
        <v>177</v>
      </c>
      <c r="C78" s="61" t="s">
        <v>62</v>
      </c>
      <c r="D78" s="62" t="s">
        <v>41</v>
      </c>
      <c r="E78" s="60">
        <v>25</v>
      </c>
      <c r="F78" s="60"/>
      <c r="G78" s="60"/>
      <c r="H78" s="60">
        <v>8</v>
      </c>
      <c r="I78" s="78">
        <v>3</v>
      </c>
      <c r="J78" s="78">
        <v>1</v>
      </c>
      <c r="K78" s="78">
        <v>2</v>
      </c>
      <c r="L78" s="59">
        <v>6</v>
      </c>
      <c r="M78" s="59" t="s">
        <v>81</v>
      </c>
      <c r="N78" s="61" t="s">
        <v>82</v>
      </c>
      <c r="O78" s="81"/>
      <c r="P78" s="172"/>
      <c r="Q78" s="105"/>
      <c r="R78" s="130">
        <f t="shared" si="3"/>
        <v>0</v>
      </c>
    </row>
    <row r="79" spans="1:18" ht="12.75" x14ac:dyDescent="0.25">
      <c r="A79" s="59">
        <v>49</v>
      </c>
      <c r="B79" s="60">
        <v>178</v>
      </c>
      <c r="C79" s="61" t="s">
        <v>62</v>
      </c>
      <c r="D79" s="62" t="s">
        <v>41</v>
      </c>
      <c r="E79" s="60">
        <v>94</v>
      </c>
      <c r="F79" s="60"/>
      <c r="G79" s="60"/>
      <c r="H79" s="60">
        <v>30</v>
      </c>
      <c r="I79" s="78">
        <v>14</v>
      </c>
      <c r="J79" s="78">
        <v>1</v>
      </c>
      <c r="K79" s="78">
        <v>9</v>
      </c>
      <c r="L79" s="59">
        <v>126</v>
      </c>
      <c r="M79" s="59" t="s">
        <v>47</v>
      </c>
      <c r="N79" s="63" t="s">
        <v>48</v>
      </c>
      <c r="O79" s="81"/>
      <c r="P79" s="172"/>
      <c r="Q79" s="105"/>
      <c r="R79" s="130">
        <f t="shared" si="3"/>
        <v>0</v>
      </c>
    </row>
    <row r="80" spans="1:18" ht="12.75" x14ac:dyDescent="0.25">
      <c r="A80" s="59">
        <v>50</v>
      </c>
      <c r="B80" s="60">
        <v>179</v>
      </c>
      <c r="C80" s="61" t="s">
        <v>62</v>
      </c>
      <c r="D80" s="62" t="s">
        <v>41</v>
      </c>
      <c r="E80" s="60">
        <v>198</v>
      </c>
      <c r="F80" s="60"/>
      <c r="G80" s="60"/>
      <c r="H80" s="60">
        <v>63</v>
      </c>
      <c r="I80" s="78">
        <v>16</v>
      </c>
      <c r="J80" s="78">
        <v>1</v>
      </c>
      <c r="K80" s="78">
        <v>12</v>
      </c>
      <c r="L80" s="59">
        <v>192</v>
      </c>
      <c r="M80" s="59" t="s">
        <v>47</v>
      </c>
      <c r="N80" s="63" t="s">
        <v>48</v>
      </c>
      <c r="O80" s="81"/>
      <c r="P80" s="172"/>
      <c r="Q80" s="105"/>
      <c r="R80" s="130">
        <f t="shared" si="3"/>
        <v>0</v>
      </c>
    </row>
    <row r="81" spans="1:18" ht="12.75" x14ac:dyDescent="0.25">
      <c r="A81" s="59">
        <v>51</v>
      </c>
      <c r="B81" s="60">
        <v>182</v>
      </c>
      <c r="C81" s="61" t="s">
        <v>62</v>
      </c>
      <c r="D81" s="62" t="s">
        <v>41</v>
      </c>
      <c r="E81" s="60">
        <v>41</v>
      </c>
      <c r="F81" s="60"/>
      <c r="G81" s="60"/>
      <c r="H81" s="60">
        <v>13</v>
      </c>
      <c r="I81" s="78">
        <v>5</v>
      </c>
      <c r="J81" s="78">
        <v>1</v>
      </c>
      <c r="K81" s="78">
        <v>4</v>
      </c>
      <c r="L81" s="59">
        <v>20</v>
      </c>
      <c r="M81" s="59" t="s">
        <v>47</v>
      </c>
      <c r="N81" s="63" t="s">
        <v>48</v>
      </c>
      <c r="O81" s="81"/>
      <c r="P81" s="172"/>
      <c r="Q81" s="105"/>
      <c r="R81" s="130">
        <f t="shared" si="3"/>
        <v>0</v>
      </c>
    </row>
    <row r="82" spans="1:18" ht="12.75" x14ac:dyDescent="0.25">
      <c r="A82" s="66">
        <v>52</v>
      </c>
      <c r="B82" s="67">
        <v>183</v>
      </c>
      <c r="C82" s="68" t="s">
        <v>62</v>
      </c>
      <c r="D82" s="69" t="s">
        <v>41</v>
      </c>
      <c r="E82" s="67">
        <v>201</v>
      </c>
      <c r="F82" s="67">
        <v>129</v>
      </c>
      <c r="G82" s="67"/>
      <c r="H82" s="67">
        <v>64</v>
      </c>
      <c r="I82" s="70">
        <v>16</v>
      </c>
      <c r="J82" s="70">
        <v>2</v>
      </c>
      <c r="K82" s="70">
        <v>13</v>
      </c>
      <c r="L82" s="66">
        <v>208</v>
      </c>
      <c r="M82" s="66" t="s">
        <v>76</v>
      </c>
      <c r="N82" s="71" t="s">
        <v>46</v>
      </c>
      <c r="O82" s="75" t="s">
        <v>74</v>
      </c>
      <c r="P82" s="172"/>
      <c r="Q82" s="105"/>
      <c r="R82" s="130">
        <f t="shared" si="3"/>
        <v>0</v>
      </c>
    </row>
    <row r="83" spans="1:18" ht="12.75" x14ac:dyDescent="0.25">
      <c r="A83" s="66">
        <v>52</v>
      </c>
      <c r="B83" s="67">
        <v>183</v>
      </c>
      <c r="C83" s="68" t="s">
        <v>62</v>
      </c>
      <c r="D83" s="69" t="s">
        <v>41</v>
      </c>
      <c r="E83" s="67">
        <v>201</v>
      </c>
      <c r="F83" s="67">
        <v>129</v>
      </c>
      <c r="G83" s="67"/>
      <c r="H83" s="67">
        <v>64</v>
      </c>
      <c r="I83" s="70">
        <v>16</v>
      </c>
      <c r="J83" s="70">
        <v>2</v>
      </c>
      <c r="K83" s="70">
        <v>13</v>
      </c>
      <c r="L83" s="66">
        <v>208</v>
      </c>
      <c r="M83" s="66" t="s">
        <v>47</v>
      </c>
      <c r="N83" s="71" t="s">
        <v>48</v>
      </c>
      <c r="O83" s="80"/>
      <c r="P83" s="172"/>
      <c r="Q83" s="105"/>
      <c r="R83" s="130">
        <f t="shared" si="3"/>
        <v>0</v>
      </c>
    </row>
    <row r="84" spans="1:18" ht="12.75" x14ac:dyDescent="0.25">
      <c r="A84" s="66">
        <v>53</v>
      </c>
      <c r="B84" s="67">
        <v>187</v>
      </c>
      <c r="C84" s="68" t="s">
        <v>62</v>
      </c>
      <c r="D84" s="69" t="s">
        <v>41</v>
      </c>
      <c r="E84" s="67">
        <v>232</v>
      </c>
      <c r="F84" s="67"/>
      <c r="G84" s="67"/>
      <c r="H84" s="67">
        <v>74</v>
      </c>
      <c r="I84" s="70">
        <v>16</v>
      </c>
      <c r="J84" s="70">
        <v>2</v>
      </c>
      <c r="K84" s="70">
        <v>12</v>
      </c>
      <c r="L84" s="66">
        <v>192</v>
      </c>
      <c r="M84" s="66" t="s">
        <v>47</v>
      </c>
      <c r="N84" s="71" t="s">
        <v>48</v>
      </c>
      <c r="O84" s="87"/>
      <c r="P84" s="172"/>
      <c r="Q84" s="105"/>
      <c r="R84" s="130">
        <f t="shared" si="3"/>
        <v>0</v>
      </c>
    </row>
    <row r="85" spans="1:18" ht="25.5" x14ac:dyDescent="0.25">
      <c r="A85" s="66">
        <v>53</v>
      </c>
      <c r="B85" s="67">
        <v>187</v>
      </c>
      <c r="C85" s="68" t="s">
        <v>62</v>
      </c>
      <c r="D85" s="69" t="s">
        <v>41</v>
      </c>
      <c r="E85" s="67">
        <v>232</v>
      </c>
      <c r="F85" s="67"/>
      <c r="G85" s="67"/>
      <c r="H85" s="67">
        <v>74</v>
      </c>
      <c r="I85" s="70">
        <v>16</v>
      </c>
      <c r="J85" s="70">
        <v>2</v>
      </c>
      <c r="K85" s="70">
        <v>12</v>
      </c>
      <c r="L85" s="66">
        <v>192</v>
      </c>
      <c r="M85" s="66" t="s">
        <v>52</v>
      </c>
      <c r="N85" s="80" t="s">
        <v>78</v>
      </c>
      <c r="O85" s="87" t="s">
        <v>80</v>
      </c>
      <c r="P85" s="172"/>
      <c r="Q85" s="105"/>
      <c r="R85" s="130">
        <f t="shared" si="3"/>
        <v>0</v>
      </c>
    </row>
    <row r="86" spans="1:18" ht="12.75" x14ac:dyDescent="0.25">
      <c r="A86" s="66">
        <v>53</v>
      </c>
      <c r="B86" s="67">
        <v>187</v>
      </c>
      <c r="C86" s="68" t="s">
        <v>62</v>
      </c>
      <c r="D86" s="69" t="s">
        <v>41</v>
      </c>
      <c r="E86" s="67">
        <v>232</v>
      </c>
      <c r="F86" s="67"/>
      <c r="G86" s="67"/>
      <c r="H86" s="67">
        <v>74</v>
      </c>
      <c r="I86" s="70">
        <v>16</v>
      </c>
      <c r="J86" s="70">
        <v>2</v>
      </c>
      <c r="K86" s="70">
        <v>12</v>
      </c>
      <c r="L86" s="66">
        <v>192</v>
      </c>
      <c r="M86" s="66" t="s">
        <v>50</v>
      </c>
      <c r="N86" s="71" t="s">
        <v>51</v>
      </c>
      <c r="O86" s="87"/>
      <c r="P86" s="172"/>
      <c r="Q86" s="105"/>
      <c r="R86" s="130">
        <f t="shared" si="3"/>
        <v>0</v>
      </c>
    </row>
    <row r="87" spans="1:18" ht="12.75" x14ac:dyDescent="0.25">
      <c r="A87" s="66">
        <v>54</v>
      </c>
      <c r="B87" s="67">
        <v>188</v>
      </c>
      <c r="C87" s="68" t="s">
        <v>62</v>
      </c>
      <c r="D87" s="69" t="s">
        <v>41</v>
      </c>
      <c r="E87" s="67">
        <v>135</v>
      </c>
      <c r="F87" s="67"/>
      <c r="G87" s="67"/>
      <c r="H87" s="67">
        <v>43</v>
      </c>
      <c r="I87" s="70">
        <v>15</v>
      </c>
      <c r="J87" s="70">
        <v>2</v>
      </c>
      <c r="K87" s="70">
        <v>9</v>
      </c>
      <c r="L87" s="66">
        <v>135</v>
      </c>
      <c r="M87" s="66" t="s">
        <v>47</v>
      </c>
      <c r="N87" s="71" t="s">
        <v>48</v>
      </c>
      <c r="O87" s="80"/>
      <c r="P87" s="172"/>
      <c r="Q87" s="105"/>
      <c r="R87" s="130">
        <f t="shared" si="3"/>
        <v>0</v>
      </c>
    </row>
    <row r="88" spans="1:18" ht="25.5" x14ac:dyDescent="0.25">
      <c r="A88" s="66">
        <v>54</v>
      </c>
      <c r="B88" s="67">
        <v>188</v>
      </c>
      <c r="C88" s="68" t="s">
        <v>62</v>
      </c>
      <c r="D88" s="69" t="s">
        <v>41</v>
      </c>
      <c r="E88" s="67">
        <v>135</v>
      </c>
      <c r="F88" s="67"/>
      <c r="G88" s="67"/>
      <c r="H88" s="67">
        <v>43</v>
      </c>
      <c r="I88" s="70">
        <v>15</v>
      </c>
      <c r="J88" s="70">
        <v>2</v>
      </c>
      <c r="K88" s="70">
        <v>9</v>
      </c>
      <c r="L88" s="66">
        <v>135</v>
      </c>
      <c r="M88" s="66" t="s">
        <v>52</v>
      </c>
      <c r="N88" s="80" t="s">
        <v>78</v>
      </c>
      <c r="O88" s="80" t="s">
        <v>83</v>
      </c>
      <c r="P88" s="172"/>
      <c r="Q88" s="105"/>
      <c r="R88" s="130">
        <f t="shared" si="3"/>
        <v>0</v>
      </c>
    </row>
    <row r="89" spans="1:18" ht="12.75" x14ac:dyDescent="0.25">
      <c r="A89" s="66">
        <v>54</v>
      </c>
      <c r="B89" s="67">
        <v>188</v>
      </c>
      <c r="C89" s="68" t="s">
        <v>62</v>
      </c>
      <c r="D89" s="69" t="s">
        <v>41</v>
      </c>
      <c r="E89" s="67">
        <v>135</v>
      </c>
      <c r="F89" s="67"/>
      <c r="G89" s="67"/>
      <c r="H89" s="67">
        <v>43</v>
      </c>
      <c r="I89" s="70">
        <v>15</v>
      </c>
      <c r="J89" s="70">
        <v>2</v>
      </c>
      <c r="K89" s="70">
        <v>9</v>
      </c>
      <c r="L89" s="66">
        <v>135</v>
      </c>
      <c r="M89" s="66" t="s">
        <v>50</v>
      </c>
      <c r="N89" s="71" t="s">
        <v>51</v>
      </c>
      <c r="O89" s="80"/>
      <c r="P89" s="172"/>
      <c r="Q89" s="105"/>
      <c r="R89" s="130">
        <f t="shared" si="3"/>
        <v>0</v>
      </c>
    </row>
    <row r="90" spans="1:18" ht="12.75" x14ac:dyDescent="0.25">
      <c r="A90" s="59">
        <v>55</v>
      </c>
      <c r="B90" s="60">
        <v>190</v>
      </c>
      <c r="C90" s="61" t="s">
        <v>62</v>
      </c>
      <c r="D90" s="62" t="s">
        <v>41</v>
      </c>
      <c r="E90" s="60">
        <v>176</v>
      </c>
      <c r="F90" s="60"/>
      <c r="G90" s="60"/>
      <c r="H90" s="60">
        <v>56</v>
      </c>
      <c r="I90" s="78">
        <v>16</v>
      </c>
      <c r="J90" s="78">
        <v>1</v>
      </c>
      <c r="K90" s="78">
        <v>13</v>
      </c>
      <c r="L90" s="59">
        <v>208</v>
      </c>
      <c r="M90" s="59" t="s">
        <v>47</v>
      </c>
      <c r="N90" s="63" t="s">
        <v>48</v>
      </c>
      <c r="O90" s="81"/>
      <c r="P90" s="172"/>
      <c r="Q90" s="105"/>
      <c r="R90" s="130">
        <f t="shared" si="3"/>
        <v>0</v>
      </c>
    </row>
    <row r="91" spans="1:18" ht="12.75" x14ac:dyDescent="0.25">
      <c r="A91" s="59">
        <v>56</v>
      </c>
      <c r="B91" s="60">
        <v>192</v>
      </c>
      <c r="C91" s="61" t="s">
        <v>62</v>
      </c>
      <c r="D91" s="62" t="s">
        <v>41</v>
      </c>
      <c r="E91" s="60">
        <v>113</v>
      </c>
      <c r="F91" s="60"/>
      <c r="G91" s="60"/>
      <c r="H91" s="60">
        <v>36</v>
      </c>
      <c r="I91" s="78">
        <v>15</v>
      </c>
      <c r="J91" s="78">
        <v>1</v>
      </c>
      <c r="K91" s="78">
        <v>12</v>
      </c>
      <c r="L91" s="59">
        <v>180</v>
      </c>
      <c r="M91" s="59" t="s">
        <v>47</v>
      </c>
      <c r="N91" s="63" t="s">
        <v>48</v>
      </c>
      <c r="O91" s="81"/>
      <c r="P91" s="172"/>
      <c r="Q91" s="105"/>
      <c r="R91" s="130">
        <f t="shared" si="3"/>
        <v>0</v>
      </c>
    </row>
    <row r="92" spans="1:18" ht="12.75" x14ac:dyDescent="0.25">
      <c r="A92" s="59">
        <v>57</v>
      </c>
      <c r="B92" s="60">
        <v>193</v>
      </c>
      <c r="C92" s="61" t="s">
        <v>62</v>
      </c>
      <c r="D92" s="62" t="s">
        <v>41</v>
      </c>
      <c r="E92" s="60">
        <v>138</v>
      </c>
      <c r="F92" s="60"/>
      <c r="G92" s="60"/>
      <c r="H92" s="60">
        <v>44</v>
      </c>
      <c r="I92" s="78">
        <v>16</v>
      </c>
      <c r="J92" s="78">
        <v>2</v>
      </c>
      <c r="K92" s="78">
        <v>13</v>
      </c>
      <c r="L92" s="59">
        <v>208</v>
      </c>
      <c r="M92" s="59" t="s">
        <v>47</v>
      </c>
      <c r="N92" s="63" t="s">
        <v>48</v>
      </c>
      <c r="O92" s="81"/>
      <c r="P92" s="172"/>
      <c r="Q92" s="105"/>
      <c r="R92" s="130">
        <f t="shared" si="3"/>
        <v>0</v>
      </c>
    </row>
    <row r="93" spans="1:18" ht="25.5" x14ac:dyDescent="0.25">
      <c r="A93" s="59">
        <v>58</v>
      </c>
      <c r="B93" s="60">
        <v>198</v>
      </c>
      <c r="C93" s="61" t="s">
        <v>56</v>
      </c>
      <c r="D93" s="62" t="s">
        <v>57</v>
      </c>
      <c r="E93" s="60">
        <v>198</v>
      </c>
      <c r="F93" s="60"/>
      <c r="G93" s="60"/>
      <c r="H93" s="60">
        <v>63</v>
      </c>
      <c r="I93" s="78">
        <v>9</v>
      </c>
      <c r="J93" s="78">
        <v>2</v>
      </c>
      <c r="K93" s="78">
        <v>12</v>
      </c>
      <c r="L93" s="59">
        <v>108</v>
      </c>
      <c r="M93" s="59" t="s">
        <v>71</v>
      </c>
      <c r="N93" s="63" t="s">
        <v>72</v>
      </c>
      <c r="O93" s="81" t="s">
        <v>89</v>
      </c>
      <c r="P93" s="172"/>
      <c r="Q93" s="105"/>
      <c r="R93" s="130">
        <f t="shared" si="3"/>
        <v>0</v>
      </c>
    </row>
    <row r="94" spans="1:18" ht="12.75" x14ac:dyDescent="0.25">
      <c r="A94" s="59">
        <v>59</v>
      </c>
      <c r="B94" s="60">
        <v>201</v>
      </c>
      <c r="C94" s="61" t="s">
        <v>56</v>
      </c>
      <c r="D94" s="62" t="s">
        <v>57</v>
      </c>
      <c r="E94" s="60">
        <v>182</v>
      </c>
      <c r="F94" s="60"/>
      <c r="G94" s="60"/>
      <c r="H94" s="60">
        <v>58</v>
      </c>
      <c r="I94" s="78">
        <v>10</v>
      </c>
      <c r="J94" s="78">
        <v>2</v>
      </c>
      <c r="K94" s="78">
        <v>12</v>
      </c>
      <c r="L94" s="59">
        <v>120</v>
      </c>
      <c r="M94" s="59" t="s">
        <v>71</v>
      </c>
      <c r="N94" s="63" t="s">
        <v>72</v>
      </c>
      <c r="O94" s="81"/>
      <c r="P94" s="172"/>
      <c r="Q94" s="105"/>
      <c r="R94" s="130">
        <f t="shared" si="3"/>
        <v>0</v>
      </c>
    </row>
    <row r="95" spans="1:18" ht="12.75" x14ac:dyDescent="0.25">
      <c r="A95" s="59">
        <v>60</v>
      </c>
      <c r="B95" s="60">
        <v>204</v>
      </c>
      <c r="C95" s="61" t="s">
        <v>56</v>
      </c>
      <c r="D95" s="62" t="s">
        <v>57</v>
      </c>
      <c r="E95" s="60">
        <v>141</v>
      </c>
      <c r="F95" s="60"/>
      <c r="G95" s="60"/>
      <c r="H95" s="60">
        <v>45</v>
      </c>
      <c r="I95" s="78">
        <v>8</v>
      </c>
      <c r="J95" s="78">
        <v>5</v>
      </c>
      <c r="K95" s="78">
        <v>6</v>
      </c>
      <c r="L95" s="59">
        <v>48</v>
      </c>
      <c r="M95" s="59" t="s">
        <v>71</v>
      </c>
      <c r="N95" s="63" t="s">
        <v>72</v>
      </c>
      <c r="O95" s="81"/>
      <c r="P95" s="172"/>
      <c r="Q95" s="105"/>
      <c r="R95" s="130">
        <f t="shared" si="3"/>
        <v>0</v>
      </c>
    </row>
    <row r="96" spans="1:18" ht="12.75" x14ac:dyDescent="0.25">
      <c r="A96" s="59">
        <v>61</v>
      </c>
      <c r="B96" s="60">
        <v>205</v>
      </c>
      <c r="C96" s="61" t="s">
        <v>56</v>
      </c>
      <c r="D96" s="62" t="s">
        <v>57</v>
      </c>
      <c r="E96" s="60">
        <v>129</v>
      </c>
      <c r="F96" s="60"/>
      <c r="G96" s="60"/>
      <c r="H96" s="60">
        <v>41</v>
      </c>
      <c r="I96" s="78">
        <v>7</v>
      </c>
      <c r="J96" s="78">
        <v>2</v>
      </c>
      <c r="K96" s="78">
        <v>10</v>
      </c>
      <c r="L96" s="59">
        <v>70</v>
      </c>
      <c r="M96" s="59" t="s">
        <v>71</v>
      </c>
      <c r="N96" s="63" t="s">
        <v>72</v>
      </c>
      <c r="O96" s="81"/>
      <c r="P96" s="172"/>
      <c r="Q96" s="105"/>
      <c r="R96" s="130">
        <f t="shared" si="3"/>
        <v>0</v>
      </c>
    </row>
    <row r="97" spans="1:18" ht="12.75" x14ac:dyDescent="0.25">
      <c r="A97" s="59">
        <v>62</v>
      </c>
      <c r="B97" s="60">
        <v>208</v>
      </c>
      <c r="C97" s="61" t="s">
        <v>56</v>
      </c>
      <c r="D97" s="62" t="s">
        <v>57</v>
      </c>
      <c r="E97" s="60">
        <v>144</v>
      </c>
      <c r="F97" s="60"/>
      <c r="G97" s="60"/>
      <c r="H97" s="60">
        <v>46</v>
      </c>
      <c r="I97" s="78">
        <v>5</v>
      </c>
      <c r="J97" s="78">
        <v>1</v>
      </c>
      <c r="K97" s="78">
        <v>9</v>
      </c>
      <c r="L97" s="59">
        <v>45</v>
      </c>
      <c r="M97" s="59" t="s">
        <v>71</v>
      </c>
      <c r="N97" s="63" t="s">
        <v>72</v>
      </c>
      <c r="O97" s="81"/>
      <c r="P97" s="172"/>
      <c r="Q97" s="105"/>
      <c r="R97" s="130">
        <f t="shared" si="3"/>
        <v>0</v>
      </c>
    </row>
    <row r="98" spans="1:18" ht="12.75" x14ac:dyDescent="0.25">
      <c r="A98" s="59">
        <v>63</v>
      </c>
      <c r="B98" s="60">
        <v>209</v>
      </c>
      <c r="C98" s="61" t="s">
        <v>56</v>
      </c>
      <c r="D98" s="62" t="s">
        <v>57</v>
      </c>
      <c r="E98" s="60">
        <v>229</v>
      </c>
      <c r="F98" s="60"/>
      <c r="G98" s="60"/>
      <c r="H98" s="60">
        <v>73</v>
      </c>
      <c r="I98" s="78">
        <v>8</v>
      </c>
      <c r="J98" s="78">
        <v>2</v>
      </c>
      <c r="K98" s="78">
        <v>10</v>
      </c>
      <c r="L98" s="59">
        <v>80</v>
      </c>
      <c r="M98" s="59" t="s">
        <v>71</v>
      </c>
      <c r="N98" s="63" t="s">
        <v>72</v>
      </c>
      <c r="O98" s="81"/>
      <c r="P98" s="172"/>
      <c r="Q98" s="105"/>
      <c r="R98" s="130">
        <f t="shared" si="3"/>
        <v>0</v>
      </c>
    </row>
    <row r="99" spans="1:18" ht="12.75" x14ac:dyDescent="0.25">
      <c r="A99" s="59">
        <v>64</v>
      </c>
      <c r="B99" s="60">
        <v>213</v>
      </c>
      <c r="C99" s="61" t="s">
        <v>56</v>
      </c>
      <c r="D99" s="62" t="s">
        <v>57</v>
      </c>
      <c r="E99" s="78">
        <v>198</v>
      </c>
      <c r="F99" s="88"/>
      <c r="G99" s="88"/>
      <c r="H99" s="60">
        <v>63</v>
      </c>
      <c r="I99" s="59">
        <v>8</v>
      </c>
      <c r="J99" s="59">
        <v>2</v>
      </c>
      <c r="K99" s="59">
        <v>12</v>
      </c>
      <c r="L99" s="59">
        <v>96</v>
      </c>
      <c r="M99" s="59" t="s">
        <v>71</v>
      </c>
      <c r="N99" s="63" t="s">
        <v>72</v>
      </c>
      <c r="O99" s="81"/>
      <c r="P99" s="172"/>
      <c r="Q99" s="105"/>
      <c r="R99" s="130">
        <f t="shared" si="3"/>
        <v>0</v>
      </c>
    </row>
    <row r="100" spans="1:18" ht="12.75" x14ac:dyDescent="0.25">
      <c r="A100" s="59">
        <v>65</v>
      </c>
      <c r="B100" s="60">
        <v>217</v>
      </c>
      <c r="C100" s="61" t="s">
        <v>56</v>
      </c>
      <c r="D100" s="62" t="s">
        <v>57</v>
      </c>
      <c r="E100" s="59">
        <v>151</v>
      </c>
      <c r="F100" s="59"/>
      <c r="G100" s="59"/>
      <c r="H100" s="60">
        <v>48</v>
      </c>
      <c r="I100" s="59">
        <v>7</v>
      </c>
      <c r="J100" s="59">
        <v>2</v>
      </c>
      <c r="K100" s="59">
        <v>9</v>
      </c>
      <c r="L100" s="59">
        <v>63</v>
      </c>
      <c r="M100" s="59" t="s">
        <v>71</v>
      </c>
      <c r="N100" s="63" t="s">
        <v>72</v>
      </c>
      <c r="O100" s="63"/>
      <c r="P100" s="172"/>
      <c r="Q100" s="105"/>
      <c r="R100" s="130">
        <f t="shared" si="3"/>
        <v>0</v>
      </c>
    </row>
    <row r="101" spans="1:18" ht="12.75" x14ac:dyDescent="0.25">
      <c r="A101" s="59">
        <v>66</v>
      </c>
      <c r="B101" s="60">
        <v>218</v>
      </c>
      <c r="C101" s="61" t="s">
        <v>56</v>
      </c>
      <c r="D101" s="62" t="s">
        <v>57</v>
      </c>
      <c r="E101" s="59">
        <v>204</v>
      </c>
      <c r="F101" s="59"/>
      <c r="G101" s="59"/>
      <c r="H101" s="60">
        <v>65</v>
      </c>
      <c r="I101" s="59">
        <v>8</v>
      </c>
      <c r="J101" s="59">
        <v>3</v>
      </c>
      <c r="K101" s="59">
        <v>12</v>
      </c>
      <c r="L101" s="59">
        <v>96</v>
      </c>
      <c r="M101" s="59" t="s">
        <v>71</v>
      </c>
      <c r="N101" s="63" t="s">
        <v>72</v>
      </c>
      <c r="O101" s="63"/>
      <c r="P101" s="172"/>
      <c r="Q101" s="105"/>
      <c r="R101" s="130">
        <f t="shared" si="3"/>
        <v>0</v>
      </c>
    </row>
    <row r="102" spans="1:18" x14ac:dyDescent="0.25">
      <c r="A102" s="222" t="s">
        <v>36</v>
      </c>
      <c r="B102" s="222"/>
      <c r="C102" s="222"/>
      <c r="D102" s="222"/>
      <c r="E102" s="222"/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3"/>
    </row>
    <row r="103" spans="1:18" x14ac:dyDescent="0.25">
      <c r="A103" s="224"/>
      <c r="B103" s="224"/>
      <c r="C103" s="224"/>
      <c r="D103" s="224"/>
      <c r="E103" s="224"/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5"/>
    </row>
    <row r="104" spans="1:18" x14ac:dyDescent="0.25">
      <c r="A104" s="224"/>
      <c r="B104" s="224"/>
      <c r="C104" s="224"/>
      <c r="D104" s="224"/>
      <c r="E104" s="224"/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5"/>
    </row>
    <row r="105" spans="1:18" x14ac:dyDescent="0.25">
      <c r="A105" s="224"/>
      <c r="B105" s="224"/>
      <c r="C105" s="224"/>
      <c r="D105" s="224"/>
      <c r="E105" s="224"/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5"/>
    </row>
    <row r="106" spans="1:18" x14ac:dyDescent="0.25">
      <c r="A106" s="224"/>
      <c r="B106" s="224"/>
      <c r="C106" s="224"/>
      <c r="D106" s="224"/>
      <c r="E106" s="224"/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5"/>
    </row>
    <row r="107" spans="1:18" x14ac:dyDescent="0.25">
      <c r="A107" s="226"/>
      <c r="B107" s="226"/>
      <c r="C107" s="226"/>
      <c r="D107" s="226"/>
      <c r="E107" s="226"/>
      <c r="F107" s="226"/>
      <c r="G107" s="226"/>
      <c r="H107" s="226"/>
      <c r="I107" s="226"/>
      <c r="J107" s="226"/>
      <c r="K107" s="226"/>
      <c r="L107" s="226"/>
      <c r="M107" s="226"/>
      <c r="N107" s="226"/>
      <c r="O107" s="226"/>
      <c r="P107" s="226"/>
      <c r="Q107" s="226"/>
      <c r="R107" s="227"/>
    </row>
    <row r="108" spans="1:18" ht="15" customHeight="1" x14ac:dyDescent="0.25">
      <c r="A108" s="220" t="s">
        <v>19</v>
      </c>
      <c r="B108" s="221"/>
      <c r="C108" s="221"/>
      <c r="D108" s="221"/>
      <c r="E108" s="221"/>
      <c r="F108" s="46"/>
      <c r="G108" s="46"/>
      <c r="H108" s="45"/>
      <c r="I108" s="45"/>
      <c r="J108" s="45"/>
      <c r="K108" s="45"/>
      <c r="L108" s="45"/>
      <c r="M108" s="45"/>
      <c r="N108" s="45"/>
      <c r="O108" s="45"/>
      <c r="P108" s="173">
        <f>SUM(P8:P101)</f>
        <v>0</v>
      </c>
      <c r="Q108" s="141">
        <f>SUM(Q8:Q101)</f>
        <v>0</v>
      </c>
      <c r="R108" s="174">
        <f>SUM(R8:R101)</f>
        <v>0</v>
      </c>
    </row>
    <row r="109" spans="1:18" ht="15.75" x14ac:dyDescent="0.25">
      <c r="A109" s="218"/>
      <c r="B109" s="219"/>
      <c r="C109" s="219"/>
      <c r="D109" s="219"/>
      <c r="E109" s="219"/>
      <c r="P109" s="175"/>
      <c r="Q109" s="186" t="s">
        <v>111</v>
      </c>
      <c r="R109" s="185" t="s">
        <v>112</v>
      </c>
    </row>
    <row r="110" spans="1:18" ht="15.75" x14ac:dyDescent="0.25">
      <c r="A110" s="220" t="s">
        <v>106</v>
      </c>
      <c r="B110" s="221"/>
      <c r="C110" s="221"/>
      <c r="D110" s="221"/>
      <c r="E110" s="221"/>
      <c r="F110" s="221"/>
      <c r="G110" s="221"/>
      <c r="H110" s="221"/>
      <c r="I110" s="221"/>
      <c r="J110" s="221"/>
      <c r="K110" s="45"/>
      <c r="L110" s="45"/>
      <c r="M110" s="45"/>
      <c r="N110" s="45"/>
      <c r="O110" s="45"/>
      <c r="P110" s="176"/>
      <c r="Q110" s="216">
        <f>Q108+R108</f>
        <v>0</v>
      </c>
      <c r="R110" s="217"/>
    </row>
    <row r="111" spans="1:18" ht="18" customHeight="1" x14ac:dyDescent="0.25">
      <c r="Q111" s="215" t="s">
        <v>113</v>
      </c>
      <c r="R111" s="215"/>
    </row>
  </sheetData>
  <sheetProtection algorithmName="SHA-512" hashValue="Ubazev+oMucbwul9+FWWdelu5a2azO9c3fBRlCIFOHc8rlZDM/xU2q40FnoYaUiJHZbF3eyUggEr1R7uGhiQEA==" saltValue="Vx2YhEA3f/210w4STfAASQ==" spinCount="100000" sheet="1" objects="1" scenarios="1" selectLockedCells="1"/>
  <autoFilter ref="A7:R108"/>
  <mergeCells count="11">
    <mergeCell ref="B1:R1"/>
    <mergeCell ref="B3:G3"/>
    <mergeCell ref="B4:D4"/>
    <mergeCell ref="B5:D5"/>
    <mergeCell ref="Q6:R6"/>
    <mergeCell ref="Q111:R111"/>
    <mergeCell ref="Q110:R110"/>
    <mergeCell ref="A109:E109"/>
    <mergeCell ref="A110:J110"/>
    <mergeCell ref="A102:R107"/>
    <mergeCell ref="A108:E108"/>
  </mergeCells>
  <pageMargins left="0.23622047244094491" right="0.23622047244094491" top="0.74803149606299213" bottom="0.74803149606299213" header="0.31496062992125984" footer="0.31496062992125984"/>
  <pageSetup paperSize="9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9"/>
  <sheetViews>
    <sheetView view="pageBreakPreview" zoomScaleNormal="70" zoomScaleSheetLayoutView="100" workbookViewId="0">
      <selection activeCell="E7" sqref="E7:E10"/>
    </sheetView>
  </sheetViews>
  <sheetFormatPr defaultColWidth="9.140625" defaultRowHeight="12" x14ac:dyDescent="0.2"/>
  <cols>
    <col min="1" max="1" width="6.28515625" style="25" customWidth="1"/>
    <col min="2" max="2" width="15.42578125" style="25" customWidth="1"/>
    <col min="3" max="3" width="18.28515625" style="25" customWidth="1"/>
    <col min="4" max="4" width="26" style="25" customWidth="1"/>
    <col min="5" max="5" width="30.7109375" style="28" customWidth="1"/>
    <col min="6" max="6" width="10.28515625" style="25" customWidth="1"/>
    <col min="7" max="7" width="30.7109375" style="25" customWidth="1"/>
    <col min="8" max="10" width="9.140625" style="25"/>
    <col min="11" max="11" width="13.140625" style="25" bestFit="1" customWidth="1"/>
    <col min="12" max="16384" width="9.140625" style="25"/>
  </cols>
  <sheetData>
    <row r="1" spans="1:11" ht="15" x14ac:dyDescent="0.2">
      <c r="A1" s="24"/>
      <c r="B1" s="9" t="s">
        <v>55</v>
      </c>
      <c r="E1" s="26"/>
    </row>
    <row r="2" spans="1:11" ht="15" x14ac:dyDescent="0.2">
      <c r="A2" s="6"/>
      <c r="B2" s="7"/>
    </row>
    <row r="3" spans="1:11" ht="12.75" x14ac:dyDescent="0.2">
      <c r="A3" s="5"/>
      <c r="B3" s="6" t="s">
        <v>90</v>
      </c>
    </row>
    <row r="4" spans="1:11" ht="15" x14ac:dyDescent="0.2">
      <c r="A4" s="7"/>
      <c r="B4" s="7" t="s">
        <v>91</v>
      </c>
    </row>
    <row r="5" spans="1:11" ht="15" x14ac:dyDescent="0.2">
      <c r="A5" s="7"/>
      <c r="B5" s="7" t="s">
        <v>26</v>
      </c>
    </row>
    <row r="6" spans="1:11" s="55" customFormat="1" ht="12.75" x14ac:dyDescent="0.25">
      <c r="A6" s="53" t="s">
        <v>30</v>
      </c>
      <c r="B6" s="53" t="s">
        <v>16</v>
      </c>
      <c r="C6" s="53" t="s">
        <v>17</v>
      </c>
      <c r="D6" s="53" t="s">
        <v>28</v>
      </c>
      <c r="E6" s="167" t="s">
        <v>29</v>
      </c>
      <c r="F6" s="54" t="s">
        <v>18</v>
      </c>
      <c r="G6" s="54" t="s">
        <v>13</v>
      </c>
    </row>
    <row r="7" spans="1:11" s="55" customFormat="1" ht="15" x14ac:dyDescent="0.25">
      <c r="A7" s="90">
        <v>1</v>
      </c>
      <c r="B7" s="91" t="s">
        <v>62</v>
      </c>
      <c r="C7" s="92" t="s">
        <v>41</v>
      </c>
      <c r="D7" s="93" t="s">
        <v>84</v>
      </c>
      <c r="E7" s="168"/>
      <c r="F7" s="89">
        <v>34</v>
      </c>
      <c r="G7" s="169">
        <f>E7*F7</f>
        <v>0</v>
      </c>
    </row>
    <row r="8" spans="1:11" s="55" customFormat="1" ht="15" x14ac:dyDescent="0.25">
      <c r="A8" s="90">
        <v>2</v>
      </c>
      <c r="B8" s="91" t="s">
        <v>67</v>
      </c>
      <c r="C8" s="92" t="s">
        <v>68</v>
      </c>
      <c r="D8" s="91" t="s">
        <v>85</v>
      </c>
      <c r="E8" s="168"/>
      <c r="F8" s="89">
        <v>13</v>
      </c>
      <c r="G8" s="169">
        <f t="shared" ref="G8:G10" si="0">E8*F8</f>
        <v>0</v>
      </c>
      <c r="K8" s="95"/>
    </row>
    <row r="9" spans="1:11" s="55" customFormat="1" ht="15" x14ac:dyDescent="0.25">
      <c r="A9" s="90">
        <v>3</v>
      </c>
      <c r="B9" s="91" t="s">
        <v>86</v>
      </c>
      <c r="C9" s="92" t="s">
        <v>59</v>
      </c>
      <c r="D9" s="93" t="s">
        <v>85</v>
      </c>
      <c r="E9" s="168"/>
      <c r="F9" s="89">
        <v>75</v>
      </c>
      <c r="G9" s="169">
        <f t="shared" si="0"/>
        <v>0</v>
      </c>
    </row>
    <row r="10" spans="1:11" s="55" customFormat="1" ht="15" x14ac:dyDescent="0.25">
      <c r="A10" s="90">
        <v>4</v>
      </c>
      <c r="B10" s="93" t="s">
        <v>56</v>
      </c>
      <c r="C10" s="94" t="s">
        <v>57</v>
      </c>
      <c r="D10" s="93" t="s">
        <v>85</v>
      </c>
      <c r="E10" s="168"/>
      <c r="F10" s="89">
        <v>57</v>
      </c>
      <c r="G10" s="169">
        <f t="shared" si="0"/>
        <v>0</v>
      </c>
    </row>
    <row r="11" spans="1:11" ht="12" customHeight="1" x14ac:dyDescent="0.2">
      <c r="A11" s="232" t="s">
        <v>116</v>
      </c>
      <c r="B11" s="233"/>
      <c r="C11" s="233"/>
      <c r="D11" s="233"/>
      <c r="E11" s="233"/>
      <c r="F11" s="233"/>
      <c r="G11" s="234"/>
    </row>
    <row r="12" spans="1:11" ht="12" customHeight="1" x14ac:dyDescent="0.2">
      <c r="A12" s="235"/>
      <c r="B12" s="236"/>
      <c r="C12" s="236"/>
      <c r="D12" s="236"/>
      <c r="E12" s="236"/>
      <c r="F12" s="236"/>
      <c r="G12" s="237"/>
    </row>
    <row r="13" spans="1:11" x14ac:dyDescent="0.2">
      <c r="A13" s="235"/>
      <c r="B13" s="236"/>
      <c r="C13" s="236"/>
      <c r="D13" s="236"/>
      <c r="E13" s="236"/>
      <c r="F13" s="236"/>
      <c r="G13" s="237"/>
    </row>
    <row r="14" spans="1:11" x14ac:dyDescent="0.2">
      <c r="A14" s="235"/>
      <c r="B14" s="236"/>
      <c r="C14" s="236"/>
      <c r="D14" s="236"/>
      <c r="E14" s="236"/>
      <c r="F14" s="236"/>
      <c r="G14" s="237"/>
    </row>
    <row r="15" spans="1:11" x14ac:dyDescent="0.2">
      <c r="A15" s="235"/>
      <c r="B15" s="236"/>
      <c r="C15" s="236"/>
      <c r="D15" s="236"/>
      <c r="E15" s="236"/>
      <c r="F15" s="236"/>
      <c r="G15" s="237"/>
    </row>
    <row r="16" spans="1:11" x14ac:dyDescent="0.2">
      <c r="A16" s="32"/>
      <c r="B16" s="33"/>
      <c r="C16" s="33"/>
      <c r="D16" s="33"/>
      <c r="E16" s="34"/>
      <c r="F16" s="33"/>
      <c r="G16" s="35"/>
    </row>
    <row r="17" spans="1:7" s="52" customFormat="1" ht="15" x14ac:dyDescent="0.25">
      <c r="A17" s="154" t="s">
        <v>19</v>
      </c>
      <c r="B17" s="238"/>
      <c r="C17" s="238"/>
      <c r="D17" s="238"/>
      <c r="E17" s="238"/>
      <c r="F17" s="183">
        <f>SUM(F7:F10)</f>
        <v>179</v>
      </c>
      <c r="G17" s="170">
        <f>SUM(G7:G10)</f>
        <v>0</v>
      </c>
    </row>
    <row r="18" spans="1:7" x14ac:dyDescent="0.2">
      <c r="F18" s="151"/>
      <c r="G18" s="184" t="s">
        <v>112</v>
      </c>
    </row>
    <row r="19" spans="1:7" x14ac:dyDescent="0.2">
      <c r="F19" s="151"/>
    </row>
  </sheetData>
  <sheetProtection algorithmName="SHA-512" hashValue="BBKp7cJW7Npgg4Z7ar2b1qJ3OpUgX7X5vXqK3S8MSPAq/Ixr/ovU0YVTSXg79dPieEwzXQ5Rk2cFk6eKUyKTTQ==" saltValue="uGBRiyHBxvE/3zMFViKuTQ==" spinCount="100000" sheet="1" objects="1" scenarios="1" selectLockedCells="1"/>
  <autoFilter ref="A6:E14"/>
  <mergeCells count="2">
    <mergeCell ref="A11:G15"/>
    <mergeCell ref="B17:E17"/>
  </mergeCells>
  <printOptions horizontalCentered="1"/>
  <pageMargins left="0.25" right="0.25" top="0.75" bottom="0.75" header="0.3" footer="0.3"/>
  <pageSetup paperSize="9" scale="71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32"/>
  <sheetViews>
    <sheetView view="pageBreakPreview" zoomScaleNormal="70" zoomScaleSheetLayoutView="100" workbookViewId="0">
      <selection activeCell="C8" sqref="C8:C11"/>
    </sheetView>
  </sheetViews>
  <sheetFormatPr defaultColWidth="9.140625" defaultRowHeight="12" x14ac:dyDescent="0.2"/>
  <cols>
    <col min="1" max="1" width="6" style="25" customWidth="1"/>
    <col min="2" max="2" width="36.5703125" style="25" customWidth="1"/>
    <col min="3" max="3" width="30.85546875" style="28" customWidth="1"/>
    <col min="4" max="4" width="9.7109375" style="27" customWidth="1"/>
    <col min="5" max="6" width="30.85546875" style="25" customWidth="1"/>
    <col min="7" max="16384" width="9.140625" style="25"/>
  </cols>
  <sheetData>
    <row r="1" spans="1:6" ht="15.75" x14ac:dyDescent="0.2">
      <c r="A1" s="24"/>
      <c r="B1" s="56" t="s">
        <v>53</v>
      </c>
      <c r="C1" s="26"/>
    </row>
    <row r="2" spans="1:6" ht="15.75" x14ac:dyDescent="0.2">
      <c r="A2" s="6"/>
      <c r="B2" s="48"/>
    </row>
    <row r="3" spans="1:6" ht="15" x14ac:dyDescent="0.2">
      <c r="A3" s="5"/>
      <c r="B3" s="47" t="s">
        <v>90</v>
      </c>
    </row>
    <row r="4" spans="1:6" ht="15.75" x14ac:dyDescent="0.2">
      <c r="A4" s="7"/>
      <c r="B4" s="48" t="s">
        <v>91</v>
      </c>
    </row>
    <row r="5" spans="1:6" ht="15.75" x14ac:dyDescent="0.2">
      <c r="A5" s="7"/>
      <c r="B5" s="48" t="s">
        <v>27</v>
      </c>
    </row>
    <row r="6" spans="1:6" s="29" customFormat="1" x14ac:dyDescent="0.2">
      <c r="A6" s="36" t="s">
        <v>20</v>
      </c>
      <c r="B6" s="36" t="s">
        <v>21</v>
      </c>
      <c r="C6" s="157" t="s">
        <v>22</v>
      </c>
      <c r="D6" s="37" t="s">
        <v>18</v>
      </c>
      <c r="E6" s="162" t="s">
        <v>23</v>
      </c>
      <c r="F6" s="162" t="s">
        <v>24</v>
      </c>
    </row>
    <row r="7" spans="1:6" s="29" customFormat="1" ht="12.75" thickBot="1" x14ac:dyDescent="0.25">
      <c r="A7" s="38"/>
      <c r="B7" s="39"/>
      <c r="C7" s="40"/>
      <c r="D7" s="41"/>
      <c r="E7" s="41"/>
      <c r="F7" s="41"/>
    </row>
    <row r="8" spans="1:6" s="30" customFormat="1" ht="15.75" x14ac:dyDescent="0.25">
      <c r="A8" s="191">
        <v>1</v>
      </c>
      <c r="B8" s="192" t="s">
        <v>87</v>
      </c>
      <c r="C8" s="193"/>
      <c r="D8" s="188">
        <v>34</v>
      </c>
      <c r="E8" s="187">
        <f>C8*D8</f>
        <v>0</v>
      </c>
      <c r="F8" s="144"/>
    </row>
    <row r="9" spans="1:6" s="30" customFormat="1" ht="16.5" thickBot="1" x14ac:dyDescent="0.3">
      <c r="A9" s="191">
        <v>2</v>
      </c>
      <c r="B9" s="194" t="s">
        <v>88</v>
      </c>
      <c r="C9" s="195"/>
      <c r="D9" s="189">
        <v>145</v>
      </c>
      <c r="E9" s="187">
        <f>C9*D9</f>
        <v>0</v>
      </c>
      <c r="F9" s="144"/>
    </row>
    <row r="10" spans="1:6" s="30" customFormat="1" ht="15.75" x14ac:dyDescent="0.25">
      <c r="A10" s="191">
        <v>3</v>
      </c>
      <c r="B10" s="192" t="s">
        <v>87</v>
      </c>
      <c r="C10" s="193"/>
      <c r="D10" s="188">
        <v>34</v>
      </c>
      <c r="E10" s="190"/>
      <c r="F10" s="161">
        <f>C10*D10</f>
        <v>0</v>
      </c>
    </row>
    <row r="11" spans="1:6" s="30" customFormat="1" ht="16.5" thickBot="1" x14ac:dyDescent="0.3">
      <c r="A11" s="191">
        <v>4</v>
      </c>
      <c r="B11" s="194" t="s">
        <v>88</v>
      </c>
      <c r="C11" s="196"/>
      <c r="D11" s="189">
        <v>145</v>
      </c>
      <c r="E11" s="190"/>
      <c r="F11" s="161">
        <f>C11*D11</f>
        <v>0</v>
      </c>
    </row>
    <row r="12" spans="1:6" x14ac:dyDescent="0.2">
      <c r="A12" s="31"/>
      <c r="B12" s="240" t="s">
        <v>25</v>
      </c>
      <c r="C12" s="240"/>
      <c r="D12" s="240"/>
      <c r="E12" s="241"/>
      <c r="F12" s="241"/>
    </row>
    <row r="13" spans="1:6" ht="12" customHeight="1" x14ac:dyDescent="0.2">
      <c r="A13" s="20"/>
      <c r="B13" s="240"/>
      <c r="C13" s="240"/>
      <c r="D13" s="240"/>
      <c r="E13" s="240"/>
      <c r="F13" s="240"/>
    </row>
    <row r="14" spans="1:6" x14ac:dyDescent="0.2">
      <c r="A14" s="20"/>
      <c r="B14" s="240"/>
      <c r="C14" s="240"/>
      <c r="D14" s="240"/>
      <c r="E14" s="240"/>
      <c r="F14" s="240"/>
    </row>
    <row r="15" spans="1:6" x14ac:dyDescent="0.2">
      <c r="A15" s="20"/>
      <c r="B15" s="240"/>
      <c r="C15" s="240"/>
      <c r="D15" s="240"/>
      <c r="E15" s="240"/>
      <c r="F15" s="240"/>
    </row>
    <row r="16" spans="1:6" x14ac:dyDescent="0.2">
      <c r="A16" s="20"/>
      <c r="B16" s="240"/>
      <c r="C16" s="240"/>
      <c r="D16" s="240"/>
      <c r="E16" s="240"/>
      <c r="F16" s="240"/>
    </row>
    <row r="17" spans="1:6" x14ac:dyDescent="0.2">
      <c r="A17" s="32"/>
      <c r="B17" s="33"/>
      <c r="C17" s="34"/>
      <c r="D17" s="34"/>
      <c r="E17" s="33"/>
      <c r="F17" s="33"/>
    </row>
    <row r="18" spans="1:6" s="58" customFormat="1" ht="15.75" x14ac:dyDescent="0.25">
      <c r="A18" s="242" t="s">
        <v>19</v>
      </c>
      <c r="B18" s="243"/>
      <c r="C18" s="57"/>
      <c r="D18" s="182">
        <f>SUM(D8:D9)</f>
        <v>179</v>
      </c>
      <c r="E18" s="163">
        <f>SUM(E8:E9)</f>
        <v>0</v>
      </c>
      <c r="F18" s="163">
        <f>SUM(F10:F11)</f>
        <v>0</v>
      </c>
    </row>
    <row r="19" spans="1:6" s="146" customFormat="1" ht="15.75" x14ac:dyDescent="0.25">
      <c r="A19" s="155"/>
      <c r="B19" s="156"/>
      <c r="C19" s="156"/>
      <c r="D19" s="156"/>
      <c r="E19" s="156"/>
      <c r="F19" s="156"/>
    </row>
    <row r="20" spans="1:6" ht="15.75" x14ac:dyDescent="0.25">
      <c r="A20" s="242" t="s">
        <v>109</v>
      </c>
      <c r="B20" s="243"/>
      <c r="C20" s="147"/>
      <c r="D20" s="148"/>
      <c r="E20" s="244">
        <f>E18+F18</f>
        <v>0</v>
      </c>
      <c r="F20" s="244"/>
    </row>
    <row r="21" spans="1:6" ht="15" customHeight="1" x14ac:dyDescent="0.2">
      <c r="C21" s="25"/>
      <c r="D21" s="28"/>
      <c r="E21" s="239" t="s">
        <v>112</v>
      </c>
      <c r="F21" s="239"/>
    </row>
    <row r="22" spans="1:6" x14ac:dyDescent="0.2">
      <c r="C22" s="25"/>
      <c r="D22" s="28"/>
      <c r="E22" s="42"/>
    </row>
    <row r="23" spans="1:6" x14ac:dyDescent="0.2">
      <c r="C23" s="25"/>
      <c r="D23" s="28"/>
    </row>
    <row r="24" spans="1:6" x14ac:dyDescent="0.2">
      <c r="C24" s="25"/>
      <c r="D24" s="28"/>
    </row>
    <row r="25" spans="1:6" x14ac:dyDescent="0.2">
      <c r="C25" s="25"/>
      <c r="D25" s="28"/>
      <c r="F25" s="42"/>
    </row>
    <row r="26" spans="1:6" x14ac:dyDescent="0.2">
      <c r="C26" s="25"/>
      <c r="D26" s="28"/>
    </row>
    <row r="27" spans="1:6" x14ac:dyDescent="0.2">
      <c r="C27" s="25"/>
      <c r="D27" s="28"/>
    </row>
    <row r="28" spans="1:6" x14ac:dyDescent="0.2">
      <c r="C28" s="25"/>
      <c r="D28" s="28"/>
    </row>
    <row r="29" spans="1:6" x14ac:dyDescent="0.2">
      <c r="C29" s="25"/>
      <c r="D29" s="28"/>
    </row>
    <row r="30" spans="1:6" x14ac:dyDescent="0.2">
      <c r="C30" s="25"/>
      <c r="D30" s="28"/>
    </row>
    <row r="31" spans="1:6" x14ac:dyDescent="0.2">
      <c r="C31" s="25"/>
      <c r="D31" s="28"/>
    </row>
    <row r="32" spans="1:6" x14ac:dyDescent="0.2">
      <c r="C32" s="25"/>
      <c r="D32" s="28"/>
    </row>
  </sheetData>
  <sheetProtection algorithmName="SHA-512" hashValue="YJOlmv9iIQqi2bTy4oX2v60nbtSk4CKXd/hpsCM3VCXf4WqK7FWpxxGc0Pfyj/Qd19F1zOFgeIDFNBvChSDnRQ==" saltValue="WUt2lFI2ytHlkFl7LxDGhA==" spinCount="100000" sheet="1" objects="1" scenarios="1" selectLockedCells="1"/>
  <autoFilter ref="A6:D15"/>
  <mergeCells count="5">
    <mergeCell ref="E21:F21"/>
    <mergeCell ref="B12:F16"/>
    <mergeCell ref="A18:B18"/>
    <mergeCell ref="A20:B20"/>
    <mergeCell ref="E20:F20"/>
  </mergeCells>
  <printOptions horizontalCentered="1"/>
  <pageMargins left="0.7" right="0.7" top="0.75" bottom="0.75" header="0.3" footer="0.3"/>
  <pageSetup paperSize="9" scale="60" orientation="portrait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30"/>
  <sheetViews>
    <sheetView view="pageBreakPreview" zoomScaleNormal="100" zoomScaleSheetLayoutView="100" workbookViewId="0">
      <selection activeCell="C8" sqref="C8:C9"/>
    </sheetView>
  </sheetViews>
  <sheetFormatPr defaultColWidth="9.140625" defaultRowHeight="12" x14ac:dyDescent="0.2"/>
  <cols>
    <col min="1" max="1" width="6" style="25" customWidth="1"/>
    <col min="2" max="2" width="41.140625" style="25" customWidth="1"/>
    <col min="3" max="3" width="30.7109375" style="28" customWidth="1"/>
    <col min="4" max="4" width="9.7109375" style="27" customWidth="1"/>
    <col min="5" max="5" width="30.85546875" style="25" customWidth="1"/>
    <col min="6" max="16384" width="9.140625" style="25"/>
  </cols>
  <sheetData>
    <row r="1" spans="1:5" ht="15.75" x14ac:dyDescent="0.2">
      <c r="A1" s="24"/>
      <c r="B1" s="56" t="s">
        <v>53</v>
      </c>
      <c r="C1" s="26"/>
    </row>
    <row r="2" spans="1:5" ht="15.75" x14ac:dyDescent="0.2">
      <c r="A2" s="6"/>
      <c r="B2" s="102"/>
    </row>
    <row r="3" spans="1:5" ht="15" x14ac:dyDescent="0.2">
      <c r="A3" s="5"/>
      <c r="B3" s="101" t="s">
        <v>90</v>
      </c>
    </row>
    <row r="4" spans="1:5" ht="15.75" x14ac:dyDescent="0.2">
      <c r="A4" s="103"/>
      <c r="B4" s="102" t="s">
        <v>91</v>
      </c>
    </row>
    <row r="5" spans="1:5" ht="15.75" x14ac:dyDescent="0.2">
      <c r="A5" s="103"/>
      <c r="B5" s="102" t="s">
        <v>108</v>
      </c>
    </row>
    <row r="6" spans="1:5" s="29" customFormat="1" x14ac:dyDescent="0.2">
      <c r="A6" s="36" t="s">
        <v>20</v>
      </c>
      <c r="B6" s="36" t="s">
        <v>21</v>
      </c>
      <c r="C6" s="157" t="s">
        <v>22</v>
      </c>
      <c r="D6" s="37" t="s">
        <v>18</v>
      </c>
      <c r="E6" s="160" t="s">
        <v>107</v>
      </c>
    </row>
    <row r="7" spans="1:5" s="29" customFormat="1" x14ac:dyDescent="0.2">
      <c r="A7" s="38"/>
      <c r="B7" s="39"/>
      <c r="C7" s="40"/>
      <c r="D7" s="41"/>
      <c r="E7" s="149"/>
    </row>
    <row r="8" spans="1:5" s="30" customFormat="1" ht="15.75" x14ac:dyDescent="0.25">
      <c r="A8" s="142">
        <v>1</v>
      </c>
      <c r="B8" s="143" t="s">
        <v>87</v>
      </c>
      <c r="C8" s="158"/>
      <c r="D8" s="145">
        <v>34</v>
      </c>
      <c r="E8" s="164">
        <f>C8*D8</f>
        <v>0</v>
      </c>
    </row>
    <row r="9" spans="1:5" s="30" customFormat="1" ht="15.75" x14ac:dyDescent="0.25">
      <c r="A9" s="142">
        <v>2</v>
      </c>
      <c r="B9" s="143" t="s">
        <v>88</v>
      </c>
      <c r="C9" s="159"/>
      <c r="D9" s="145">
        <v>145</v>
      </c>
      <c r="E9" s="164">
        <f>C9*D9</f>
        <v>0</v>
      </c>
    </row>
    <row r="10" spans="1:5" x14ac:dyDescent="0.2">
      <c r="A10" s="31"/>
      <c r="B10" s="241" t="s">
        <v>25</v>
      </c>
      <c r="C10" s="241"/>
      <c r="D10" s="241"/>
      <c r="E10" s="245"/>
    </row>
    <row r="11" spans="1:5" ht="12" customHeight="1" x14ac:dyDescent="0.2">
      <c r="A11" s="20"/>
      <c r="B11" s="240"/>
      <c r="C11" s="240"/>
      <c r="D11" s="240"/>
      <c r="E11" s="246"/>
    </row>
    <row r="12" spans="1:5" x14ac:dyDescent="0.2">
      <c r="A12" s="20"/>
      <c r="B12" s="240"/>
      <c r="C12" s="240"/>
      <c r="D12" s="240"/>
      <c r="E12" s="246"/>
    </row>
    <row r="13" spans="1:5" x14ac:dyDescent="0.2">
      <c r="A13" s="20"/>
      <c r="B13" s="240"/>
      <c r="C13" s="240"/>
      <c r="D13" s="240"/>
      <c r="E13" s="246"/>
    </row>
    <row r="14" spans="1:5" x14ac:dyDescent="0.2">
      <c r="A14" s="20"/>
      <c r="B14" s="240"/>
      <c r="C14" s="240"/>
      <c r="D14" s="240"/>
      <c r="E14" s="246"/>
    </row>
    <row r="15" spans="1:5" x14ac:dyDescent="0.2">
      <c r="A15" s="32"/>
      <c r="B15" s="33"/>
      <c r="C15" s="34"/>
      <c r="D15" s="34"/>
      <c r="E15" s="35"/>
    </row>
    <row r="16" spans="1:5" s="58" customFormat="1" ht="15.75" x14ac:dyDescent="0.25">
      <c r="A16" s="242" t="s">
        <v>19</v>
      </c>
      <c r="B16" s="243"/>
      <c r="C16" s="104"/>
      <c r="D16" s="182">
        <f>SUM(D8:D9)</f>
        <v>179</v>
      </c>
      <c r="E16" s="165">
        <f>E8+E9</f>
        <v>0</v>
      </c>
    </row>
    <row r="17" spans="4:12" s="25" customFormat="1" x14ac:dyDescent="0.2">
      <c r="D17" s="28"/>
      <c r="E17" s="166" t="s">
        <v>111</v>
      </c>
      <c r="L17" s="151"/>
    </row>
    <row r="18" spans="4:12" s="25" customFormat="1" x14ac:dyDescent="0.2">
      <c r="D18" s="28"/>
    </row>
    <row r="19" spans="4:12" s="25" customFormat="1" x14ac:dyDescent="0.2">
      <c r="D19" s="28"/>
    </row>
    <row r="20" spans="4:12" s="25" customFormat="1" x14ac:dyDescent="0.2">
      <c r="D20" s="28"/>
    </row>
    <row r="21" spans="4:12" s="25" customFormat="1" x14ac:dyDescent="0.2">
      <c r="D21" s="28"/>
    </row>
    <row r="22" spans="4:12" s="25" customFormat="1" x14ac:dyDescent="0.2">
      <c r="D22" s="28"/>
    </row>
    <row r="23" spans="4:12" s="25" customFormat="1" x14ac:dyDescent="0.2">
      <c r="D23" s="28"/>
    </row>
    <row r="24" spans="4:12" s="25" customFormat="1" x14ac:dyDescent="0.2">
      <c r="D24" s="28"/>
    </row>
    <row r="25" spans="4:12" s="25" customFormat="1" x14ac:dyDescent="0.2">
      <c r="D25" s="28"/>
    </row>
    <row r="26" spans="4:12" s="25" customFormat="1" x14ac:dyDescent="0.2">
      <c r="D26" s="28"/>
    </row>
    <row r="27" spans="4:12" s="25" customFormat="1" x14ac:dyDescent="0.2">
      <c r="D27" s="28"/>
    </row>
    <row r="28" spans="4:12" s="25" customFormat="1" x14ac:dyDescent="0.2">
      <c r="D28" s="28"/>
    </row>
    <row r="29" spans="4:12" s="25" customFormat="1" x14ac:dyDescent="0.2">
      <c r="D29" s="28"/>
    </row>
    <row r="30" spans="4:12" s="25" customFormat="1" x14ac:dyDescent="0.2">
      <c r="D30" s="28"/>
    </row>
  </sheetData>
  <sheetProtection algorithmName="SHA-512" hashValue="5X8cAU8lL59HV2bZgELnABn2EAj1DKJWhz3xsF4JJeHOkFw+5TMzgAOgNVsnGBZt39MLm+zQt4oag/16IX7+9Q==" saltValue="rYs8uIAjnGV8RF9BShPNDg==" spinCount="100000" sheet="1" objects="1" scenarios="1" selectLockedCells="1"/>
  <mergeCells count="2">
    <mergeCell ref="B10:E14"/>
    <mergeCell ref="A16:B16"/>
  </mergeCells>
  <pageMargins left="0.7" right="0.7" top="0.78740157499999996" bottom="0.78740157499999996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KR.L._2626</vt:lpstr>
      <vt:lpstr>SO2_2626</vt:lpstr>
      <vt:lpstr>SO3_2626</vt:lpstr>
      <vt:lpstr>SO5_2626</vt:lpstr>
      <vt:lpstr>SO6_2626</vt:lpstr>
      <vt:lpstr>SO2_2626!Názvy_tisku</vt:lpstr>
      <vt:lpstr>KR.L._2626!Oblast_tisku</vt:lpstr>
      <vt:lpstr>SO2_2626!Oblast_tisku</vt:lpstr>
      <vt:lpstr>SO3_2626!Oblast_tisku</vt:lpstr>
      <vt:lpstr>SO5_2626!Oblast_tisku</vt:lpstr>
      <vt:lpstr>SO6_2626!Oblast_tisku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2021-02-05T11:27:24Z</cp:lastPrinted>
  <dcterms:created xsi:type="dcterms:W3CDTF">2016-01-20T08:28:42Z</dcterms:created>
  <dcterms:modified xsi:type="dcterms:W3CDTF">2021-02-08T10:39:24Z</dcterms:modified>
</cp:coreProperties>
</file>