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.vacha\Desktop\"/>
    </mc:Choice>
  </mc:AlternateContent>
  <xr:revisionPtr revIDLastSave="0" documentId="13_ncr:1_{62860CDE-E51C-4C97-848E-6E02468C6573}" xr6:coauthVersionLast="45" xr6:coauthVersionMax="45" xr10:uidLastSave="{00000000-0000-0000-0000-000000000000}"/>
  <bookViews>
    <workbookView xWindow="-108" yWindow="-108" windowWidth="23256" windowHeight="12600" tabRatio="659" activeTab="1" xr2:uid="{00000000-000D-0000-FFFF-FFFF00000000}"/>
  </bookViews>
  <sheets>
    <sheet name="výkaz" sheetId="76" r:id="rId1"/>
    <sheet name="CN" sheetId="79" r:id="rId2"/>
  </sheets>
  <definedNames>
    <definedName name="_xlnm.Print_Area" localSheetId="1">CN!$B$1:$H$84</definedName>
    <definedName name="_xlnm.Print_Area" localSheetId="0">výkaz!$A$1:$K$52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79" l="1"/>
  <c r="G18" i="79"/>
  <c r="G19" i="79"/>
  <c r="G20" i="79"/>
  <c r="G21" i="79"/>
  <c r="G22" i="79"/>
  <c r="G23" i="79"/>
  <c r="G24" i="79"/>
  <c r="G25" i="79"/>
  <c r="G33" i="79" l="1"/>
  <c r="G81" i="79"/>
  <c r="G80" i="79"/>
  <c r="G78" i="79"/>
  <c r="G77" i="79"/>
  <c r="G72" i="79"/>
  <c r="G73" i="79"/>
  <c r="G74" i="79"/>
  <c r="G75" i="79"/>
  <c r="G71" i="79"/>
  <c r="G56" i="79"/>
  <c r="G57" i="79"/>
  <c r="G58" i="79"/>
  <c r="G59" i="79"/>
  <c r="G60" i="79"/>
  <c r="G61" i="79"/>
  <c r="G62" i="79"/>
  <c r="G63" i="79"/>
  <c r="G64" i="79"/>
  <c r="G65" i="79"/>
  <c r="G66" i="79"/>
  <c r="G67" i="79"/>
  <c r="G68" i="79"/>
  <c r="G69" i="79"/>
  <c r="G55" i="79"/>
  <c r="G28" i="79"/>
  <c r="G29" i="79"/>
  <c r="G30" i="79"/>
  <c r="G31" i="79"/>
  <c r="G32" i="79"/>
  <c r="G34" i="79"/>
  <c r="G35" i="79"/>
  <c r="G36" i="79"/>
  <c r="G37" i="79"/>
  <c r="G38" i="79"/>
  <c r="G39" i="79"/>
  <c r="G40" i="79"/>
  <c r="G41" i="79"/>
  <c r="G42" i="79"/>
  <c r="G43" i="79"/>
  <c r="G44" i="79"/>
  <c r="G45" i="79"/>
  <c r="G46" i="79"/>
  <c r="G47" i="79"/>
  <c r="G48" i="79"/>
  <c r="G49" i="79"/>
  <c r="G50" i="79"/>
  <c r="G51" i="79"/>
  <c r="G52" i="79"/>
  <c r="G53" i="79"/>
  <c r="G27" i="79"/>
  <c r="G5" i="79"/>
  <c r="G6" i="79"/>
  <c r="G7" i="79"/>
  <c r="G8" i="79"/>
  <c r="G9" i="79"/>
  <c r="G10" i="79"/>
  <c r="G11" i="79"/>
  <c r="G12" i="79"/>
  <c r="G13" i="79"/>
  <c r="G14" i="79"/>
  <c r="G15" i="79"/>
  <c r="G4" i="79"/>
  <c r="H19" i="76"/>
  <c r="H37" i="76" s="1"/>
  <c r="G19" i="76"/>
  <c r="I19" i="76"/>
  <c r="I35" i="76"/>
  <c r="H35" i="76"/>
  <c r="G35" i="76"/>
  <c r="I34" i="76"/>
  <c r="H34" i="76"/>
  <c r="G34" i="76"/>
  <c r="I33" i="76"/>
  <c r="H33" i="76"/>
  <c r="G33" i="76"/>
  <c r="I32" i="76"/>
  <c r="H32" i="76"/>
  <c r="G32" i="76"/>
  <c r="I31" i="76"/>
  <c r="H31" i="76"/>
  <c r="G31" i="76"/>
  <c r="I30" i="76"/>
  <c r="H30" i="76"/>
  <c r="G30" i="76"/>
  <c r="I29" i="76"/>
  <c r="H29" i="76"/>
  <c r="G29" i="76"/>
  <c r="I28" i="76"/>
  <c r="H28" i="76"/>
  <c r="G28" i="76"/>
  <c r="I27" i="76"/>
  <c r="H27" i="76"/>
  <c r="G27" i="76"/>
  <c r="I26" i="76"/>
  <c r="H26" i="76"/>
  <c r="G26" i="76"/>
  <c r="I25" i="76"/>
  <c r="H25" i="76"/>
  <c r="G25" i="76"/>
  <c r="I24" i="76"/>
  <c r="H24" i="76"/>
  <c r="G24" i="76"/>
  <c r="I23" i="76"/>
  <c r="H23" i="76"/>
  <c r="G23" i="76"/>
  <c r="I16" i="76"/>
  <c r="H16" i="76"/>
  <c r="G16" i="76"/>
  <c r="I15" i="76"/>
  <c r="I37" i="76" s="1"/>
  <c r="H15" i="76"/>
  <c r="G15" i="76"/>
  <c r="I13" i="76"/>
  <c r="H13" i="76"/>
  <c r="G13" i="76"/>
  <c r="I12" i="76"/>
  <c r="H12" i="76"/>
  <c r="G12" i="76"/>
  <c r="I11" i="76"/>
  <c r="H11" i="76"/>
  <c r="G11" i="76"/>
  <c r="I10" i="76"/>
  <c r="I39" i="76" s="1"/>
  <c r="H10" i="76"/>
  <c r="H39" i="76" s="1"/>
  <c r="G10" i="76"/>
  <c r="G39" i="76"/>
  <c r="I9" i="76"/>
  <c r="I38" i="76" s="1"/>
  <c r="H9" i="76"/>
  <c r="H36" i="76" s="1"/>
  <c r="H38" i="76"/>
  <c r="G9" i="76"/>
  <c r="G38" i="76" s="1"/>
  <c r="I21" i="76"/>
  <c r="H21" i="76"/>
  <c r="G21" i="76"/>
  <c r="I22" i="76"/>
  <c r="H22" i="76"/>
  <c r="I20" i="76"/>
  <c r="H20" i="76"/>
  <c r="G20" i="76"/>
  <c r="G40" i="76" s="1"/>
  <c r="I18" i="76"/>
  <c r="H18" i="76"/>
  <c r="G18" i="76"/>
  <c r="G37" i="76" s="1"/>
  <c r="G36" i="76"/>
  <c r="J39" i="76" l="1"/>
  <c r="J38" i="76"/>
  <c r="G41" i="76"/>
  <c r="G42" i="76" s="1"/>
  <c r="J37" i="76"/>
  <c r="I36" i="76"/>
  <c r="G44" i="76" s="1"/>
  <c r="G82" i="79"/>
  <c r="G84" i="79" s="1"/>
  <c r="G83" i="79" s="1"/>
</calcChain>
</file>

<file path=xl/sharedStrings.xml><?xml version="1.0" encoding="utf-8"?>
<sst xmlns="http://schemas.openxmlformats.org/spreadsheetml/2006/main" count="295" uniqueCount="173">
  <si>
    <t>m2</t>
  </si>
  <si>
    <t>ks</t>
  </si>
  <si>
    <t>hod</t>
  </si>
  <si>
    <t>číslo zakázky:</t>
  </si>
  <si>
    <t>stavba:</t>
  </si>
  <si>
    <t>část:</t>
  </si>
  <si>
    <t>datum:</t>
  </si>
  <si>
    <t>činnost:</t>
  </si>
  <si>
    <t>podl.</t>
  </si>
  <si>
    <t>popis místnosti</t>
  </si>
  <si>
    <t>výměry místnosti</t>
  </si>
  <si>
    <t xml:space="preserve">     </t>
  </si>
  <si>
    <t>a</t>
  </si>
  <si>
    <t>b</t>
  </si>
  <si>
    <t>v</t>
  </si>
  <si>
    <t>plocha stropu</t>
  </si>
  <si>
    <t>plocha stěn</t>
  </si>
  <si>
    <t>plocha podlahy</t>
  </si>
  <si>
    <t>poznámka</t>
  </si>
  <si>
    <t>č. míst.</t>
  </si>
  <si>
    <t>m</t>
  </si>
  <si>
    <t>Celkem</t>
  </si>
  <si>
    <t>Ruční dočištění (detaily konstrukcí a tech. vybavení stavby)</t>
  </si>
  <si>
    <t xml:space="preserve">   Pavel Cyprián</t>
  </si>
  <si>
    <t>2.n.p.</t>
  </si>
  <si>
    <t>kontaminace základní do 50%</t>
  </si>
  <si>
    <t xml:space="preserve">                               </t>
  </si>
  <si>
    <t>bm</t>
  </si>
  <si>
    <t>kontaminace základní do 70%</t>
  </si>
  <si>
    <t>Sanace objektu po požáru</t>
  </si>
  <si>
    <t>nebytové prostory - dílny + kanceláře</t>
  </si>
  <si>
    <t>ČS armády 4805/24, Jablonec nad Nisou</t>
  </si>
  <si>
    <t>1.n.p.</t>
  </si>
  <si>
    <t>104</t>
  </si>
  <si>
    <t>dílna</t>
  </si>
  <si>
    <t>kontaminace silná do 100%, podlaha</t>
  </si>
  <si>
    <t>sklad hutního materiálu</t>
  </si>
  <si>
    <t>nabíjecí stanice</t>
  </si>
  <si>
    <t>3.n.p.</t>
  </si>
  <si>
    <t>kancelář dílen</t>
  </si>
  <si>
    <t xml:space="preserve">sklad </t>
  </si>
  <si>
    <t>kontaminace základní do 50%, podhled</t>
  </si>
  <si>
    <t>kotle</t>
  </si>
  <si>
    <t>lékař</t>
  </si>
  <si>
    <t>úklid</t>
  </si>
  <si>
    <t>WC muži</t>
  </si>
  <si>
    <t>WC ženy - vstup</t>
  </si>
  <si>
    <t xml:space="preserve">WC ženy </t>
  </si>
  <si>
    <t>WC muži - vstup</t>
  </si>
  <si>
    <t xml:space="preserve">WC muži </t>
  </si>
  <si>
    <t>sprchy muži</t>
  </si>
  <si>
    <t>šatna</t>
  </si>
  <si>
    <t>denní místnost</t>
  </si>
  <si>
    <t>škrábání malby 10%</t>
  </si>
  <si>
    <t>strana:</t>
  </si>
  <si>
    <t>zpracoval:</t>
  </si>
  <si>
    <t>měrná jednotka</t>
  </si>
  <si>
    <t>množství</t>
  </si>
  <si>
    <t>Sanace suchou cestou, demontáž a vyklizení</t>
  </si>
  <si>
    <t xml:space="preserve">škrábání malby  </t>
  </si>
  <si>
    <t>Sanace mokrou cestou-ruční mytí</t>
  </si>
  <si>
    <t>Práce elektroinstalační</t>
  </si>
  <si>
    <t>soubor</t>
  </si>
  <si>
    <t>Zařízení staveniště, doprava materiálu</t>
  </si>
  <si>
    <t>Ekologická likvidace odpadu</t>
  </si>
  <si>
    <t>109</t>
  </si>
  <si>
    <t xml:space="preserve">kancelář </t>
  </si>
  <si>
    <t>kancelář</t>
  </si>
  <si>
    <t>330</t>
  </si>
  <si>
    <t>329</t>
  </si>
  <si>
    <t>328</t>
  </si>
  <si>
    <t xml:space="preserve">dílna </t>
  </si>
  <si>
    <t>strojovna vzt</t>
  </si>
  <si>
    <t>116</t>
  </si>
  <si>
    <t>115</t>
  </si>
  <si>
    <t>215</t>
  </si>
  <si>
    <t>319</t>
  </si>
  <si>
    <t>320</t>
  </si>
  <si>
    <t>322</t>
  </si>
  <si>
    <t>325</t>
  </si>
  <si>
    <t>324</t>
  </si>
  <si>
    <t>323</t>
  </si>
  <si>
    <t>327</t>
  </si>
  <si>
    <t>332</t>
  </si>
  <si>
    <t>schodiště 1-3 n.p.</t>
  </si>
  <si>
    <t>chodba 3 n.p.</t>
  </si>
  <si>
    <t>kontaminace silná do 100% (m2)</t>
  </si>
  <si>
    <t>kontaminace základní do 50% (m2)</t>
  </si>
  <si>
    <t>kontaminace základní do 70% (m2)</t>
  </si>
  <si>
    <t>demontáž podhledu (m2)</t>
  </si>
  <si>
    <t>úpravy celkem (m2)</t>
  </si>
  <si>
    <t>demontáž zateplovací fasády (m2)</t>
  </si>
  <si>
    <t>Finální úklid (m2)</t>
  </si>
  <si>
    <t xml:space="preserve">Opravy </t>
  </si>
  <si>
    <t>DPH 21%</t>
  </si>
  <si>
    <t>Celková cena včetně DPH 21%</t>
  </si>
  <si>
    <t>Celková cena bez DPH</t>
  </si>
  <si>
    <t xml:space="preserve">Popis činností </t>
  </si>
  <si>
    <t>stropy kontaminace silná do 100%  - (odsátí saze za pomoci výkonného vysavače - intenzivní, několikanásobné)</t>
  </si>
  <si>
    <t>stropy kontaminace základní do 50%  (odsátí saze za pomoci výkonného vysavače)</t>
  </si>
  <si>
    <t xml:space="preserve">stropy kontaminace základní do 70% (odsátí saze za pomoci výkonného vysavače - intenzivní) </t>
  </si>
  <si>
    <t>demontáž kazetového podhledu (pro zpětné použití rastru) - opatrné rozebrání podhledu bez jeho poškození</t>
  </si>
  <si>
    <t xml:space="preserve">stropy kontaminace základní do 50%   (ruční mytí za pomoci vlastního čističe budov) </t>
  </si>
  <si>
    <t xml:space="preserve">čištění sanity (umyvadlo, včetně sifonu) 9ks (čištění sanity - vysavač, mycí chemie, parní čistič) </t>
  </si>
  <si>
    <t>čištění sanity (WC 3 ks+ pisoar 2 ks) 5ks  (čištění sanity - vysavač, mycí chemie, parní čistič)</t>
  </si>
  <si>
    <t>čištění rychloběžných vrat (tlakové mytí WAP, mycí chemie)  -dílna rozměry vrat 4 x 4 m</t>
  </si>
  <si>
    <t xml:space="preserve">čištění rozvodů tlakového vzduchu  ( vysavač, mycí chemie, parní čistič) </t>
  </si>
  <si>
    <t xml:space="preserve">čištění kabelových lávek Mars  ( vysavač, mycí chemie, parní čistič) </t>
  </si>
  <si>
    <t>čištění ostatních konstrukcí ( rozvody ZTI, TUV, zábradlí, hydranty,HP atd.) vše v prostorách dílny</t>
  </si>
  <si>
    <t xml:space="preserve">zaplachtování, zakrývání (svěšení zástěn pro oddělení sanovaných a kontaminovaných prostor) </t>
  </si>
  <si>
    <t xml:space="preserve">montáž, demontáž a pronájem lešení (pomocné lešení apod.) </t>
  </si>
  <si>
    <t>demontáž elektroinstalace (poškozené ), včetně sanace nepoškozených částí</t>
  </si>
  <si>
    <r>
      <t xml:space="preserve">doprava pojízdné dílny                                    </t>
    </r>
    <r>
      <rPr>
        <b/>
        <sz val="11"/>
        <color indexed="10"/>
        <rFont val="Arial CE"/>
        <family val="2"/>
        <charset val="238"/>
      </rPr>
      <t xml:space="preserve"> </t>
    </r>
  </si>
  <si>
    <t xml:space="preserve">přistavení, pronájem a odvoz kontejneru na odpad </t>
  </si>
  <si>
    <t xml:space="preserve">likvidace vzniklého odpadu (směsný, nebezpečný, včetně znečištěné vody) </t>
  </si>
  <si>
    <t>silový kabel 5Cx1,5 (odhad)</t>
  </si>
  <si>
    <t>vypínač schodišťový na povrch s odolností minimálně IP 44</t>
  </si>
  <si>
    <t xml:space="preserve">trubka plastová průměr 20 mm </t>
  </si>
  <si>
    <t>revize na všechny provedené elektrinstalačních práce</t>
  </si>
  <si>
    <t>stěny kontaminace silná do 100% - (odsátí saze za pomoci výkonného vysavače - intenzivní, několikanásobné)</t>
  </si>
  <si>
    <t>podlahy kontaminace silná do 100% - (odsátí saze za pomoci výkonného vysavače - intenzivní, několikanásobné)</t>
  </si>
  <si>
    <t xml:space="preserve">podlahy kontaminace základní do 50% (odsátí saze za pomoci výkonného vysavače) </t>
  </si>
  <si>
    <t>stěny kontaminace základní do 50% (odsátí saze za pomoci výkonného vysavače)</t>
  </si>
  <si>
    <t xml:space="preserve">stěny kontaminace základní do 70% (odsátí saze za pomoci výkonného vysavače - intenzivní)   </t>
  </si>
  <si>
    <t xml:space="preserve">podlahy kontaminace základní do 70% (odsátí saze za pomoci výkonného vysavače - intenzivní) </t>
  </si>
  <si>
    <t xml:space="preserve">demontáž ostatních konstrukcí(protipožární dveře, ZTI, zař. předměty, atd.) </t>
  </si>
  <si>
    <t>stěny kontaminace silná do 100%   (ruční mytí za pomoci vlastního čističe budov - intenzivní, několikanásobné)</t>
  </si>
  <si>
    <t xml:space="preserve">podlahy kontaminace silná do 100% (ruční mytí za pomoci vlastního čističe budov - intenzivní, několikanásobné)  </t>
  </si>
  <si>
    <t xml:space="preserve">stěny kontaminace základní do 50% (ruční mytí za pomoci vlastního čističe budov)  </t>
  </si>
  <si>
    <t xml:space="preserve">podlahy kontaminace základní do 50% (ruční mytí za pomoci vlastního čističe budov)  </t>
  </si>
  <si>
    <t>stropy kontaminace základní do 70%  (ruční mytí za pomoci vlastního čističe budov - intenzivní)</t>
  </si>
  <si>
    <t xml:space="preserve">stěny kontaminace základní do 70% (ruční mytí za pomoci vlastního čističe budov - intenzivní)  </t>
  </si>
  <si>
    <t xml:space="preserve">podlahy kontaminace základní do 70% (ruční mytí za pomoci vlastního čističe budov - intenzivní)  </t>
  </si>
  <si>
    <t>výmalba sanovaných ploch bílou interierovou oděruvzdornou barvou (základní nátěr a dva vrchní nátěry)</t>
  </si>
  <si>
    <t>výšková plošina, pojízdná věž včetně montáže, demontáže a dopravy, pronájmu (plošina do 8m výšky zdvihu) pro sanační a elektromontážní práce</t>
  </si>
  <si>
    <t>lokální oprava KZS nad vraty (stržení stávající fasády, očištění povrchu, nalepení KZS 100 mm, natažení perlinky, natažení probarvené fasádní omítky dle barevnosti okolních ploch)</t>
  </si>
  <si>
    <t xml:space="preserve">lokální mytí KZS nad zasaženým prostorem vrat (případná nutnost oprava KZS výměnou bude konzultována zástupcem pojistitele) </t>
  </si>
  <si>
    <t>celkem v Kč bez DPH</t>
  </si>
  <si>
    <r>
      <rPr>
        <b/>
        <sz val="11"/>
        <rFont val="Arial CE"/>
        <family val="2"/>
        <charset val="238"/>
      </rPr>
      <t>MAX</t>
    </r>
    <r>
      <rPr>
        <sz val="11"/>
        <rFont val="Arial CE"/>
        <family val="2"/>
        <charset val="238"/>
      </rPr>
      <t xml:space="preserve"> jednotková cena v Kč bez DPH</t>
    </r>
  </si>
  <si>
    <t>nabízená jednotková cena v Kč bez DPH</t>
  </si>
  <si>
    <t>řádek</t>
  </si>
  <si>
    <t>oboustranné čištění vnitřních dveří v prostorách dílen a cestmistrovství rozměr 1 ks  1983/944 mm.Čištění oboustranné včetně falců.</t>
  </si>
  <si>
    <t>oboustranné čištění ocelových zárubní, v prostorách dílen a cestmistrovství o rozměrech 1 ks 1970/900/100 mm.</t>
  </si>
  <si>
    <t>oboustranné čištění oken menších včetně rámů, falců, parapetů a žaluzií (rozměry oken 1,2 m x 1,4 m)</t>
  </si>
  <si>
    <t>oboustranné čištění oken větších včetně falců, rámů, parapetů a žaluzií -žaluzie pouze u okna v kanceláři nad dílnou (prostory nad garáží č. 2+3, soustružna, kancelář dílny)-rozměry okna 1,4 m x 4 m</t>
  </si>
  <si>
    <t>čištění portálového jeřábu Liftket Star (odhad 6-12 hodin)   (vysavač, mycí chemie) - dílna</t>
  </si>
  <si>
    <t xml:space="preserve">kompletní čištění vnější části boileru HL-HLE výška 1,5 m, průměr 0,5 m vč rozvodů ZTI  (čištění technologie - vysavač, mycí chemie, parní čistič)-viz foto  </t>
  </si>
  <si>
    <t xml:space="preserve">oboustranné čištění proskleného průčelí oboustranné včetně rámů (dílna 4mx4m, spodní vstup schodiště 2,3m x 5,5m, horní vstup schodiště 2,3m x 3,6m) </t>
  </si>
  <si>
    <t>demontáž stávajících svítidel 42 ks, montáž nových svítidel 42 ks</t>
  </si>
  <si>
    <t xml:space="preserve">elektroinstalční práce (montáž kabelových rozvodů k novému osvětlení) </t>
  </si>
  <si>
    <t xml:space="preserve">stropy kontaminace silná do 100%   (ruční mytí za pomoci vlastního čističe budov - intenzivní, několikanásobné) </t>
  </si>
  <si>
    <t xml:space="preserve">plastové průmyslové LED svítidlo s vysokou chemickou odolností, s difuzorem z translucentního nárazuvzdorného akrylátu, krytím IP66, max. teplota okolí 45°C,AL chladič, životnost minimálně 50000 hodin,nouzový záložní zdroj s operačním časem 1 hodina (SA) pro trvalé i nouzové osvětlení včetně recyklačního poplatku (například FUTURA 2.5ft ABS Al 8000/80 M1h)  </t>
  </si>
  <si>
    <t>kompletní drobný spojovací materiál (odhad)</t>
  </si>
  <si>
    <t xml:space="preserve">čištění kazetového stropu včetně rastru  - prostory v 3.n.p.,  zpětná montáž kazetového stropu-fakturováno bude dle skutečnosti, doložené zápisem ve stavebním deníku </t>
  </si>
  <si>
    <t>výměna kazetového stropu s čištěním rastru (vysavač, mycí chemie) - prostory v 3.n.p.,  montáž nového kazetového stropu, fakturováno bude dle skutečnosti, doložené zápisem ve stavebním deníku</t>
  </si>
  <si>
    <t xml:space="preserve">úklid po malování a sanačních pracech-úplný finální úklid </t>
  </si>
  <si>
    <r>
      <t>čištění VZT jednotky umístěné v místnosti vedle dílny, včetně rozvodů  (vnitří i vnější část)- (</t>
    </r>
    <r>
      <rPr>
        <b/>
        <sz val="11"/>
        <rFont val="Arial CE"/>
        <charset val="238"/>
      </rPr>
      <t>demontáž/montáž</t>
    </r>
    <r>
      <rPr>
        <sz val="11"/>
        <rFont val="Arial CE"/>
        <charset val="238"/>
      </rPr>
      <t xml:space="preserve">- vysavač, mycí chemie)-viz foto                     </t>
    </r>
  </si>
  <si>
    <r>
      <t xml:space="preserve">vnější dočištění rozvodů VZT profil s obvodem do 1bm </t>
    </r>
    <r>
      <rPr>
        <b/>
        <sz val="11"/>
        <rFont val="Arial CE"/>
        <charset val="238"/>
      </rPr>
      <t>odhad</t>
    </r>
    <r>
      <rPr>
        <sz val="11"/>
        <rFont val="Arial CE"/>
        <charset val="238"/>
      </rPr>
      <t xml:space="preserve"> (pateřní síť vodorovná)  (vysavač, mycí chemie) - dílna</t>
    </r>
  </si>
  <si>
    <r>
      <t xml:space="preserve">vnější dočištění rozvodůVZT profil s obvodem do 1bm </t>
    </r>
    <r>
      <rPr>
        <b/>
        <sz val="11"/>
        <rFont val="Arial CE"/>
        <charset val="238"/>
      </rPr>
      <t>odhad</t>
    </r>
    <r>
      <rPr>
        <sz val="11"/>
        <rFont val="Arial CE"/>
        <charset val="238"/>
      </rPr>
      <t xml:space="preserve"> (páteřní síť svislá)  (vysavač, mycí chemie) - dílna </t>
    </r>
  </si>
  <si>
    <r>
      <t xml:space="preserve">dodávka nové elektroinstalace k zásuvkovým skříním -materiál (demontovaná část-odhad) - </t>
    </r>
    <r>
      <rPr>
        <sz val="11"/>
        <rFont val="Arial CE"/>
        <charset val="238"/>
      </rPr>
      <t>fakturováno bude dle skutečnosti, doložené zápisem ve stavebním deníku</t>
    </r>
  </si>
  <si>
    <r>
      <t xml:space="preserve">montáž nové elektroinstalace k zásuvkovým skříním -mimo elektroinstalačních prací k novému osvětlení -práce (demontovaná část-odhad), </t>
    </r>
    <r>
      <rPr>
        <sz val="11"/>
        <rFont val="Arial CE"/>
        <charset val="238"/>
      </rPr>
      <t>fakturováno bude dle skutečnosti, doložené zápisem ve stavebním deníku</t>
    </r>
  </si>
  <si>
    <r>
      <t>plastové průmyslové LED svítidlo s vysokou chemickou odolností, s difuzorem z translucentního nárazuvzdorného akrylátu, krytím IP66, max. teplota okolí 45°C,AL chladič, životnost minimálně 50000 hodin,včetně recyklačního poplatku (například FUTURA 2.5ft ABS Al 8000/840)</t>
    </r>
    <r>
      <rPr>
        <b/>
        <sz val="11"/>
        <rFont val="Arial"/>
        <family val="2"/>
        <charset val="238"/>
      </rPr>
      <t xml:space="preserve"> </t>
    </r>
  </si>
  <si>
    <t>VRN - koordinace subdodavatelů, zařízení staveniště, doprava materiálu, doprava zaměstnanců, přesun hmot ,bezpečnostní opatření během výstavby, snímky z realizace před v průběhu a po skončení prací na datovém nosiči, atd.</t>
  </si>
  <si>
    <t>oprava jámového zvedáku JZ-EM 12/800 (viz. revizní zpráva 06-3/2018) nosnost 12000kg, maximální zdvih 845mm, elektro-hydraulický pohon, rok výroby 2004, hydrualický válec,nástavec zdvih-při spuštění "vyhazuje pojistky" , fotografie ve složce foto/jámový zvedák</t>
  </si>
  <si>
    <t>demontáž původního a dodávka a montáž nového ovládání teplovodní ohřívací jednotky-Sahara výrobce WOLF (dvoupolohový vypínač, krytí minimálně IP54,provozní napětí 400V, kompletní ochrana motoru, automatické opětovné zapnutí v případě snížení teploty vinutí (motor) (odhad - případně dle servisní zprávy), fotografie ve složce foto/sahara</t>
  </si>
  <si>
    <r>
      <t xml:space="preserve">čištění elektroinstalace a zařízení dle bodů 1,3,4,9 revizní zprávy 06/4/2021-1 (vysavač, mycí chemie, přípravek ) - rozvodná skříň velká 2,1m x 1,2m x 0,5m, rozvodná skříň malá 0,5m x 0,6m x 0,1m, </t>
    </r>
    <r>
      <rPr>
        <sz val="11"/>
        <rFont val="Arial CE"/>
        <charset val="238"/>
      </rPr>
      <t>fotografie ve složce foto/velká rozvodná skříň</t>
    </r>
  </si>
  <si>
    <t>kompletní čištění topných těles  - (čištění topných těles vč vnitřních lamel -  vysavač, mycí chemie, parní čistič), 0,5m x 0,7m-5ks, 0,5mx0,9m-4ks,0,5m x 1,5m-1ks, 0,7m x 0,9m-1ks, 2m x 0,6m-1ks, 1,6m x 0,6m-2ks, 1,8m x 0,6m-2ks,1,7m x 0,6m-1ks, 0,5m x 0,5m-1ks, 0,9m x 0,6m-1ks, 1,2m x 0,6m-2ks, fotografie ve složce foto/typ radiátorů</t>
  </si>
  <si>
    <t>kompletní čištění topných žebříků  (0,7 m x 1,8m a 0,8m x 1,4 m), fotografie ve složce foto/topné žebříky</t>
  </si>
  <si>
    <t>čištění sanity (sprchový kout o rozměru 80x80, keramický obklad) 2ks  (čištění sanity - vysavač, mycí chemie, parní čistič), fotografie ve složce foto/sprchový kout</t>
  </si>
  <si>
    <t>čištění kuchyňské linky  (čištění kuchyně, vnější i vnitřní části horní a spodní skříňky  - vysavač, mycí chemie) délka linky 1,5 m, fotografie ve složce foto/kuchyňská linka</t>
  </si>
  <si>
    <t>čištění plynových kotlů Therm Duo 50T, včetně vnějších spalinových cest po strop  (čištění technologie - vysavač, mycí chemie, parní čistič), číštění vnějších částí, fotografie ve složce foto/plynové kotle 3 ks</t>
  </si>
  <si>
    <t>čištění jámového zvedáku JZ-EM 12/800-nosnost 12000kg, maximální zdvih 845mm, elektro-hydraulický pohon, rok výroby 2004, hydrualický válec,nástavec zdvih (odhad 6-12 hodin)  (vysavač, mycí chemie) - dílna, fotografie ve složce foto/jámový zvedák</t>
  </si>
  <si>
    <t>čištění zvedáku EVERLIFT EE-6255E (odhad 6-12 hodin)   (vysavač, mycí chemie) - dílna, fotografie ve složce foto/zvedák EVERLIFT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</si>
</sst>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0;[Red]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1"/>
      <color theme="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center"/>
    </xf>
    <xf numFmtId="0" fontId="1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14" fontId="1" fillId="0" borderId="14" xfId="0" applyNumberFormat="1" applyFont="1" applyBorder="1" applyAlignment="1">
      <alignment horizontal="left"/>
    </xf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/>
    <xf numFmtId="0" fontId="1" fillId="0" borderId="18" xfId="0" applyFont="1" applyBorder="1"/>
    <xf numFmtId="0" fontId="6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20" xfId="0" applyBorder="1"/>
    <xf numFmtId="0" fontId="0" fillId="0" borderId="8" xfId="0" applyBorder="1"/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49" fontId="0" fillId="0" borderId="24" xfId="0" applyNumberFormat="1" applyBorder="1" applyAlignment="1">
      <alignment vertical="center"/>
    </xf>
    <xf numFmtId="0" fontId="0" fillId="0" borderId="25" xfId="0" applyBorder="1" applyAlignment="1">
      <alignment vertical="center"/>
    </xf>
    <xf numFmtId="4" fontId="0" fillId="0" borderId="26" xfId="0" applyNumberForma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4" fontId="0" fillId="0" borderId="22" xfId="0" applyNumberFormat="1" applyBorder="1" applyAlignment="1">
      <alignment vertical="center"/>
    </xf>
    <xf numFmtId="0" fontId="0" fillId="0" borderId="28" xfId="0" applyBorder="1" applyAlignment="1">
      <alignment horizontal="left" vertical="center"/>
    </xf>
    <xf numFmtId="49" fontId="0" fillId="0" borderId="0" xfId="0" applyNumberFormat="1" applyBorder="1"/>
    <xf numFmtId="0" fontId="1" fillId="0" borderId="29" xfId="0" applyFont="1" applyBorder="1" applyAlignment="1">
      <alignment horizontal="center"/>
    </xf>
    <xf numFmtId="0" fontId="4" fillId="0" borderId="13" xfId="0" applyFont="1" applyBorder="1"/>
    <xf numFmtId="0" fontId="0" fillId="0" borderId="13" xfId="0" applyBorder="1"/>
    <xf numFmtId="4" fontId="0" fillId="0" borderId="13" xfId="0" applyNumberFormat="1" applyBorder="1"/>
    <xf numFmtId="165" fontId="4" fillId="0" borderId="30" xfId="0" applyNumberFormat="1" applyFont="1" applyBorder="1"/>
    <xf numFmtId="3" fontId="4" fillId="0" borderId="31" xfId="0" applyNumberFormat="1" applyFont="1" applyBorder="1"/>
    <xf numFmtId="3" fontId="4" fillId="0" borderId="30" xfId="0" applyNumberFormat="1" applyFont="1" applyBorder="1"/>
    <xf numFmtId="0" fontId="0" fillId="0" borderId="32" xfId="0" applyBorder="1" applyAlignment="1">
      <alignment vertical="center"/>
    </xf>
    <xf numFmtId="49" fontId="0" fillId="0" borderId="32" xfId="0" applyNumberFormat="1" applyBorder="1" applyAlignment="1">
      <alignment vertical="center"/>
    </xf>
    <xf numFmtId="0" fontId="0" fillId="0" borderId="33" xfId="0" applyBorder="1" applyAlignment="1">
      <alignment vertical="center"/>
    </xf>
    <xf numFmtId="2" fontId="1" fillId="0" borderId="0" xfId="0" applyNumberFormat="1" applyFont="1" applyBorder="1" applyAlignment="1">
      <alignment horizont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3" fontId="4" fillId="0" borderId="36" xfId="0" applyNumberFormat="1" applyFont="1" applyBorder="1"/>
    <xf numFmtId="0" fontId="0" fillId="0" borderId="37" xfId="0" applyBorder="1" applyAlignment="1">
      <alignment horizontal="left" vertical="center"/>
    </xf>
    <xf numFmtId="4" fontId="0" fillId="0" borderId="30" xfId="0" applyNumberFormat="1" applyBorder="1"/>
    <xf numFmtId="0" fontId="0" fillId="0" borderId="38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" fontId="0" fillId="0" borderId="38" xfId="0" applyNumberFormat="1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" fontId="0" fillId="0" borderId="42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0" fillId="0" borderId="8" xfId="0" applyNumberFormat="1" applyBorder="1" applyAlignment="1">
      <alignment horizontal="center" vertical="center"/>
    </xf>
    <xf numFmtId="4" fontId="0" fillId="0" borderId="21" xfId="0" applyNumberForma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right"/>
    </xf>
    <xf numFmtId="0" fontId="2" fillId="0" borderId="29" xfId="0" applyFont="1" applyBorder="1" applyAlignment="1">
      <alignment horizontal="center"/>
    </xf>
    <xf numFmtId="0" fontId="4" fillId="0" borderId="31" xfId="0" applyFont="1" applyBorder="1"/>
    <xf numFmtId="0" fontId="0" fillId="0" borderId="30" xfId="0" applyBorder="1"/>
    <xf numFmtId="0" fontId="0" fillId="0" borderId="1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49" fontId="0" fillId="0" borderId="48" xfId="0" applyNumberFormat="1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4" fontId="0" fillId="0" borderId="49" xfId="0" applyNumberForma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Fill="1" applyBorder="1" applyAlignment="1">
      <alignment vertical="center"/>
    </xf>
    <xf numFmtId="4" fontId="0" fillId="0" borderId="50" xfId="0" applyNumberFormat="1" applyBorder="1" applyAlignment="1">
      <alignment horizontal="left" vertical="center"/>
    </xf>
    <xf numFmtId="4" fontId="1" fillId="0" borderId="40" xfId="0" applyNumberFormat="1" applyFont="1" applyBorder="1" applyAlignment="1">
      <alignment horizontal="left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vertical="center"/>
    </xf>
    <xf numFmtId="49" fontId="0" fillId="0" borderId="52" xfId="0" applyNumberFormat="1" applyFill="1" applyBorder="1" applyAlignment="1">
      <alignment horizontal="center" vertical="center"/>
    </xf>
    <xf numFmtId="4" fontId="0" fillId="0" borderId="52" xfId="0" applyNumberFormat="1" applyFill="1" applyBorder="1" applyAlignment="1">
      <alignment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vertical="center"/>
    </xf>
    <xf numFmtId="49" fontId="0" fillId="0" borderId="42" xfId="0" applyNumberFormat="1" applyFill="1" applyBorder="1" applyAlignment="1">
      <alignment horizontal="center" vertical="center"/>
    </xf>
    <xf numFmtId="4" fontId="0" fillId="0" borderId="2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49" fontId="0" fillId="0" borderId="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vertical="center"/>
    </xf>
    <xf numFmtId="0" fontId="1" fillId="0" borderId="54" xfId="0" applyFont="1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49" fontId="0" fillId="0" borderId="56" xfId="0" applyNumberFormat="1" applyFill="1" applyBorder="1" applyAlignment="1">
      <alignment horizontal="center" vertical="center"/>
    </xf>
    <xf numFmtId="49" fontId="0" fillId="0" borderId="38" xfId="0" applyNumberFormat="1" applyFill="1" applyBorder="1" applyAlignment="1">
      <alignment horizontal="center" vertical="center"/>
    </xf>
    <xf numFmtId="49" fontId="0" fillId="0" borderId="33" xfId="0" applyNumberForma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0" fontId="0" fillId="0" borderId="0" xfId="0" applyFont="1" applyFill="1"/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4" fontId="0" fillId="0" borderId="0" xfId="0" applyNumberFormat="1" applyFont="1" applyFill="1" applyBorder="1" applyAlignment="1">
      <alignment horizontal="left"/>
    </xf>
    <xf numFmtId="2" fontId="0" fillId="0" borderId="21" xfId="0" applyNumberFormat="1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left"/>
    </xf>
    <xf numFmtId="0" fontId="0" fillId="0" borderId="0" xfId="0" applyFont="1" applyFill="1" applyAlignment="1">
      <alignment wrapText="1"/>
    </xf>
    <xf numFmtId="4" fontId="0" fillId="0" borderId="0" xfId="0" applyNumberFormat="1" applyFont="1" applyFill="1" applyBorder="1" applyAlignment="1">
      <alignment horizontal="left" wrapText="1"/>
    </xf>
    <xf numFmtId="0" fontId="7" fillId="0" borderId="40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63" xfId="0" applyFont="1" applyFill="1" applyBorder="1" applyAlignment="1">
      <alignment horizontal="left" vertical="center"/>
    </xf>
    <xf numFmtId="0" fontId="7" fillId="0" borderId="64" xfId="0" applyFont="1" applyFill="1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0" xfId="0" applyFont="1" applyFill="1" applyAlignment="1" applyProtection="1">
      <alignment wrapText="1"/>
      <protection locked="0"/>
    </xf>
    <xf numFmtId="0" fontId="10" fillId="2" borderId="61" xfId="0" applyFont="1" applyFill="1" applyBorder="1" applyAlignment="1" applyProtection="1">
      <alignment horizontal="center" wrapText="1"/>
      <protection locked="0"/>
    </xf>
    <xf numFmtId="0" fontId="0" fillId="0" borderId="0" xfId="0" applyFont="1" applyFill="1" applyProtection="1">
      <protection locked="0"/>
    </xf>
    <xf numFmtId="4" fontId="10" fillId="0" borderId="52" xfId="0" applyNumberFormat="1" applyFont="1" applyFill="1" applyBorder="1" applyAlignment="1" applyProtection="1">
      <alignment horizontal="center"/>
      <protection locked="0"/>
    </xf>
    <xf numFmtId="4" fontId="10" fillId="0" borderId="4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2" fontId="10" fillId="0" borderId="42" xfId="0" applyNumberFormat="1" applyFont="1" applyFill="1" applyBorder="1" applyAlignment="1" applyProtection="1">
      <alignment horizontal="center"/>
      <protection locked="0"/>
    </xf>
    <xf numFmtId="0" fontId="10" fillId="2" borderId="42" xfId="0" applyFont="1" applyFill="1" applyBorder="1" applyAlignment="1" applyProtection="1">
      <alignment horizontal="center"/>
      <protection locked="0"/>
    </xf>
    <xf numFmtId="0" fontId="6" fillId="3" borderId="42" xfId="0" applyFont="1" applyFill="1" applyBorder="1" applyAlignment="1" applyProtection="1">
      <alignment horizontal="center"/>
      <protection locked="0"/>
    </xf>
    <xf numFmtId="2" fontId="10" fillId="0" borderId="42" xfId="0" applyNumberFormat="1" applyFont="1" applyFill="1" applyBorder="1" applyAlignment="1" applyProtection="1">
      <alignment horizontal="center" wrapText="1"/>
      <protection locked="0"/>
    </xf>
    <xf numFmtId="2" fontId="10" fillId="0" borderId="58" xfId="0" applyNumberFormat="1" applyFont="1" applyFill="1" applyBorder="1" applyAlignment="1" applyProtection="1">
      <alignment horizontal="center"/>
      <protection locked="0"/>
    </xf>
    <xf numFmtId="0" fontId="0" fillId="0" borderId="65" xfId="0" applyFont="1" applyFill="1" applyBorder="1" applyAlignment="1" applyProtection="1">
      <alignment wrapText="1"/>
      <protection locked="0"/>
    </xf>
    <xf numFmtId="0" fontId="0" fillId="0" borderId="4" xfId="0" applyFont="1" applyFill="1" applyBorder="1" applyAlignment="1" applyProtection="1">
      <alignment wrapText="1"/>
      <protection locked="0"/>
    </xf>
    <xf numFmtId="0" fontId="0" fillId="0" borderId="56" xfId="0" applyFont="1" applyFill="1" applyBorder="1" applyAlignment="1" applyProtection="1">
      <alignment wrapText="1"/>
      <protection locked="0"/>
    </xf>
    <xf numFmtId="4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39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0" fillId="0" borderId="38" xfId="0" applyFont="1" applyFill="1" applyBorder="1" applyAlignment="1" applyProtection="1">
      <protection locked="0"/>
    </xf>
    <xf numFmtId="4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29" xfId="0" applyFont="1" applyFill="1" applyBorder="1" applyAlignment="1" applyProtection="1">
      <protection locked="0"/>
    </xf>
    <xf numFmtId="0" fontId="0" fillId="0" borderId="13" xfId="0" applyFont="1" applyFill="1" applyBorder="1" applyAlignment="1" applyProtection="1">
      <protection locked="0"/>
    </xf>
    <xf numFmtId="0" fontId="0" fillId="0" borderId="30" xfId="0" applyFont="1" applyFill="1" applyBorder="1" applyAlignment="1" applyProtection="1">
      <protection locked="0"/>
    </xf>
    <xf numFmtId="4" fontId="0" fillId="0" borderId="55" xfId="0" applyNumberFormat="1" applyFont="1" applyFill="1" applyBorder="1" applyAlignment="1" applyProtection="1">
      <alignment horizontal="center" vertical="center"/>
      <protection locked="0"/>
    </xf>
    <xf numFmtId="0" fontId="9" fillId="2" borderId="60" xfId="0" applyFont="1" applyFill="1" applyBorder="1" applyAlignment="1" applyProtection="1">
      <alignment horizontal="left"/>
    </xf>
    <xf numFmtId="2" fontId="10" fillId="2" borderId="61" xfId="0" applyNumberFormat="1" applyFont="1" applyFill="1" applyBorder="1" applyAlignment="1" applyProtection="1">
      <alignment horizontal="center" wrapText="1"/>
    </xf>
    <xf numFmtId="0" fontId="10" fillId="2" borderId="61" xfId="0" applyFont="1" applyFill="1" applyBorder="1" applyAlignment="1" applyProtection="1">
      <alignment horizontal="center" wrapText="1"/>
    </xf>
    <xf numFmtId="0" fontId="10" fillId="0" borderId="51" xfId="0" applyFont="1" applyFill="1" applyBorder="1" applyProtection="1"/>
    <xf numFmtId="0" fontId="10" fillId="0" borderId="52" xfId="0" applyFont="1" applyFill="1" applyBorder="1" applyAlignment="1" applyProtection="1">
      <alignment horizontal="center"/>
    </xf>
    <xf numFmtId="4" fontId="10" fillId="0" borderId="52" xfId="0" applyNumberFormat="1" applyFont="1" applyFill="1" applyBorder="1" applyAlignment="1" applyProtection="1">
      <alignment horizontal="center"/>
    </xf>
    <xf numFmtId="0" fontId="10" fillId="0" borderId="53" xfId="0" applyFont="1" applyFill="1" applyBorder="1" applyProtection="1"/>
    <xf numFmtId="0" fontId="10" fillId="0" borderId="42" xfId="0" applyFont="1" applyFill="1" applyBorder="1" applyAlignment="1" applyProtection="1">
      <alignment horizontal="center"/>
    </xf>
    <xf numFmtId="4" fontId="10" fillId="0" borderId="42" xfId="0" applyNumberFormat="1" applyFont="1" applyFill="1" applyBorder="1" applyAlignment="1" applyProtection="1">
      <alignment horizontal="center"/>
    </xf>
    <xf numFmtId="2" fontId="10" fillId="0" borderId="42" xfId="0" applyNumberFormat="1" applyFont="1" applyFill="1" applyBorder="1" applyAlignment="1" applyProtection="1">
      <alignment horizontal="center"/>
    </xf>
    <xf numFmtId="0" fontId="9" fillId="2" borderId="53" xfId="0" applyFont="1" applyFill="1" applyBorder="1" applyProtection="1"/>
    <xf numFmtId="2" fontId="10" fillId="2" borderId="42" xfId="0" applyNumberFormat="1" applyFont="1" applyFill="1" applyBorder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/>
    </xf>
    <xf numFmtId="0" fontId="6" fillId="3" borderId="53" xfId="0" applyFont="1" applyFill="1" applyBorder="1" applyProtection="1"/>
    <xf numFmtId="2" fontId="6" fillId="3" borderId="42" xfId="0" applyNumberFormat="1" applyFont="1" applyFill="1" applyBorder="1" applyAlignment="1" applyProtection="1">
      <alignment horizontal="center"/>
    </xf>
    <xf numFmtId="0" fontId="6" fillId="3" borderId="42" xfId="0" applyFont="1" applyFill="1" applyBorder="1" applyAlignment="1" applyProtection="1">
      <alignment horizontal="center"/>
    </xf>
    <xf numFmtId="0" fontId="6" fillId="0" borderId="53" xfId="0" applyFont="1" applyFill="1" applyBorder="1" applyProtection="1"/>
    <xf numFmtId="0" fontId="14" fillId="0" borderId="53" xfId="0" applyFont="1" applyFill="1" applyBorder="1" applyAlignment="1" applyProtection="1">
      <alignment wrapText="1"/>
    </xf>
    <xf numFmtId="0" fontId="14" fillId="0" borderId="53" xfId="0" applyFont="1" applyFill="1" applyBorder="1" applyProtection="1"/>
    <xf numFmtId="0" fontId="6" fillId="0" borderId="53" xfId="0" applyFont="1" applyFill="1" applyBorder="1" applyAlignment="1" applyProtection="1">
      <alignment wrapText="1"/>
    </xf>
    <xf numFmtId="0" fontId="16" fillId="0" borderId="53" xfId="0" applyFont="1" applyFill="1" applyBorder="1" applyAlignment="1" applyProtection="1">
      <alignment wrapText="1"/>
    </xf>
    <xf numFmtId="2" fontId="14" fillId="0" borderId="53" xfId="0" applyNumberFormat="1" applyFont="1" applyFill="1" applyBorder="1" applyAlignment="1" applyProtection="1">
      <alignment wrapText="1"/>
    </xf>
    <xf numFmtId="0" fontId="10" fillId="0" borderId="42" xfId="0" applyFont="1" applyFill="1" applyBorder="1" applyAlignment="1" applyProtection="1">
      <alignment horizontal="center" wrapText="1"/>
    </xf>
    <xf numFmtId="2" fontId="10" fillId="0" borderId="42" xfId="0" applyNumberFormat="1" applyFont="1" applyFill="1" applyBorder="1" applyAlignment="1" applyProtection="1">
      <alignment horizontal="center" wrapText="1"/>
    </xf>
    <xf numFmtId="0" fontId="6" fillId="0" borderId="57" xfId="0" applyFont="1" applyFill="1" applyBorder="1" applyProtection="1"/>
    <xf numFmtId="0" fontId="10" fillId="0" borderId="58" xfId="0" applyFont="1" applyFill="1" applyBorder="1" applyAlignment="1" applyProtection="1">
      <alignment horizontal="center"/>
    </xf>
    <xf numFmtId="2" fontId="10" fillId="0" borderId="58" xfId="0" applyNumberFormat="1" applyFont="1" applyFill="1" applyBorder="1" applyAlignment="1" applyProtection="1">
      <alignment horizontal="center"/>
    </xf>
    <xf numFmtId="4" fontId="10" fillId="2" borderId="61" xfId="0" applyNumberFormat="1" applyFont="1" applyFill="1" applyBorder="1" applyAlignment="1" applyProtection="1">
      <alignment horizontal="center" wrapText="1"/>
    </xf>
    <xf numFmtId="4" fontId="10" fillId="2" borderId="62" xfId="0" applyNumberFormat="1" applyFont="1" applyFill="1" applyBorder="1" applyAlignment="1" applyProtection="1">
      <alignment horizontal="center" wrapText="1"/>
    </xf>
    <xf numFmtId="4" fontId="10" fillId="0" borderId="6" xfId="0" applyNumberFormat="1" applyFont="1" applyFill="1" applyBorder="1" applyAlignment="1" applyProtection="1">
      <alignment horizontal="center"/>
    </xf>
    <xf numFmtId="4" fontId="10" fillId="0" borderId="9" xfId="0" applyNumberFormat="1" applyFont="1" applyFill="1" applyBorder="1" applyAlignment="1" applyProtection="1">
      <alignment horizontal="center"/>
    </xf>
    <xf numFmtId="4" fontId="10" fillId="2" borderId="42" xfId="0" applyNumberFormat="1" applyFont="1" applyFill="1" applyBorder="1" applyAlignment="1" applyProtection="1">
      <alignment horizontal="center"/>
    </xf>
    <xf numFmtId="4" fontId="10" fillId="2" borderId="9" xfId="0" applyNumberFormat="1" applyFont="1" applyFill="1" applyBorder="1" applyAlignment="1" applyProtection="1">
      <alignment horizontal="center"/>
    </xf>
    <xf numFmtId="4" fontId="6" fillId="3" borderId="42" xfId="0" applyNumberFormat="1" applyFont="1" applyFill="1" applyBorder="1" applyAlignment="1" applyProtection="1">
      <alignment horizontal="center"/>
    </xf>
    <xf numFmtId="164" fontId="6" fillId="0" borderId="9" xfId="0" applyNumberFormat="1" applyFont="1" applyFill="1" applyBorder="1" applyAlignment="1" applyProtection="1">
      <alignment horizontal="center"/>
    </xf>
    <xf numFmtId="164" fontId="10" fillId="0" borderId="9" xfId="0" applyNumberFormat="1" applyFont="1" applyFill="1" applyBorder="1" applyAlignment="1" applyProtection="1">
      <alignment horizontal="center"/>
    </xf>
    <xf numFmtId="4" fontId="13" fillId="0" borderId="42" xfId="0" applyNumberFormat="1" applyFont="1" applyFill="1" applyBorder="1" applyAlignment="1" applyProtection="1">
      <alignment horizontal="center"/>
    </xf>
    <xf numFmtId="4" fontId="6" fillId="0" borderId="42" xfId="0" applyNumberFormat="1" applyFont="1" applyFill="1" applyBorder="1" applyAlignment="1" applyProtection="1">
      <alignment horizontal="center"/>
    </xf>
    <xf numFmtId="4" fontId="14" fillId="0" borderId="42" xfId="0" applyNumberFormat="1" applyFont="1" applyFill="1" applyBorder="1" applyAlignment="1" applyProtection="1">
      <alignment horizontal="center"/>
    </xf>
    <xf numFmtId="4" fontId="14" fillId="0" borderId="42" xfId="0" applyNumberFormat="1" applyFont="1" applyFill="1" applyBorder="1" applyAlignment="1" applyProtection="1">
      <alignment horizontal="center" wrapText="1"/>
    </xf>
    <xf numFmtId="4" fontId="10" fillId="0" borderId="9" xfId="0" applyNumberFormat="1" applyFont="1" applyFill="1" applyBorder="1" applyAlignment="1" applyProtection="1">
      <alignment horizontal="center" wrapText="1"/>
    </xf>
    <xf numFmtId="4" fontId="10" fillId="0" borderId="58" xfId="0" applyNumberFormat="1" applyFont="1" applyFill="1" applyBorder="1" applyAlignment="1" applyProtection="1">
      <alignment horizontal="center"/>
    </xf>
    <xf numFmtId="4" fontId="10" fillId="0" borderId="59" xfId="0" applyNumberFormat="1" applyFont="1" applyFill="1" applyBorder="1" applyAlignment="1" applyProtection="1">
      <alignment horizontal="center"/>
    </xf>
  </cellXfs>
  <cellStyles count="2">
    <cellStyle name="Normální" xfId="0" builtinId="0"/>
    <cellStyle name="Normální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opLeftCell="A25" zoomScale="115" zoomScaleNormal="115" zoomScaleSheetLayoutView="100" workbookViewId="0">
      <selection activeCell="L27" sqref="L27"/>
    </sheetView>
  </sheetViews>
  <sheetFormatPr defaultRowHeight="13.2" x14ac:dyDescent="0.25"/>
  <cols>
    <col min="1" max="1" width="4.88671875" customWidth="1"/>
    <col min="2" max="2" width="25" customWidth="1"/>
    <col min="3" max="3" width="7.109375" customWidth="1"/>
    <col min="4" max="5" width="5.44140625" customWidth="1"/>
    <col min="6" max="6" width="5" customWidth="1"/>
    <col min="7" max="7" width="9.88671875" customWidth="1"/>
    <col min="8" max="8" width="8.88671875" customWidth="1"/>
    <col min="9" max="9" width="9.44140625" customWidth="1"/>
    <col min="10" max="10" width="11" customWidth="1"/>
    <col min="11" max="11" width="28.44140625" customWidth="1"/>
    <col min="12" max="12" width="18.5546875" customWidth="1"/>
  </cols>
  <sheetData>
    <row r="1" spans="1:13" ht="18.75" customHeight="1" x14ac:dyDescent="0.25">
      <c r="A1" s="8"/>
      <c r="B1" s="9"/>
      <c r="C1" s="10" t="s">
        <v>3</v>
      </c>
      <c r="D1" s="10"/>
      <c r="E1" s="10"/>
      <c r="F1" s="10"/>
      <c r="G1" s="10"/>
      <c r="H1" s="10"/>
      <c r="I1" s="10"/>
      <c r="J1" s="11"/>
      <c r="K1" s="12" t="s">
        <v>54</v>
      </c>
    </row>
    <row r="2" spans="1:13" ht="23.25" customHeight="1" x14ac:dyDescent="0.25">
      <c r="A2" s="13"/>
      <c r="B2" s="14"/>
      <c r="C2" s="15" t="s">
        <v>4</v>
      </c>
      <c r="D2" s="15"/>
      <c r="E2" s="48" t="s">
        <v>30</v>
      </c>
      <c r="F2" s="15"/>
      <c r="G2" s="15"/>
      <c r="H2" s="15"/>
      <c r="I2" s="15"/>
      <c r="J2" s="15"/>
      <c r="K2" s="16" t="s">
        <v>55</v>
      </c>
    </row>
    <row r="3" spans="1:13" ht="18.75" customHeight="1" x14ac:dyDescent="0.25">
      <c r="A3" s="13"/>
      <c r="B3" s="14"/>
      <c r="C3" s="15" t="s">
        <v>5</v>
      </c>
      <c r="D3" s="15"/>
      <c r="E3" s="1" t="s">
        <v>31</v>
      </c>
      <c r="F3" s="15"/>
      <c r="G3" s="15"/>
      <c r="H3" s="15"/>
      <c r="I3" s="15"/>
      <c r="J3" s="15"/>
      <c r="K3" s="17" t="s">
        <v>6</v>
      </c>
      <c r="L3" s="3"/>
    </row>
    <row r="4" spans="1:13" ht="18.75" customHeight="1" thickBot="1" x14ac:dyDescent="0.3">
      <c r="A4" s="18"/>
      <c r="B4" s="19"/>
      <c r="C4" s="20" t="s">
        <v>7</v>
      </c>
      <c r="D4" s="21"/>
      <c r="E4" s="20" t="s">
        <v>29</v>
      </c>
      <c r="F4" s="20"/>
      <c r="G4" s="20"/>
      <c r="H4" s="20"/>
      <c r="I4" s="20"/>
      <c r="J4" s="20"/>
      <c r="K4" s="22"/>
      <c r="L4" s="3"/>
    </row>
    <row r="5" spans="1:13" ht="18.75" customHeight="1" thickBot="1" x14ac:dyDescent="0.3">
      <c r="A5" s="23" t="s">
        <v>8</v>
      </c>
      <c r="B5" s="24" t="s">
        <v>9</v>
      </c>
      <c r="C5" s="25"/>
      <c r="D5" s="26" t="s">
        <v>10</v>
      </c>
      <c r="E5" s="27"/>
      <c r="F5" s="28"/>
      <c r="G5" s="29"/>
      <c r="H5" s="30"/>
      <c r="I5" s="30"/>
      <c r="J5" s="30"/>
      <c r="K5" s="31" t="s">
        <v>11</v>
      </c>
      <c r="L5" s="3"/>
      <c r="M5" s="3"/>
    </row>
    <row r="6" spans="1:13" ht="27.6" thickTop="1" x14ac:dyDescent="0.3">
      <c r="A6" s="32"/>
      <c r="B6" s="33"/>
      <c r="C6" s="34"/>
      <c r="D6" s="4" t="s">
        <v>12</v>
      </c>
      <c r="E6" s="35" t="s">
        <v>13</v>
      </c>
      <c r="F6" s="36" t="s">
        <v>14</v>
      </c>
      <c r="G6" s="37" t="s">
        <v>15</v>
      </c>
      <c r="H6" s="37" t="s">
        <v>16</v>
      </c>
      <c r="I6" s="37" t="s">
        <v>17</v>
      </c>
      <c r="J6" s="144" t="s">
        <v>18</v>
      </c>
      <c r="K6" s="145"/>
      <c r="L6" s="5"/>
      <c r="M6" s="3"/>
    </row>
    <row r="7" spans="1:13" ht="15.6" thickBot="1" x14ac:dyDescent="0.3">
      <c r="A7" s="81"/>
      <c r="B7" s="82"/>
      <c r="C7" s="83" t="s">
        <v>19</v>
      </c>
      <c r="D7" s="84" t="s">
        <v>20</v>
      </c>
      <c r="E7" s="85" t="s">
        <v>20</v>
      </c>
      <c r="F7" s="86" t="s">
        <v>20</v>
      </c>
      <c r="G7" s="84" t="s">
        <v>0</v>
      </c>
      <c r="H7" s="85" t="s">
        <v>0</v>
      </c>
      <c r="I7" s="85" t="s">
        <v>0</v>
      </c>
      <c r="J7" s="146"/>
      <c r="K7" s="147"/>
      <c r="L7" s="99"/>
    </row>
    <row r="8" spans="1:13" s="39" customFormat="1" ht="15.9" customHeight="1" thickBot="1" x14ac:dyDescent="0.3">
      <c r="A8" s="66"/>
      <c r="B8" s="76" t="s">
        <v>32</v>
      </c>
      <c r="C8" s="77"/>
      <c r="D8" s="78"/>
      <c r="E8" s="78"/>
      <c r="F8" s="78"/>
      <c r="G8" s="78"/>
      <c r="H8" s="78"/>
      <c r="I8" s="78"/>
      <c r="J8" s="79"/>
      <c r="K8" s="47"/>
      <c r="L8" s="100"/>
    </row>
    <row r="9" spans="1:13" s="39" customFormat="1" ht="15.9" customHeight="1" x14ac:dyDescent="0.25">
      <c r="A9" s="104" t="s">
        <v>32</v>
      </c>
      <c r="B9" s="105" t="s">
        <v>71</v>
      </c>
      <c r="C9" s="106"/>
      <c r="D9" s="107">
        <v>24.3</v>
      </c>
      <c r="E9" s="107">
        <v>13</v>
      </c>
      <c r="F9" s="107">
        <v>5.9</v>
      </c>
      <c r="G9" s="107">
        <f>CEILING(D9*E9,1)</f>
        <v>316</v>
      </c>
      <c r="H9" s="107">
        <f>CEILING(D9*F9*2+E9*F9*2,1)</f>
        <v>441</v>
      </c>
      <c r="I9" s="107">
        <f>CEILING(D9*E9,1)</f>
        <v>316</v>
      </c>
      <c r="J9" s="140" t="s">
        <v>35</v>
      </c>
      <c r="K9" s="141"/>
      <c r="L9" s="100"/>
      <c r="M9" s="74"/>
    </row>
    <row r="10" spans="1:13" s="39" customFormat="1" ht="15.9" customHeight="1" x14ac:dyDescent="0.25">
      <c r="A10" s="108" t="s">
        <v>32</v>
      </c>
      <c r="B10" s="109" t="s">
        <v>36</v>
      </c>
      <c r="C10" s="110" t="s">
        <v>65</v>
      </c>
      <c r="D10" s="111">
        <v>5.2</v>
      </c>
      <c r="E10" s="111">
        <v>6.4</v>
      </c>
      <c r="F10" s="112">
        <v>2.8</v>
      </c>
      <c r="G10" s="111">
        <f>CEILING(D10*E10,1)</f>
        <v>34</v>
      </c>
      <c r="H10" s="111">
        <f>CEILING(D10*F10*2+E10*F10*2,1)</f>
        <v>65</v>
      </c>
      <c r="I10" s="111">
        <f>CEILING(D10*E10,1)</f>
        <v>34</v>
      </c>
      <c r="J10" s="140" t="s">
        <v>28</v>
      </c>
      <c r="K10" s="141"/>
      <c r="L10" s="38"/>
      <c r="M10" s="74"/>
    </row>
    <row r="11" spans="1:13" s="39" customFormat="1" ht="15.9" customHeight="1" x14ac:dyDescent="0.25">
      <c r="A11" s="108" t="s">
        <v>32</v>
      </c>
      <c r="B11" s="113" t="s">
        <v>34</v>
      </c>
      <c r="C11" s="110" t="s">
        <v>33</v>
      </c>
      <c r="D11" s="111">
        <v>5.2</v>
      </c>
      <c r="E11" s="111">
        <v>6.4</v>
      </c>
      <c r="F11" s="112">
        <v>2.8</v>
      </c>
      <c r="G11" s="111">
        <f>CEILING(D11*E11,1)</f>
        <v>34</v>
      </c>
      <c r="H11" s="111">
        <f>CEILING(D11*F11*2+E11*F11*2,1)</f>
        <v>65</v>
      </c>
      <c r="I11" s="111">
        <f>CEILING(D11*E11,1)</f>
        <v>34</v>
      </c>
      <c r="J11" s="140" t="s">
        <v>28</v>
      </c>
      <c r="K11" s="141"/>
      <c r="L11" s="38"/>
      <c r="M11" s="74"/>
    </row>
    <row r="12" spans="1:13" s="39" customFormat="1" ht="15.9" customHeight="1" x14ac:dyDescent="0.25">
      <c r="A12" s="108" t="s">
        <v>32</v>
      </c>
      <c r="B12" s="113" t="s">
        <v>72</v>
      </c>
      <c r="C12" s="110" t="s">
        <v>73</v>
      </c>
      <c r="D12" s="111">
        <v>5.4</v>
      </c>
      <c r="E12" s="111">
        <v>3.3</v>
      </c>
      <c r="F12" s="112">
        <v>5.9</v>
      </c>
      <c r="G12" s="111">
        <f>CEILING(D12*E12,1)</f>
        <v>18</v>
      </c>
      <c r="H12" s="111">
        <f>CEILING(D12*F12*2+E12*F12*2,1)</f>
        <v>103</v>
      </c>
      <c r="I12" s="111">
        <f>CEILING(D12*E12,1)</f>
        <v>18</v>
      </c>
      <c r="J12" s="140" t="s">
        <v>28</v>
      </c>
      <c r="K12" s="141"/>
      <c r="L12" s="38"/>
      <c r="M12" s="74"/>
    </row>
    <row r="13" spans="1:13" s="39" customFormat="1" ht="15.9" customHeight="1" x14ac:dyDescent="0.25">
      <c r="A13" s="108" t="s">
        <v>32</v>
      </c>
      <c r="B13" s="113" t="s">
        <v>37</v>
      </c>
      <c r="C13" s="110" t="s">
        <v>74</v>
      </c>
      <c r="D13" s="111">
        <v>5.4</v>
      </c>
      <c r="E13" s="111">
        <v>2.9</v>
      </c>
      <c r="F13" s="112">
        <v>5.9</v>
      </c>
      <c r="G13" s="111">
        <f>CEILING(D13*E13,1)</f>
        <v>16</v>
      </c>
      <c r="H13" s="111">
        <f>CEILING(D13*F13*2+E13*F13*2,1)</f>
        <v>98</v>
      </c>
      <c r="I13" s="111">
        <f>CEILING(D13*E13,1)</f>
        <v>16</v>
      </c>
      <c r="J13" s="140" t="s">
        <v>28</v>
      </c>
      <c r="K13" s="141"/>
      <c r="L13" s="38"/>
      <c r="M13" s="74"/>
    </row>
    <row r="14" spans="1:13" s="39" customFormat="1" ht="15.9" customHeight="1" thickBot="1" x14ac:dyDescent="0.3">
      <c r="A14" s="114"/>
      <c r="B14" s="115" t="s">
        <v>24</v>
      </c>
      <c r="C14" s="116"/>
      <c r="D14" s="117"/>
      <c r="E14" s="117"/>
      <c r="F14" s="117"/>
      <c r="G14" s="117"/>
      <c r="H14" s="117"/>
      <c r="I14" s="117"/>
      <c r="J14" s="118"/>
      <c r="K14" s="119"/>
      <c r="L14" s="100"/>
    </row>
    <row r="15" spans="1:13" s="39" customFormat="1" ht="15.9" customHeight="1" x14ac:dyDescent="0.25">
      <c r="A15" s="104" t="s">
        <v>24</v>
      </c>
      <c r="B15" s="105" t="s">
        <v>39</v>
      </c>
      <c r="C15" s="120" t="s">
        <v>75</v>
      </c>
      <c r="D15" s="107">
        <v>5.4</v>
      </c>
      <c r="E15" s="107">
        <v>6.3</v>
      </c>
      <c r="F15" s="107">
        <v>2.8</v>
      </c>
      <c r="G15" s="107">
        <f>CEILING(D15*E15,1)</f>
        <v>35</v>
      </c>
      <c r="H15" s="107">
        <f>CEILING(D15*F15*2+E15*F15*2,1)</f>
        <v>66</v>
      </c>
      <c r="I15" s="107">
        <f>CEILING(D15*E15,1)</f>
        <v>35</v>
      </c>
      <c r="J15" s="142" t="s">
        <v>25</v>
      </c>
      <c r="K15" s="143"/>
      <c r="L15" s="38"/>
      <c r="M15" s="74"/>
    </row>
    <row r="16" spans="1:13" s="39" customFormat="1" ht="15.9" customHeight="1" x14ac:dyDescent="0.25">
      <c r="A16" s="108" t="s">
        <v>24</v>
      </c>
      <c r="B16" s="109" t="s">
        <v>40</v>
      </c>
      <c r="C16" s="121"/>
      <c r="D16" s="112">
        <v>5.4</v>
      </c>
      <c r="E16" s="112">
        <v>6.3</v>
      </c>
      <c r="F16" s="112">
        <v>2.8</v>
      </c>
      <c r="G16" s="112">
        <f>CEILING(D16*E16,1)</f>
        <v>35</v>
      </c>
      <c r="H16" s="112">
        <f>CEILING(D16*F16*2+E16*F16*2,1)</f>
        <v>66</v>
      </c>
      <c r="I16" s="112">
        <f>CEILING(D16*E16,1)</f>
        <v>35</v>
      </c>
      <c r="J16" s="138" t="s">
        <v>25</v>
      </c>
      <c r="K16" s="139"/>
      <c r="L16" s="38"/>
      <c r="M16" s="74"/>
    </row>
    <row r="17" spans="1:13" s="39" customFormat="1" ht="15.9" customHeight="1" thickBot="1" x14ac:dyDescent="0.3">
      <c r="A17" s="114"/>
      <c r="B17" s="115" t="s">
        <v>38</v>
      </c>
      <c r="C17" s="116"/>
      <c r="D17" s="117"/>
      <c r="E17" s="117"/>
      <c r="F17" s="117"/>
      <c r="G17" s="117"/>
      <c r="H17" s="117"/>
      <c r="I17" s="117"/>
      <c r="J17" s="118"/>
      <c r="K17" s="119"/>
      <c r="L17" s="100"/>
    </row>
    <row r="18" spans="1:13" s="39" customFormat="1" ht="15.9" customHeight="1" thickBot="1" x14ac:dyDescent="0.3">
      <c r="A18" s="104" t="s">
        <v>38</v>
      </c>
      <c r="B18" s="105" t="s">
        <v>84</v>
      </c>
      <c r="C18" s="120"/>
      <c r="D18" s="107">
        <v>1.2</v>
      </c>
      <c r="E18" s="107">
        <v>2.8</v>
      </c>
      <c r="F18" s="107">
        <v>5</v>
      </c>
      <c r="G18" s="107">
        <f>CEILING(D18*E18,1)</f>
        <v>4</v>
      </c>
      <c r="H18" s="107">
        <f>CEILING(D18*F18*2+E18*F18*2,1)</f>
        <v>40</v>
      </c>
      <c r="I18" s="107">
        <f>CEILING(D18*E18,1)</f>
        <v>4</v>
      </c>
      <c r="J18" s="142" t="s">
        <v>41</v>
      </c>
      <c r="K18" s="143"/>
      <c r="L18" s="38"/>
      <c r="M18" s="74"/>
    </row>
    <row r="19" spans="1:13" s="39" customFormat="1" ht="15.9" customHeight="1" x14ac:dyDescent="0.25">
      <c r="A19" s="104" t="s">
        <v>38</v>
      </c>
      <c r="B19" s="105" t="s">
        <v>84</v>
      </c>
      <c r="C19" s="122"/>
      <c r="D19" s="111">
        <v>2.2999999999999998</v>
      </c>
      <c r="E19" s="111">
        <v>6.3</v>
      </c>
      <c r="F19" s="111">
        <v>5.8</v>
      </c>
      <c r="G19" s="111">
        <f>CEILING(D19*E19,1)</f>
        <v>15</v>
      </c>
      <c r="H19" s="111">
        <f>CEILING(D19*F19*2+E19*F19*2,1)</f>
        <v>100</v>
      </c>
      <c r="I19" s="111">
        <f>CEILING(D19*E19,1)</f>
        <v>15</v>
      </c>
      <c r="J19" s="138" t="s">
        <v>25</v>
      </c>
      <c r="K19" s="139"/>
      <c r="L19" s="38"/>
      <c r="M19" s="74"/>
    </row>
    <row r="20" spans="1:13" s="39" customFormat="1" ht="15.9" customHeight="1" x14ac:dyDescent="0.25">
      <c r="A20" s="108" t="s">
        <v>38</v>
      </c>
      <c r="B20" s="113" t="s">
        <v>85</v>
      </c>
      <c r="C20" s="122"/>
      <c r="D20" s="111">
        <v>8.1</v>
      </c>
      <c r="E20" s="111">
        <v>1.2</v>
      </c>
      <c r="F20" s="111">
        <v>2.6</v>
      </c>
      <c r="G20" s="111">
        <f>CEILING(D20*E20,1)</f>
        <v>10</v>
      </c>
      <c r="H20" s="111">
        <f>CEILING(D20*F20*2+E20*F20*2,1)</f>
        <v>49</v>
      </c>
      <c r="I20" s="111">
        <f>CEILING(D20*E20,1)</f>
        <v>10</v>
      </c>
      <c r="J20" s="138" t="s">
        <v>41</v>
      </c>
      <c r="K20" s="139"/>
      <c r="L20" s="101"/>
      <c r="M20" s="74"/>
    </row>
    <row r="21" spans="1:13" s="39" customFormat="1" ht="15.9" customHeight="1" x14ac:dyDescent="0.25">
      <c r="A21" s="108" t="s">
        <v>38</v>
      </c>
      <c r="B21" s="113" t="s">
        <v>85</v>
      </c>
      <c r="C21" s="122"/>
      <c r="D21" s="111">
        <v>8.3000000000000007</v>
      </c>
      <c r="E21" s="111">
        <v>1.1000000000000001</v>
      </c>
      <c r="F21" s="112">
        <v>2.6</v>
      </c>
      <c r="G21" s="111">
        <f>CEILING(D21*E21,1)</f>
        <v>10</v>
      </c>
      <c r="H21" s="111">
        <f>CEILING(D21*F21*2+E21*F21*2,1)</f>
        <v>49</v>
      </c>
      <c r="I21" s="111">
        <f>CEILING(D21*E21,1)</f>
        <v>10</v>
      </c>
      <c r="J21" s="138" t="s">
        <v>41</v>
      </c>
      <c r="K21" s="139"/>
      <c r="L21" s="101"/>
      <c r="M21" s="74"/>
    </row>
    <row r="22" spans="1:13" s="39" customFormat="1" ht="15.9" customHeight="1" x14ac:dyDescent="0.25">
      <c r="A22" s="108" t="s">
        <v>38</v>
      </c>
      <c r="B22" s="109" t="s">
        <v>42</v>
      </c>
      <c r="C22" s="122"/>
      <c r="D22" s="111">
        <v>2.1</v>
      </c>
      <c r="E22" s="111">
        <v>1.2</v>
      </c>
      <c r="F22" s="112">
        <v>3.5</v>
      </c>
      <c r="G22" s="111">
        <v>4.5</v>
      </c>
      <c r="H22" s="111">
        <f>CEILING(D22*F22*2+E22*F22*2,1)</f>
        <v>24</v>
      </c>
      <c r="I22" s="111">
        <f>CEILING(D22*E22,1)</f>
        <v>3</v>
      </c>
      <c r="J22" s="138" t="s">
        <v>25</v>
      </c>
      <c r="K22" s="139"/>
      <c r="L22" s="38"/>
      <c r="M22" s="74"/>
    </row>
    <row r="23" spans="1:13" s="39" customFormat="1" ht="15.9" customHeight="1" x14ac:dyDescent="0.25">
      <c r="A23" s="108" t="s">
        <v>38</v>
      </c>
      <c r="B23" s="113" t="s">
        <v>66</v>
      </c>
      <c r="C23" s="122" t="s">
        <v>68</v>
      </c>
      <c r="D23" s="111">
        <v>5.2</v>
      </c>
      <c r="E23" s="111">
        <v>5</v>
      </c>
      <c r="F23" s="112">
        <v>2.6</v>
      </c>
      <c r="G23" s="111">
        <f t="shared" ref="G23:G28" si="0">CEILING(D23*E23,1)</f>
        <v>26</v>
      </c>
      <c r="H23" s="111">
        <f t="shared" ref="H23:H28" si="1">CEILING(D23*F23*2+E23*F23*2,1)</f>
        <v>54</v>
      </c>
      <c r="I23" s="111">
        <f t="shared" ref="I23:I28" si="2">CEILING(D23*E23,1)</f>
        <v>26</v>
      </c>
      <c r="J23" s="138" t="s">
        <v>41</v>
      </c>
      <c r="K23" s="139"/>
      <c r="L23" s="38"/>
      <c r="M23" s="74"/>
    </row>
    <row r="24" spans="1:13" s="39" customFormat="1" ht="15.9" customHeight="1" x14ac:dyDescent="0.25">
      <c r="A24" s="108" t="s">
        <v>38</v>
      </c>
      <c r="B24" s="113" t="s">
        <v>67</v>
      </c>
      <c r="C24" s="122" t="s">
        <v>69</v>
      </c>
      <c r="D24" s="111">
        <v>5</v>
      </c>
      <c r="E24" s="111">
        <v>2.6</v>
      </c>
      <c r="F24" s="112">
        <v>2.6</v>
      </c>
      <c r="G24" s="111">
        <f t="shared" si="0"/>
        <v>13</v>
      </c>
      <c r="H24" s="111">
        <f t="shared" si="1"/>
        <v>40</v>
      </c>
      <c r="I24" s="111">
        <f t="shared" si="2"/>
        <v>13</v>
      </c>
      <c r="J24" s="138" t="s">
        <v>41</v>
      </c>
      <c r="K24" s="139"/>
      <c r="L24" s="38"/>
      <c r="M24" s="74"/>
    </row>
    <row r="25" spans="1:13" s="39" customFormat="1" ht="15.9" customHeight="1" x14ac:dyDescent="0.25">
      <c r="A25" s="108" t="s">
        <v>38</v>
      </c>
      <c r="B25" s="113" t="s">
        <v>66</v>
      </c>
      <c r="C25" s="122" t="s">
        <v>70</v>
      </c>
      <c r="D25" s="111">
        <v>5</v>
      </c>
      <c r="E25" s="111">
        <v>2.2999999999999998</v>
      </c>
      <c r="F25" s="112">
        <v>2.6</v>
      </c>
      <c r="G25" s="111">
        <f t="shared" si="0"/>
        <v>12</v>
      </c>
      <c r="H25" s="111">
        <f t="shared" si="1"/>
        <v>38</v>
      </c>
      <c r="I25" s="111">
        <f t="shared" si="2"/>
        <v>12</v>
      </c>
      <c r="J25" s="138" t="s">
        <v>41</v>
      </c>
      <c r="K25" s="139"/>
      <c r="L25" s="38"/>
      <c r="M25" s="74"/>
    </row>
    <row r="26" spans="1:13" s="39" customFormat="1" ht="15.9" customHeight="1" x14ac:dyDescent="0.25">
      <c r="A26" s="108" t="s">
        <v>38</v>
      </c>
      <c r="B26" s="113" t="s">
        <v>43</v>
      </c>
      <c r="C26" s="122" t="s">
        <v>76</v>
      </c>
      <c r="D26" s="111">
        <v>5.6</v>
      </c>
      <c r="E26" s="111">
        <v>2.6</v>
      </c>
      <c r="F26" s="112">
        <v>2.6</v>
      </c>
      <c r="G26" s="111">
        <f t="shared" si="0"/>
        <v>15</v>
      </c>
      <c r="H26" s="111">
        <f t="shared" si="1"/>
        <v>43</v>
      </c>
      <c r="I26" s="111">
        <f t="shared" si="2"/>
        <v>15</v>
      </c>
      <c r="J26" s="138" t="s">
        <v>41</v>
      </c>
      <c r="K26" s="139"/>
      <c r="L26" s="38"/>
      <c r="M26" s="74"/>
    </row>
    <row r="27" spans="1:13" s="39" customFormat="1" ht="15.9" customHeight="1" x14ac:dyDescent="0.25">
      <c r="A27" s="108" t="s">
        <v>38</v>
      </c>
      <c r="B27" s="113" t="s">
        <v>44</v>
      </c>
      <c r="C27" s="122" t="s">
        <v>77</v>
      </c>
      <c r="D27" s="111">
        <v>1.7</v>
      </c>
      <c r="E27" s="111">
        <v>1.8</v>
      </c>
      <c r="F27" s="112">
        <v>2.4</v>
      </c>
      <c r="G27" s="111">
        <f t="shared" si="0"/>
        <v>4</v>
      </c>
      <c r="H27" s="111">
        <f t="shared" si="1"/>
        <v>17</v>
      </c>
      <c r="I27" s="111">
        <f t="shared" si="2"/>
        <v>4</v>
      </c>
      <c r="J27" s="138" t="s">
        <v>25</v>
      </c>
      <c r="K27" s="139"/>
      <c r="L27" s="38"/>
      <c r="M27" s="74"/>
    </row>
    <row r="28" spans="1:13" s="39" customFormat="1" ht="15.9" customHeight="1" x14ac:dyDescent="0.25">
      <c r="A28" s="108" t="s">
        <v>38</v>
      </c>
      <c r="B28" s="113" t="s">
        <v>46</v>
      </c>
      <c r="C28" s="122" t="s">
        <v>78</v>
      </c>
      <c r="D28" s="111">
        <v>0.9</v>
      </c>
      <c r="E28" s="111">
        <v>1.8</v>
      </c>
      <c r="F28" s="112">
        <v>2.4</v>
      </c>
      <c r="G28" s="111">
        <f t="shared" si="0"/>
        <v>2</v>
      </c>
      <c r="H28" s="111">
        <f t="shared" si="1"/>
        <v>13</v>
      </c>
      <c r="I28" s="111">
        <f t="shared" si="2"/>
        <v>2</v>
      </c>
      <c r="J28" s="138" t="s">
        <v>25</v>
      </c>
      <c r="K28" s="139"/>
      <c r="L28" s="38"/>
      <c r="M28" s="74"/>
    </row>
    <row r="29" spans="1:13" s="39" customFormat="1" ht="15.9" customHeight="1" x14ac:dyDescent="0.25">
      <c r="A29" s="108" t="s">
        <v>38</v>
      </c>
      <c r="B29" s="113" t="s">
        <v>47</v>
      </c>
      <c r="C29" s="122" t="s">
        <v>77</v>
      </c>
      <c r="D29" s="111">
        <v>0.9</v>
      </c>
      <c r="E29" s="111">
        <v>1.8</v>
      </c>
      <c r="F29" s="112">
        <v>2.4</v>
      </c>
      <c r="G29" s="111">
        <f t="shared" ref="G29:G35" si="3">CEILING(D29*E29,1)</f>
        <v>2</v>
      </c>
      <c r="H29" s="111">
        <f t="shared" ref="H29:H35" si="4">CEILING(D29*F29*2+E29*F29*2,1)</f>
        <v>13</v>
      </c>
      <c r="I29" s="111">
        <f t="shared" ref="I29:I35" si="5">CEILING(D29*E29,1)</f>
        <v>2</v>
      </c>
      <c r="J29" s="138" t="s">
        <v>25</v>
      </c>
      <c r="K29" s="139"/>
      <c r="L29" s="38"/>
      <c r="M29" s="74"/>
    </row>
    <row r="30" spans="1:13" s="39" customFormat="1" ht="15.9" customHeight="1" x14ac:dyDescent="0.25">
      <c r="A30" s="108" t="s">
        <v>38</v>
      </c>
      <c r="B30" s="113" t="s">
        <v>48</v>
      </c>
      <c r="C30" s="122" t="s">
        <v>79</v>
      </c>
      <c r="D30" s="111">
        <v>1.1000000000000001</v>
      </c>
      <c r="E30" s="111">
        <v>1.9</v>
      </c>
      <c r="F30" s="112">
        <v>2.4</v>
      </c>
      <c r="G30" s="111">
        <f t="shared" si="3"/>
        <v>3</v>
      </c>
      <c r="H30" s="111">
        <f t="shared" si="4"/>
        <v>15</v>
      </c>
      <c r="I30" s="111">
        <f t="shared" si="5"/>
        <v>3</v>
      </c>
      <c r="J30" s="138" t="s">
        <v>25</v>
      </c>
      <c r="K30" s="139"/>
      <c r="L30" s="38"/>
      <c r="M30" s="74"/>
    </row>
    <row r="31" spans="1:13" s="39" customFormat="1" ht="15.9" customHeight="1" x14ac:dyDescent="0.25">
      <c r="A31" s="108" t="s">
        <v>38</v>
      </c>
      <c r="B31" s="113" t="s">
        <v>49</v>
      </c>
      <c r="C31" s="122" t="s">
        <v>80</v>
      </c>
      <c r="D31" s="111">
        <v>1.5</v>
      </c>
      <c r="E31" s="111">
        <v>1.9</v>
      </c>
      <c r="F31" s="112">
        <v>2.4</v>
      </c>
      <c r="G31" s="111">
        <f t="shared" si="3"/>
        <v>3</v>
      </c>
      <c r="H31" s="111">
        <f t="shared" si="4"/>
        <v>17</v>
      </c>
      <c r="I31" s="111">
        <f t="shared" si="5"/>
        <v>3</v>
      </c>
      <c r="J31" s="138" t="s">
        <v>25</v>
      </c>
      <c r="K31" s="139"/>
      <c r="L31" s="38"/>
      <c r="M31" s="74"/>
    </row>
    <row r="32" spans="1:13" s="39" customFormat="1" ht="15.9" customHeight="1" x14ac:dyDescent="0.25">
      <c r="A32" s="108" t="s">
        <v>38</v>
      </c>
      <c r="B32" s="113" t="s">
        <v>45</v>
      </c>
      <c r="C32" s="122" t="s">
        <v>81</v>
      </c>
      <c r="D32" s="111">
        <v>0.9</v>
      </c>
      <c r="E32" s="111">
        <v>1.9</v>
      </c>
      <c r="F32" s="112">
        <v>2.4</v>
      </c>
      <c r="G32" s="111">
        <f t="shared" si="3"/>
        <v>2</v>
      </c>
      <c r="H32" s="111">
        <f t="shared" si="4"/>
        <v>14</v>
      </c>
      <c r="I32" s="111">
        <f t="shared" si="5"/>
        <v>2</v>
      </c>
      <c r="J32" s="138" t="s">
        <v>25</v>
      </c>
      <c r="K32" s="139"/>
      <c r="L32" s="38"/>
      <c r="M32" s="74"/>
    </row>
    <row r="33" spans="1:13" s="39" customFormat="1" ht="15.9" customHeight="1" x14ac:dyDescent="0.25">
      <c r="A33" s="108" t="s">
        <v>38</v>
      </c>
      <c r="B33" s="113" t="s">
        <v>50</v>
      </c>
      <c r="C33" s="122"/>
      <c r="D33" s="111">
        <v>3.6</v>
      </c>
      <c r="E33" s="111">
        <v>1.7</v>
      </c>
      <c r="F33" s="112">
        <v>2.4</v>
      </c>
      <c r="G33" s="111">
        <f t="shared" si="3"/>
        <v>7</v>
      </c>
      <c r="H33" s="111">
        <f t="shared" si="4"/>
        <v>26</v>
      </c>
      <c r="I33" s="111">
        <f t="shared" si="5"/>
        <v>7</v>
      </c>
      <c r="J33" s="138" t="s">
        <v>25</v>
      </c>
      <c r="K33" s="139"/>
      <c r="L33" s="38"/>
      <c r="M33" s="74"/>
    </row>
    <row r="34" spans="1:13" s="39" customFormat="1" ht="15.9" customHeight="1" x14ac:dyDescent="0.25">
      <c r="A34" s="108" t="s">
        <v>38</v>
      </c>
      <c r="B34" s="113" t="s">
        <v>51</v>
      </c>
      <c r="C34" s="122" t="s">
        <v>82</v>
      </c>
      <c r="D34" s="111">
        <v>6.6</v>
      </c>
      <c r="E34" s="111">
        <v>5.5</v>
      </c>
      <c r="F34" s="112">
        <v>2.6</v>
      </c>
      <c r="G34" s="111">
        <f t="shared" si="3"/>
        <v>37</v>
      </c>
      <c r="H34" s="111">
        <f t="shared" si="4"/>
        <v>63</v>
      </c>
      <c r="I34" s="111">
        <f t="shared" si="5"/>
        <v>37</v>
      </c>
      <c r="J34" s="138" t="s">
        <v>41</v>
      </c>
      <c r="K34" s="139"/>
      <c r="L34" s="38"/>
      <c r="M34" s="74"/>
    </row>
    <row r="35" spans="1:13" s="39" customFormat="1" ht="15.9" customHeight="1" thickBot="1" x14ac:dyDescent="0.3">
      <c r="A35" s="108" t="s">
        <v>38</v>
      </c>
      <c r="B35" s="113" t="s">
        <v>52</v>
      </c>
      <c r="C35" s="122" t="s">
        <v>83</v>
      </c>
      <c r="D35" s="111">
        <v>6.3</v>
      </c>
      <c r="E35" s="111">
        <v>3.1</v>
      </c>
      <c r="F35" s="112">
        <v>2.7</v>
      </c>
      <c r="G35" s="111">
        <f t="shared" si="3"/>
        <v>20</v>
      </c>
      <c r="H35" s="111">
        <f t="shared" si="4"/>
        <v>51</v>
      </c>
      <c r="I35" s="111">
        <f t="shared" si="5"/>
        <v>20</v>
      </c>
      <c r="J35" s="138" t="s">
        <v>41</v>
      </c>
      <c r="K35" s="139"/>
      <c r="L35" s="38"/>
      <c r="M35" s="74"/>
    </row>
    <row r="36" spans="1:13" ht="15.9" customHeight="1" thickTop="1" x14ac:dyDescent="0.25">
      <c r="A36" s="40"/>
      <c r="B36" s="41" t="s">
        <v>21</v>
      </c>
      <c r="C36" s="42"/>
      <c r="D36" s="41"/>
      <c r="E36" s="41"/>
      <c r="F36" s="43"/>
      <c r="G36" s="44">
        <f>SUM(G9:G35)</f>
        <v>677.5</v>
      </c>
      <c r="H36" s="44">
        <f>SUM(H9:H35)</f>
        <v>1570</v>
      </c>
      <c r="I36" s="44">
        <f>SUM(I9:I35)</f>
        <v>676</v>
      </c>
      <c r="J36" s="60"/>
      <c r="K36" s="61"/>
    </row>
    <row r="37" spans="1:13" ht="15.9" customHeight="1" x14ac:dyDescent="0.25">
      <c r="A37" s="45"/>
      <c r="B37" s="56" t="s">
        <v>87</v>
      </c>
      <c r="C37" s="57"/>
      <c r="D37" s="56"/>
      <c r="E37" s="56"/>
      <c r="F37" s="58"/>
      <c r="G37" s="46">
        <f>G15+G16+G18+G19+G20+G21+G22+G23+G24+G25+G26+G27+G28+G29+G30+G31+G32+G33+G34+G35</f>
        <v>259.5</v>
      </c>
      <c r="H37" s="46">
        <f>H15+H16+H18+H19+H20+H21+H22+H23+H24+H25+H26+H27+H28+H29+H30+H31+H32+H33+H34+H35</f>
        <v>798</v>
      </c>
      <c r="I37" s="46">
        <f>I15+I16+I18+I19+I20+I21+I22+I23+I24+I25+I26+I27+I28+I29+I30+I31+I32+I33+I34+I35</f>
        <v>258</v>
      </c>
      <c r="J37" s="102">
        <f>SUM(G37:I37)</f>
        <v>1315.5</v>
      </c>
      <c r="K37" s="63"/>
    </row>
    <row r="38" spans="1:13" ht="15.9" customHeight="1" x14ac:dyDescent="0.25">
      <c r="A38" s="45"/>
      <c r="B38" s="56" t="s">
        <v>86</v>
      </c>
      <c r="C38" s="57"/>
      <c r="D38" s="56"/>
      <c r="E38" s="56"/>
      <c r="F38" s="58"/>
      <c r="G38" s="46">
        <f>G9</f>
        <v>316</v>
      </c>
      <c r="H38" s="46">
        <f>H9</f>
        <v>441</v>
      </c>
      <c r="I38" s="46">
        <f>I9</f>
        <v>316</v>
      </c>
      <c r="J38" s="102">
        <f>SUM(G38:I38)</f>
        <v>1073</v>
      </c>
      <c r="K38" s="63"/>
    </row>
    <row r="39" spans="1:13" s="2" customFormat="1" ht="15.9" customHeight="1" x14ac:dyDescent="0.25">
      <c r="A39" s="67"/>
      <c r="B39" s="75" t="s">
        <v>88</v>
      </c>
      <c r="C39" s="89"/>
      <c r="D39" s="75"/>
      <c r="E39" s="75"/>
      <c r="F39" s="90"/>
      <c r="G39" s="91">
        <f>G10+G11+G12+G13</f>
        <v>102</v>
      </c>
      <c r="H39" s="91">
        <f>H10+H11+H12+H13</f>
        <v>331</v>
      </c>
      <c r="I39" s="91">
        <f>I10+I11+I12+I13</f>
        <v>102</v>
      </c>
      <c r="J39" s="103">
        <f>SUM(G39:I39)</f>
        <v>535</v>
      </c>
      <c r="K39" s="92"/>
      <c r="L39" s="13"/>
    </row>
    <row r="40" spans="1:13" ht="15.9" customHeight="1" x14ac:dyDescent="0.25">
      <c r="A40" s="67"/>
      <c r="B40" s="75" t="s">
        <v>89</v>
      </c>
      <c r="C40" s="69"/>
      <c r="D40" s="68"/>
      <c r="E40" s="68"/>
      <c r="F40" s="65"/>
      <c r="G40" s="70">
        <f>G18+G20+G21+G23+G24+G25+G26+G34+G35</f>
        <v>147</v>
      </c>
      <c r="H40" s="73"/>
      <c r="I40" s="70"/>
      <c r="J40" s="71"/>
      <c r="K40" s="72"/>
    </row>
    <row r="41" spans="1:13" ht="15.9" customHeight="1" x14ac:dyDescent="0.25">
      <c r="A41" s="93"/>
      <c r="B41" s="94" t="s">
        <v>90</v>
      </c>
      <c r="C41" s="95"/>
      <c r="D41" s="96"/>
      <c r="E41" s="96"/>
      <c r="F41" s="97"/>
      <c r="G41" s="98">
        <f>G36+H36</f>
        <v>2247.5</v>
      </c>
      <c r="H41" s="73"/>
      <c r="I41" s="98"/>
      <c r="J41" s="87"/>
      <c r="K41" s="88"/>
    </row>
    <row r="42" spans="1:13" ht="15.9" customHeight="1" x14ac:dyDescent="0.25">
      <c r="A42" s="93"/>
      <c r="B42" s="94" t="s">
        <v>53</v>
      </c>
      <c r="C42" s="95"/>
      <c r="D42" s="96"/>
      <c r="E42" s="96"/>
      <c r="F42" s="97"/>
      <c r="G42" s="98">
        <f>G41/100*10</f>
        <v>224.75</v>
      </c>
      <c r="H42" s="73"/>
      <c r="I42" s="98"/>
      <c r="J42" s="87"/>
      <c r="K42" s="88"/>
    </row>
    <row r="43" spans="1:13" ht="15.9" customHeight="1" x14ac:dyDescent="0.25">
      <c r="A43" s="93"/>
      <c r="B43" s="94" t="s">
        <v>91</v>
      </c>
      <c r="C43" s="95"/>
      <c r="D43" s="96"/>
      <c r="E43" s="96"/>
      <c r="F43" s="97"/>
      <c r="G43" s="98">
        <v>12</v>
      </c>
      <c r="H43" s="73"/>
      <c r="I43" s="98"/>
      <c r="J43" s="87"/>
      <c r="K43" s="88"/>
    </row>
    <row r="44" spans="1:13" ht="15.9" customHeight="1" thickBot="1" x14ac:dyDescent="0.3">
      <c r="A44" s="49"/>
      <c r="B44" s="50" t="s">
        <v>92</v>
      </c>
      <c r="C44" s="51"/>
      <c r="D44" s="52"/>
      <c r="E44" s="52"/>
      <c r="F44" s="64"/>
      <c r="G44" s="53">
        <f>I36</f>
        <v>676</v>
      </c>
      <c r="H44" s="54"/>
      <c r="I44" s="55"/>
      <c r="J44" s="54"/>
      <c r="K44" s="62"/>
    </row>
    <row r="48" spans="1:13" ht="12.75" hidden="1" customHeight="1" x14ac:dyDescent="0.25">
      <c r="I48" s="59" t="s">
        <v>26</v>
      </c>
      <c r="J48" s="59" t="s">
        <v>23</v>
      </c>
      <c r="K48" s="59"/>
    </row>
    <row r="49" spans="9:11" ht="12.75" customHeight="1" x14ac:dyDescent="0.25">
      <c r="I49" s="59"/>
      <c r="J49" s="59"/>
      <c r="K49" s="59"/>
    </row>
    <row r="50" spans="9:11" ht="12.75" customHeight="1" x14ac:dyDescent="0.25">
      <c r="I50" s="6"/>
      <c r="J50" s="7"/>
      <c r="K50" s="3"/>
    </row>
    <row r="51" spans="9:11" x14ac:dyDescent="0.25">
      <c r="I51" s="6"/>
      <c r="J51" s="80"/>
      <c r="K51" s="3"/>
    </row>
  </sheetData>
  <mergeCells count="27">
    <mergeCell ref="J35:K35"/>
    <mergeCell ref="J29:K29"/>
    <mergeCell ref="J30:K30"/>
    <mergeCell ref="J31:K31"/>
    <mergeCell ref="J32:K32"/>
    <mergeCell ref="J33:K33"/>
    <mergeCell ref="J34:K34"/>
    <mergeCell ref="J6:K6"/>
    <mergeCell ref="J7:K7"/>
    <mergeCell ref="J18:K18"/>
    <mergeCell ref="J20:K20"/>
    <mergeCell ref="J22:K22"/>
    <mergeCell ref="J21:K21"/>
    <mergeCell ref="J9:K9"/>
    <mergeCell ref="J10:K10"/>
    <mergeCell ref="J11:K11"/>
    <mergeCell ref="J28:K28"/>
    <mergeCell ref="J19:K19"/>
    <mergeCell ref="J12:K12"/>
    <mergeCell ref="J13:K13"/>
    <mergeCell ref="J15:K15"/>
    <mergeCell ref="J16:K16"/>
    <mergeCell ref="J27:K27"/>
    <mergeCell ref="J23:K23"/>
    <mergeCell ref="J24:K24"/>
    <mergeCell ref="J25:K25"/>
    <mergeCell ref="J26:K26"/>
  </mergeCells>
  <phoneticPr fontId="5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ignoredErrors>
    <ignoredError sqref="C10:C12 C26:C32 C23:C25 C13 C15 C34:C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92"/>
  <sheetViews>
    <sheetView tabSelected="1" showWhiteSpace="0" zoomScale="74" zoomScaleNormal="74" workbookViewId="0">
      <selection activeCell="E4" sqref="E4"/>
    </sheetView>
  </sheetViews>
  <sheetFormatPr defaultColWidth="8.88671875" defaultRowHeight="13.2" x14ac:dyDescent="0.25"/>
  <cols>
    <col min="1" max="1" width="5.6640625" style="128" customWidth="1"/>
    <col min="2" max="2" width="188.109375" style="128" customWidth="1"/>
    <col min="3" max="3" width="9" style="124" customWidth="1"/>
    <col min="4" max="4" width="10.109375" style="134" customWidth="1"/>
    <col min="5" max="5" width="17.88671875" style="125" customWidth="1"/>
    <col min="6" max="6" width="14.6640625" style="126" customWidth="1"/>
    <col min="7" max="7" width="13.6640625" style="126" customWidth="1"/>
    <col min="8" max="8" width="13.33203125" style="127" customWidth="1"/>
    <col min="9" max="16384" width="8.88671875" style="128"/>
  </cols>
  <sheetData>
    <row r="1" spans="1:8" ht="12.75" customHeight="1" x14ac:dyDescent="0.25">
      <c r="B1" s="123" t="s">
        <v>97</v>
      </c>
      <c r="D1" s="125"/>
    </row>
    <row r="2" spans="1:8" ht="12.75" customHeight="1" thickBot="1" x14ac:dyDescent="0.3">
      <c r="C2" s="129"/>
      <c r="D2" s="130"/>
      <c r="E2" s="130"/>
      <c r="F2" s="131"/>
      <c r="G2" s="131"/>
    </row>
    <row r="3" spans="1:8" ht="66.75" customHeight="1" thickBot="1" x14ac:dyDescent="0.3">
      <c r="A3" s="148" t="s">
        <v>140</v>
      </c>
      <c r="B3" s="172" t="s">
        <v>58</v>
      </c>
      <c r="C3" s="173" t="s">
        <v>56</v>
      </c>
      <c r="D3" s="174" t="s">
        <v>57</v>
      </c>
      <c r="E3" s="149" t="s">
        <v>139</v>
      </c>
      <c r="F3" s="199" t="s">
        <v>138</v>
      </c>
      <c r="G3" s="200" t="s">
        <v>137</v>
      </c>
    </row>
    <row r="4" spans="1:8" ht="15" customHeight="1" x14ac:dyDescent="0.25">
      <c r="A4" s="150">
        <v>1</v>
      </c>
      <c r="B4" s="175" t="s">
        <v>98</v>
      </c>
      <c r="C4" s="176" t="s">
        <v>0</v>
      </c>
      <c r="D4" s="177">
        <v>296</v>
      </c>
      <c r="E4" s="151"/>
      <c r="F4" s="177">
        <v>50.9</v>
      </c>
      <c r="G4" s="201">
        <f t="shared" ref="G4:G15" si="0">E4*D4</f>
        <v>0</v>
      </c>
    </row>
    <row r="5" spans="1:8" ht="15" customHeight="1" x14ac:dyDescent="0.25">
      <c r="A5" s="150">
        <v>2</v>
      </c>
      <c r="B5" s="178" t="s">
        <v>119</v>
      </c>
      <c r="C5" s="179" t="s">
        <v>0</v>
      </c>
      <c r="D5" s="180">
        <v>507</v>
      </c>
      <c r="E5" s="152"/>
      <c r="F5" s="180">
        <v>42.4</v>
      </c>
      <c r="G5" s="202">
        <f t="shared" si="0"/>
        <v>0</v>
      </c>
    </row>
    <row r="6" spans="1:8" ht="15" customHeight="1" x14ac:dyDescent="0.25">
      <c r="A6" s="150">
        <v>3</v>
      </c>
      <c r="B6" s="178" t="s">
        <v>120</v>
      </c>
      <c r="C6" s="179" t="s">
        <v>0</v>
      </c>
      <c r="D6" s="180">
        <v>296</v>
      </c>
      <c r="E6" s="152"/>
      <c r="F6" s="180">
        <v>25.5</v>
      </c>
      <c r="G6" s="202">
        <f t="shared" si="0"/>
        <v>0</v>
      </c>
    </row>
    <row r="7" spans="1:8" ht="15" customHeight="1" x14ac:dyDescent="0.25">
      <c r="A7" s="153">
        <v>4</v>
      </c>
      <c r="B7" s="178" t="s">
        <v>99</v>
      </c>
      <c r="C7" s="179" t="s">
        <v>0</v>
      </c>
      <c r="D7" s="180">
        <v>266</v>
      </c>
      <c r="E7" s="152"/>
      <c r="F7" s="180">
        <v>21.8</v>
      </c>
      <c r="G7" s="202">
        <f t="shared" si="0"/>
        <v>0</v>
      </c>
    </row>
    <row r="8" spans="1:8" ht="15" customHeight="1" x14ac:dyDescent="0.25">
      <c r="A8" s="150">
        <v>5</v>
      </c>
      <c r="B8" s="178" t="s">
        <v>122</v>
      </c>
      <c r="C8" s="179" t="s">
        <v>0</v>
      </c>
      <c r="D8" s="180">
        <v>800</v>
      </c>
      <c r="E8" s="152"/>
      <c r="F8" s="180">
        <v>18.2</v>
      </c>
      <c r="G8" s="202">
        <f t="shared" si="0"/>
        <v>0</v>
      </c>
    </row>
    <row r="9" spans="1:8" ht="15" customHeight="1" x14ac:dyDescent="0.25">
      <c r="A9" s="150">
        <v>6</v>
      </c>
      <c r="B9" s="178" t="s">
        <v>121</v>
      </c>
      <c r="C9" s="179" t="s">
        <v>0</v>
      </c>
      <c r="D9" s="180">
        <v>266</v>
      </c>
      <c r="E9" s="152"/>
      <c r="F9" s="180">
        <v>10.9</v>
      </c>
      <c r="G9" s="202">
        <f t="shared" si="0"/>
        <v>0</v>
      </c>
    </row>
    <row r="10" spans="1:8" ht="15" customHeight="1" x14ac:dyDescent="0.25">
      <c r="A10" s="150">
        <v>7</v>
      </c>
      <c r="B10" s="178" t="s">
        <v>100</v>
      </c>
      <c r="C10" s="179" t="s">
        <v>0</v>
      </c>
      <c r="D10" s="180">
        <v>100</v>
      </c>
      <c r="E10" s="152"/>
      <c r="F10" s="180">
        <v>29.1</v>
      </c>
      <c r="G10" s="202">
        <f t="shared" si="0"/>
        <v>0</v>
      </c>
      <c r="H10" s="132"/>
    </row>
    <row r="11" spans="1:8" ht="15" customHeight="1" x14ac:dyDescent="0.25">
      <c r="A11" s="153">
        <v>8</v>
      </c>
      <c r="B11" s="178" t="s">
        <v>123</v>
      </c>
      <c r="C11" s="179" t="s">
        <v>0</v>
      </c>
      <c r="D11" s="180">
        <v>327</v>
      </c>
      <c r="E11" s="152"/>
      <c r="F11" s="180">
        <v>24.3</v>
      </c>
      <c r="G11" s="202">
        <f t="shared" si="0"/>
        <v>0</v>
      </c>
    </row>
    <row r="12" spans="1:8" ht="15" customHeight="1" x14ac:dyDescent="0.25">
      <c r="A12" s="150">
        <v>9</v>
      </c>
      <c r="B12" s="178" t="s">
        <v>124</v>
      </c>
      <c r="C12" s="179" t="s">
        <v>0</v>
      </c>
      <c r="D12" s="180">
        <v>100</v>
      </c>
      <c r="E12" s="152"/>
      <c r="F12" s="180">
        <v>14.6</v>
      </c>
      <c r="G12" s="202">
        <f t="shared" si="0"/>
        <v>0</v>
      </c>
    </row>
    <row r="13" spans="1:8" ht="15" customHeight="1" x14ac:dyDescent="0.25">
      <c r="A13" s="150">
        <v>10</v>
      </c>
      <c r="B13" s="178" t="s">
        <v>59</v>
      </c>
      <c r="C13" s="179" t="s">
        <v>0</v>
      </c>
      <c r="D13" s="180">
        <v>158</v>
      </c>
      <c r="E13" s="152"/>
      <c r="F13" s="180">
        <v>51.48</v>
      </c>
      <c r="G13" s="202">
        <f t="shared" si="0"/>
        <v>0</v>
      </c>
    </row>
    <row r="14" spans="1:8" ht="15" customHeight="1" x14ac:dyDescent="0.25">
      <c r="A14" s="150">
        <v>11</v>
      </c>
      <c r="B14" s="178" t="s">
        <v>101</v>
      </c>
      <c r="C14" s="179" t="s">
        <v>0</v>
      </c>
      <c r="D14" s="181">
        <v>147</v>
      </c>
      <c r="E14" s="154"/>
      <c r="F14" s="180">
        <v>149.6</v>
      </c>
      <c r="G14" s="202">
        <f t="shared" si="0"/>
        <v>0</v>
      </c>
    </row>
    <row r="15" spans="1:8" ht="15" customHeight="1" x14ac:dyDescent="0.25">
      <c r="A15" s="150">
        <v>13</v>
      </c>
      <c r="B15" s="178" t="s">
        <v>125</v>
      </c>
      <c r="C15" s="179" t="s">
        <v>2</v>
      </c>
      <c r="D15" s="180">
        <v>20</v>
      </c>
      <c r="E15" s="152"/>
      <c r="F15" s="180">
        <v>144.1</v>
      </c>
      <c r="G15" s="202">
        <f t="shared" si="0"/>
        <v>0</v>
      </c>
      <c r="H15" s="132"/>
    </row>
    <row r="16" spans="1:8" ht="15" customHeight="1" x14ac:dyDescent="0.25">
      <c r="A16" s="150"/>
      <c r="B16" s="182" t="s">
        <v>60</v>
      </c>
      <c r="C16" s="183"/>
      <c r="D16" s="184"/>
      <c r="E16" s="155"/>
      <c r="F16" s="203"/>
      <c r="G16" s="204"/>
    </row>
    <row r="17" spans="1:8" ht="15" customHeight="1" x14ac:dyDescent="0.25">
      <c r="A17" s="150"/>
      <c r="B17" s="185" t="s">
        <v>150</v>
      </c>
      <c r="C17" s="186" t="s">
        <v>0</v>
      </c>
      <c r="D17" s="187">
        <v>296</v>
      </c>
      <c r="E17" s="156"/>
      <c r="F17" s="205">
        <v>189.2</v>
      </c>
      <c r="G17" s="206">
        <f t="shared" ref="G17:G25" si="1">D17*E17</f>
        <v>0</v>
      </c>
    </row>
    <row r="18" spans="1:8" ht="15" customHeight="1" x14ac:dyDescent="0.25">
      <c r="A18" s="150">
        <v>14</v>
      </c>
      <c r="B18" s="188" t="s">
        <v>126</v>
      </c>
      <c r="C18" s="179" t="s">
        <v>0</v>
      </c>
      <c r="D18" s="180">
        <v>507</v>
      </c>
      <c r="E18" s="152"/>
      <c r="F18" s="179">
        <v>157.6</v>
      </c>
      <c r="G18" s="207">
        <f t="shared" si="1"/>
        <v>0</v>
      </c>
      <c r="H18" s="132"/>
    </row>
    <row r="19" spans="1:8" ht="15" customHeight="1" x14ac:dyDescent="0.25">
      <c r="A19" s="150">
        <v>15</v>
      </c>
      <c r="B19" s="178" t="s">
        <v>127</v>
      </c>
      <c r="C19" s="179" t="s">
        <v>0</v>
      </c>
      <c r="D19" s="180">
        <v>296</v>
      </c>
      <c r="E19" s="152"/>
      <c r="F19" s="179">
        <v>94.6</v>
      </c>
      <c r="G19" s="207">
        <f t="shared" si="1"/>
        <v>0</v>
      </c>
      <c r="H19" s="132"/>
    </row>
    <row r="20" spans="1:8" ht="15" customHeight="1" x14ac:dyDescent="0.25">
      <c r="A20" s="150">
        <v>16</v>
      </c>
      <c r="B20" s="178" t="s">
        <v>102</v>
      </c>
      <c r="C20" s="179" t="s">
        <v>0</v>
      </c>
      <c r="D20" s="180">
        <v>266</v>
      </c>
      <c r="E20" s="152"/>
      <c r="F20" s="179">
        <v>87.3</v>
      </c>
      <c r="G20" s="207">
        <f t="shared" si="1"/>
        <v>0</v>
      </c>
      <c r="H20" s="132"/>
    </row>
    <row r="21" spans="1:8" ht="15" customHeight="1" x14ac:dyDescent="0.25">
      <c r="A21" s="150">
        <v>17</v>
      </c>
      <c r="B21" s="178" t="s">
        <v>128</v>
      </c>
      <c r="C21" s="179" t="s">
        <v>0</v>
      </c>
      <c r="D21" s="180">
        <v>800</v>
      </c>
      <c r="E21" s="152"/>
      <c r="F21" s="179">
        <v>72.8</v>
      </c>
      <c r="G21" s="207">
        <f t="shared" si="1"/>
        <v>0</v>
      </c>
      <c r="H21" s="132"/>
    </row>
    <row r="22" spans="1:8" ht="15" customHeight="1" x14ac:dyDescent="0.25">
      <c r="A22" s="150">
        <v>18</v>
      </c>
      <c r="B22" s="178" t="s">
        <v>129</v>
      </c>
      <c r="C22" s="179" t="s">
        <v>0</v>
      </c>
      <c r="D22" s="180">
        <v>266</v>
      </c>
      <c r="E22" s="152"/>
      <c r="F22" s="179">
        <v>43.7</v>
      </c>
      <c r="G22" s="207">
        <f t="shared" si="1"/>
        <v>0</v>
      </c>
      <c r="H22" s="132"/>
    </row>
    <row r="23" spans="1:8" ht="15" customHeight="1" x14ac:dyDescent="0.25">
      <c r="A23" s="150">
        <v>19</v>
      </c>
      <c r="B23" s="178" t="s">
        <v>130</v>
      </c>
      <c r="C23" s="179" t="s">
        <v>0</v>
      </c>
      <c r="D23" s="180">
        <v>100</v>
      </c>
      <c r="E23" s="152"/>
      <c r="F23" s="179">
        <v>116.4</v>
      </c>
      <c r="G23" s="207">
        <f t="shared" si="1"/>
        <v>0</v>
      </c>
    </row>
    <row r="24" spans="1:8" ht="15" customHeight="1" x14ac:dyDescent="0.25">
      <c r="A24" s="150">
        <v>20</v>
      </c>
      <c r="B24" s="178" t="s">
        <v>131</v>
      </c>
      <c r="C24" s="179" t="s">
        <v>0</v>
      </c>
      <c r="D24" s="180">
        <v>327</v>
      </c>
      <c r="E24" s="152"/>
      <c r="F24" s="179">
        <v>97</v>
      </c>
      <c r="G24" s="207">
        <f t="shared" si="1"/>
        <v>0</v>
      </c>
    </row>
    <row r="25" spans="1:8" ht="15" customHeight="1" x14ac:dyDescent="0.25">
      <c r="A25" s="150">
        <v>21</v>
      </c>
      <c r="B25" s="178" t="s">
        <v>132</v>
      </c>
      <c r="C25" s="179" t="s">
        <v>0</v>
      </c>
      <c r="D25" s="180">
        <v>100</v>
      </c>
      <c r="E25" s="152"/>
      <c r="F25" s="179">
        <v>58.2</v>
      </c>
      <c r="G25" s="207">
        <f t="shared" si="1"/>
        <v>0</v>
      </c>
    </row>
    <row r="26" spans="1:8" ht="15" customHeight="1" x14ac:dyDescent="0.25">
      <c r="A26" s="150"/>
      <c r="B26" s="182" t="s">
        <v>22</v>
      </c>
      <c r="C26" s="183"/>
      <c r="D26" s="184"/>
      <c r="E26" s="155"/>
      <c r="F26" s="203"/>
      <c r="G26" s="204"/>
    </row>
    <row r="27" spans="1:8" ht="15" customHeight="1" x14ac:dyDescent="0.25">
      <c r="A27" s="150">
        <v>22</v>
      </c>
      <c r="B27" s="178" t="s">
        <v>147</v>
      </c>
      <c r="C27" s="179" t="s">
        <v>1</v>
      </c>
      <c r="D27" s="180">
        <v>3</v>
      </c>
      <c r="E27" s="152"/>
      <c r="F27" s="180">
        <v>717.6</v>
      </c>
      <c r="G27" s="202">
        <f t="shared" ref="G27:G53" si="2">E27*D27</f>
        <v>0</v>
      </c>
    </row>
    <row r="28" spans="1:8" ht="15" customHeight="1" x14ac:dyDescent="0.25">
      <c r="A28" s="150">
        <v>23</v>
      </c>
      <c r="B28" s="178" t="s">
        <v>141</v>
      </c>
      <c r="C28" s="179" t="s">
        <v>1</v>
      </c>
      <c r="D28" s="180">
        <v>22</v>
      </c>
      <c r="E28" s="152"/>
      <c r="F28" s="180">
        <v>358.8</v>
      </c>
      <c r="G28" s="202">
        <f t="shared" si="2"/>
        <v>0</v>
      </c>
    </row>
    <row r="29" spans="1:8" ht="15" customHeight="1" x14ac:dyDescent="0.25">
      <c r="A29" s="150">
        <v>24</v>
      </c>
      <c r="B29" s="178" t="s">
        <v>142</v>
      </c>
      <c r="C29" s="179" t="s">
        <v>1</v>
      </c>
      <c r="D29" s="180">
        <v>22</v>
      </c>
      <c r="E29" s="152"/>
      <c r="F29" s="180">
        <v>107.6</v>
      </c>
      <c r="G29" s="202">
        <f t="shared" si="2"/>
        <v>0</v>
      </c>
    </row>
    <row r="30" spans="1:8" ht="15" customHeight="1" x14ac:dyDescent="0.25">
      <c r="A30" s="150">
        <v>25</v>
      </c>
      <c r="B30" s="189" t="s">
        <v>143</v>
      </c>
      <c r="C30" s="179" t="s">
        <v>1</v>
      </c>
      <c r="D30" s="180">
        <v>9</v>
      </c>
      <c r="E30" s="152"/>
      <c r="F30" s="180">
        <v>358.8</v>
      </c>
      <c r="G30" s="202">
        <f t="shared" si="2"/>
        <v>0</v>
      </c>
    </row>
    <row r="31" spans="1:8" ht="30" customHeight="1" x14ac:dyDescent="0.25">
      <c r="A31" s="150">
        <v>26</v>
      </c>
      <c r="B31" s="189" t="s">
        <v>144</v>
      </c>
      <c r="C31" s="179" t="s">
        <v>1</v>
      </c>
      <c r="D31" s="180">
        <v>4</v>
      </c>
      <c r="E31" s="152"/>
      <c r="F31" s="180">
        <v>717.6</v>
      </c>
      <c r="G31" s="202">
        <f t="shared" si="2"/>
        <v>0</v>
      </c>
    </row>
    <row r="32" spans="1:8" ht="29.4" customHeight="1" x14ac:dyDescent="0.25">
      <c r="A32" s="150">
        <v>27</v>
      </c>
      <c r="B32" s="189" t="s">
        <v>166</v>
      </c>
      <c r="C32" s="179" t="s">
        <v>1</v>
      </c>
      <c r="D32" s="180">
        <v>21</v>
      </c>
      <c r="E32" s="152"/>
      <c r="F32" s="180">
        <v>538.20000000000005</v>
      </c>
      <c r="G32" s="202">
        <f t="shared" si="2"/>
        <v>0</v>
      </c>
    </row>
    <row r="33" spans="1:8" ht="15" customHeight="1" x14ac:dyDescent="0.25">
      <c r="A33" s="150"/>
      <c r="B33" s="190" t="s">
        <v>167</v>
      </c>
      <c r="C33" s="179" t="s">
        <v>1</v>
      </c>
      <c r="D33" s="180">
        <v>2</v>
      </c>
      <c r="E33" s="152"/>
      <c r="F33" s="180">
        <v>358.8</v>
      </c>
      <c r="G33" s="202">
        <f t="shared" si="2"/>
        <v>0</v>
      </c>
    </row>
    <row r="34" spans="1:8" ht="15" customHeight="1" x14ac:dyDescent="0.25">
      <c r="A34" s="150">
        <v>28</v>
      </c>
      <c r="B34" s="190" t="s">
        <v>103</v>
      </c>
      <c r="C34" s="179" t="s">
        <v>1</v>
      </c>
      <c r="D34" s="180">
        <v>9</v>
      </c>
      <c r="E34" s="152"/>
      <c r="F34" s="205">
        <v>358.8</v>
      </c>
      <c r="G34" s="202">
        <f t="shared" si="2"/>
        <v>0</v>
      </c>
    </row>
    <row r="35" spans="1:8" ht="15" customHeight="1" x14ac:dyDescent="0.25">
      <c r="A35" s="150">
        <v>29</v>
      </c>
      <c r="B35" s="190" t="s">
        <v>104</v>
      </c>
      <c r="C35" s="179" t="s">
        <v>1</v>
      </c>
      <c r="D35" s="180">
        <v>5</v>
      </c>
      <c r="E35" s="152"/>
      <c r="F35" s="205">
        <v>358.8</v>
      </c>
      <c r="G35" s="202">
        <f t="shared" si="2"/>
        <v>0</v>
      </c>
    </row>
    <row r="36" spans="1:8" ht="15" customHeight="1" x14ac:dyDescent="0.25">
      <c r="A36" s="150">
        <v>30</v>
      </c>
      <c r="B36" s="190" t="s">
        <v>168</v>
      </c>
      <c r="C36" s="179" t="s">
        <v>1</v>
      </c>
      <c r="D36" s="180">
        <v>2</v>
      </c>
      <c r="E36" s="152"/>
      <c r="F36" s="205">
        <v>717.6</v>
      </c>
      <c r="G36" s="202">
        <f t="shared" si="2"/>
        <v>0</v>
      </c>
    </row>
    <row r="37" spans="1:8" ht="15" customHeight="1" x14ac:dyDescent="0.25">
      <c r="A37" s="150">
        <v>31</v>
      </c>
      <c r="B37" s="190" t="s">
        <v>169</v>
      </c>
      <c r="C37" s="179" t="s">
        <v>62</v>
      </c>
      <c r="D37" s="180">
        <v>1</v>
      </c>
      <c r="E37" s="152"/>
      <c r="F37" s="180">
        <v>2152.8000000000002</v>
      </c>
      <c r="G37" s="202">
        <f t="shared" si="2"/>
        <v>0</v>
      </c>
    </row>
    <row r="38" spans="1:8" ht="15" customHeight="1" x14ac:dyDescent="0.25">
      <c r="A38" s="150">
        <v>32</v>
      </c>
      <c r="B38" s="190" t="s">
        <v>105</v>
      </c>
      <c r="C38" s="179" t="s">
        <v>1</v>
      </c>
      <c r="D38" s="180">
        <v>1</v>
      </c>
      <c r="E38" s="152"/>
      <c r="F38" s="180">
        <v>2152.8000000000002</v>
      </c>
      <c r="G38" s="202">
        <f t="shared" si="2"/>
        <v>0</v>
      </c>
    </row>
    <row r="39" spans="1:8" ht="30.6" customHeight="1" x14ac:dyDescent="0.25">
      <c r="A39" s="150">
        <v>33</v>
      </c>
      <c r="B39" s="189" t="s">
        <v>170</v>
      </c>
      <c r="C39" s="179" t="s">
        <v>1</v>
      </c>
      <c r="D39" s="180">
        <v>3</v>
      </c>
      <c r="E39" s="152"/>
      <c r="F39" s="180">
        <v>717.6</v>
      </c>
      <c r="G39" s="202">
        <f t="shared" si="2"/>
        <v>0</v>
      </c>
    </row>
    <row r="40" spans="1:8" ht="15" customHeight="1" x14ac:dyDescent="0.25">
      <c r="A40" s="150">
        <v>34</v>
      </c>
      <c r="B40" s="190" t="s">
        <v>146</v>
      </c>
      <c r="C40" s="179" t="s">
        <v>1</v>
      </c>
      <c r="D40" s="180">
        <v>1</v>
      </c>
      <c r="E40" s="152"/>
      <c r="F40" s="180">
        <v>717.6</v>
      </c>
      <c r="G40" s="202">
        <f t="shared" si="2"/>
        <v>0</v>
      </c>
    </row>
    <row r="41" spans="1:8" ht="15" customHeight="1" x14ac:dyDescent="0.25">
      <c r="A41" s="150">
        <v>35</v>
      </c>
      <c r="B41" s="190" t="s">
        <v>106</v>
      </c>
      <c r="C41" s="179" t="s">
        <v>27</v>
      </c>
      <c r="D41" s="180">
        <v>80</v>
      </c>
      <c r="E41" s="152"/>
      <c r="F41" s="180">
        <v>53.8</v>
      </c>
      <c r="G41" s="202">
        <f t="shared" si="2"/>
        <v>0</v>
      </c>
    </row>
    <row r="42" spans="1:8" ht="15" customHeight="1" x14ac:dyDescent="0.25">
      <c r="A42" s="150">
        <v>36</v>
      </c>
      <c r="B42" s="190" t="s">
        <v>156</v>
      </c>
      <c r="C42" s="179" t="s">
        <v>62</v>
      </c>
      <c r="D42" s="180">
        <v>1</v>
      </c>
      <c r="E42" s="152"/>
      <c r="F42" s="180">
        <v>1435.2</v>
      </c>
      <c r="G42" s="202">
        <f t="shared" si="2"/>
        <v>0</v>
      </c>
    </row>
    <row r="43" spans="1:8" ht="15" customHeight="1" x14ac:dyDescent="0.25">
      <c r="A43" s="150">
        <v>37</v>
      </c>
      <c r="B43" s="190" t="s">
        <v>107</v>
      </c>
      <c r="C43" s="179" t="s">
        <v>27</v>
      </c>
      <c r="D43" s="180">
        <v>80</v>
      </c>
      <c r="E43" s="152"/>
      <c r="F43" s="208">
        <v>358.8</v>
      </c>
      <c r="G43" s="202">
        <f t="shared" si="2"/>
        <v>0</v>
      </c>
    </row>
    <row r="44" spans="1:8" ht="15" customHeight="1" x14ac:dyDescent="0.25">
      <c r="A44" s="150">
        <v>38</v>
      </c>
      <c r="B44" s="190" t="s">
        <v>157</v>
      </c>
      <c r="C44" s="179" t="s">
        <v>27</v>
      </c>
      <c r="D44" s="180">
        <v>50</v>
      </c>
      <c r="E44" s="152"/>
      <c r="F44" s="180">
        <v>303.2</v>
      </c>
      <c r="G44" s="202">
        <f t="shared" si="2"/>
        <v>0</v>
      </c>
    </row>
    <row r="45" spans="1:8" ht="15" customHeight="1" x14ac:dyDescent="0.25">
      <c r="A45" s="150">
        <v>39</v>
      </c>
      <c r="B45" s="190" t="s">
        <v>158</v>
      </c>
      <c r="C45" s="179" t="s">
        <v>27</v>
      </c>
      <c r="D45" s="180">
        <v>30</v>
      </c>
      <c r="E45" s="152"/>
      <c r="F45" s="180">
        <v>303.2</v>
      </c>
      <c r="G45" s="202">
        <f t="shared" si="2"/>
        <v>0</v>
      </c>
    </row>
    <row r="46" spans="1:8" ht="27.6" customHeight="1" x14ac:dyDescent="0.25">
      <c r="A46" s="150">
        <v>40</v>
      </c>
      <c r="B46" s="189" t="s">
        <v>171</v>
      </c>
      <c r="C46" s="179" t="s">
        <v>1</v>
      </c>
      <c r="D46" s="180">
        <v>1</v>
      </c>
      <c r="E46" s="152"/>
      <c r="F46" s="180">
        <v>4305.6000000000004</v>
      </c>
      <c r="G46" s="202">
        <f t="shared" si="2"/>
        <v>0</v>
      </c>
      <c r="H46" s="133"/>
    </row>
    <row r="47" spans="1:8" ht="15" customHeight="1" x14ac:dyDescent="0.25">
      <c r="A47" s="150">
        <v>41</v>
      </c>
      <c r="B47" s="190" t="s">
        <v>145</v>
      </c>
      <c r="C47" s="179" t="s">
        <v>1</v>
      </c>
      <c r="D47" s="180">
        <v>1</v>
      </c>
      <c r="E47" s="152"/>
      <c r="F47" s="180">
        <v>4305.6000000000004</v>
      </c>
      <c r="G47" s="202">
        <f t="shared" si="2"/>
        <v>0</v>
      </c>
      <c r="H47" s="133"/>
    </row>
    <row r="48" spans="1:8" ht="15" customHeight="1" x14ac:dyDescent="0.25">
      <c r="A48" s="150">
        <v>42</v>
      </c>
      <c r="B48" s="190" t="s">
        <v>172</v>
      </c>
      <c r="C48" s="179" t="s">
        <v>1</v>
      </c>
      <c r="D48" s="180">
        <v>1</v>
      </c>
      <c r="E48" s="152"/>
      <c r="F48" s="180">
        <v>4305.6000000000004</v>
      </c>
      <c r="G48" s="202">
        <f t="shared" si="2"/>
        <v>0</v>
      </c>
      <c r="H48" s="133"/>
    </row>
    <row r="49" spans="1:8" ht="15" customHeight="1" x14ac:dyDescent="0.25">
      <c r="A49" s="150">
        <v>43</v>
      </c>
      <c r="B49" s="190" t="s">
        <v>108</v>
      </c>
      <c r="C49" s="179" t="s">
        <v>2</v>
      </c>
      <c r="D49" s="180">
        <v>30</v>
      </c>
      <c r="E49" s="152"/>
      <c r="F49" s="180">
        <v>358.8</v>
      </c>
      <c r="G49" s="202">
        <f t="shared" si="2"/>
        <v>0</v>
      </c>
    </row>
    <row r="50" spans="1:8" ht="15" customHeight="1" x14ac:dyDescent="0.25">
      <c r="A50" s="150">
        <v>44</v>
      </c>
      <c r="B50" s="190" t="s">
        <v>153</v>
      </c>
      <c r="C50" s="179" t="s">
        <v>0</v>
      </c>
      <c r="D50" s="180">
        <v>51</v>
      </c>
      <c r="E50" s="152"/>
      <c r="F50" s="209">
        <v>400.4</v>
      </c>
      <c r="G50" s="202">
        <f t="shared" si="2"/>
        <v>0</v>
      </c>
      <c r="H50" s="133"/>
    </row>
    <row r="51" spans="1:8" ht="15" customHeight="1" x14ac:dyDescent="0.25">
      <c r="A51" s="150">
        <v>45</v>
      </c>
      <c r="B51" s="190" t="s">
        <v>154</v>
      </c>
      <c r="C51" s="179" t="s">
        <v>0</v>
      </c>
      <c r="D51" s="180">
        <v>96</v>
      </c>
      <c r="E51" s="152"/>
      <c r="F51" s="180">
        <v>400.4</v>
      </c>
      <c r="G51" s="202">
        <f t="shared" si="2"/>
        <v>0</v>
      </c>
      <c r="H51" s="135"/>
    </row>
    <row r="52" spans="1:8" ht="15" customHeight="1" x14ac:dyDescent="0.25">
      <c r="A52" s="150">
        <v>46</v>
      </c>
      <c r="B52" s="190" t="s">
        <v>133</v>
      </c>
      <c r="C52" s="179" t="s">
        <v>0</v>
      </c>
      <c r="D52" s="180">
        <v>2296</v>
      </c>
      <c r="E52" s="152"/>
      <c r="F52" s="180">
        <v>60.83</v>
      </c>
      <c r="G52" s="202">
        <f t="shared" si="2"/>
        <v>0</v>
      </c>
      <c r="H52" s="133"/>
    </row>
    <row r="53" spans="1:8" ht="15" customHeight="1" x14ac:dyDescent="0.25">
      <c r="A53" s="150">
        <v>47</v>
      </c>
      <c r="B53" s="190" t="s">
        <v>155</v>
      </c>
      <c r="C53" s="179" t="s">
        <v>0</v>
      </c>
      <c r="D53" s="180">
        <v>662</v>
      </c>
      <c r="E53" s="152"/>
      <c r="F53" s="180">
        <v>95.5</v>
      </c>
      <c r="G53" s="202">
        <f t="shared" si="2"/>
        <v>0</v>
      </c>
      <c r="H53" s="133"/>
    </row>
    <row r="54" spans="1:8" ht="15" customHeight="1" x14ac:dyDescent="0.25">
      <c r="A54" s="150"/>
      <c r="B54" s="182" t="s">
        <v>61</v>
      </c>
      <c r="C54" s="183"/>
      <c r="D54" s="184"/>
      <c r="E54" s="155"/>
      <c r="F54" s="203"/>
      <c r="G54" s="204"/>
    </row>
    <row r="55" spans="1:8" ht="15" customHeight="1" x14ac:dyDescent="0.25">
      <c r="A55" s="150">
        <v>48</v>
      </c>
      <c r="B55" s="188" t="s">
        <v>111</v>
      </c>
      <c r="C55" s="179" t="s">
        <v>2</v>
      </c>
      <c r="D55" s="181">
        <v>35</v>
      </c>
      <c r="E55" s="154"/>
      <c r="F55" s="180">
        <v>462</v>
      </c>
      <c r="G55" s="202">
        <f t="shared" ref="G55:G69" si="3">E55*D55</f>
        <v>0</v>
      </c>
      <c r="H55" s="126"/>
    </row>
    <row r="56" spans="1:8" ht="15" customHeight="1" x14ac:dyDescent="0.25">
      <c r="A56" s="150">
        <v>49</v>
      </c>
      <c r="B56" s="188" t="s">
        <v>159</v>
      </c>
      <c r="C56" s="179" t="s">
        <v>27</v>
      </c>
      <c r="D56" s="181">
        <v>40</v>
      </c>
      <c r="E56" s="154"/>
      <c r="F56" s="180">
        <v>53.3</v>
      </c>
      <c r="G56" s="202">
        <f t="shared" si="3"/>
        <v>0</v>
      </c>
      <c r="H56" s="133"/>
    </row>
    <row r="57" spans="1:8" ht="33" customHeight="1" x14ac:dyDescent="0.25">
      <c r="A57" s="150">
        <v>50</v>
      </c>
      <c r="B57" s="191" t="s">
        <v>160</v>
      </c>
      <c r="C57" s="179" t="s">
        <v>27</v>
      </c>
      <c r="D57" s="181">
        <v>40</v>
      </c>
      <c r="E57" s="154"/>
      <c r="F57" s="180">
        <v>45.43</v>
      </c>
      <c r="G57" s="202">
        <f t="shared" si="3"/>
        <v>0</v>
      </c>
      <c r="H57" s="133"/>
    </row>
    <row r="58" spans="1:8" ht="30.6" customHeight="1" x14ac:dyDescent="0.25">
      <c r="A58" s="150">
        <v>51</v>
      </c>
      <c r="B58" s="191" t="s">
        <v>165</v>
      </c>
      <c r="C58" s="179" t="s">
        <v>2</v>
      </c>
      <c r="D58" s="181">
        <v>45</v>
      </c>
      <c r="E58" s="154"/>
      <c r="F58" s="180">
        <v>424.4</v>
      </c>
      <c r="G58" s="202">
        <f t="shared" si="3"/>
        <v>0</v>
      </c>
      <c r="H58" s="133"/>
    </row>
    <row r="59" spans="1:8" ht="30.6" customHeight="1" x14ac:dyDescent="0.25">
      <c r="A59" s="150">
        <v>52</v>
      </c>
      <c r="B59" s="192" t="s">
        <v>161</v>
      </c>
      <c r="C59" s="179" t="s">
        <v>1</v>
      </c>
      <c r="D59" s="181">
        <v>39</v>
      </c>
      <c r="E59" s="154"/>
      <c r="F59" s="180">
        <v>2024</v>
      </c>
      <c r="G59" s="202">
        <f t="shared" si="3"/>
        <v>0</v>
      </c>
      <c r="H59" s="133"/>
    </row>
    <row r="60" spans="1:8" ht="31.2" customHeight="1" x14ac:dyDescent="0.25">
      <c r="A60" s="150">
        <v>53</v>
      </c>
      <c r="B60" s="191" t="s">
        <v>151</v>
      </c>
      <c r="C60" s="179" t="s">
        <v>1</v>
      </c>
      <c r="D60" s="181">
        <v>3</v>
      </c>
      <c r="E60" s="154"/>
      <c r="F60" s="180">
        <v>339</v>
      </c>
      <c r="G60" s="202">
        <f t="shared" si="3"/>
        <v>0</v>
      </c>
      <c r="H60" s="133"/>
    </row>
    <row r="61" spans="1:8" ht="15" customHeight="1" x14ac:dyDescent="0.25">
      <c r="A61" s="150">
        <v>54</v>
      </c>
      <c r="B61" s="188" t="s">
        <v>148</v>
      </c>
      <c r="C61" s="179" t="s">
        <v>62</v>
      </c>
      <c r="D61" s="181">
        <v>1</v>
      </c>
      <c r="E61" s="154"/>
      <c r="F61" s="180">
        <v>7992.6</v>
      </c>
      <c r="G61" s="202">
        <f t="shared" si="3"/>
        <v>0</v>
      </c>
      <c r="H61" s="133"/>
    </row>
    <row r="62" spans="1:8" ht="15" customHeight="1" x14ac:dyDescent="0.25">
      <c r="A62" s="150">
        <v>55</v>
      </c>
      <c r="B62" s="190" t="s">
        <v>115</v>
      </c>
      <c r="C62" s="179" t="s">
        <v>27</v>
      </c>
      <c r="D62" s="181">
        <v>130</v>
      </c>
      <c r="E62" s="154"/>
      <c r="F62" s="180">
        <v>53.3</v>
      </c>
      <c r="G62" s="202">
        <f t="shared" si="3"/>
        <v>0</v>
      </c>
      <c r="H62" s="133"/>
    </row>
    <row r="63" spans="1:8" ht="15" customHeight="1" x14ac:dyDescent="0.25">
      <c r="A63" s="150">
        <v>56</v>
      </c>
      <c r="B63" s="190" t="s">
        <v>116</v>
      </c>
      <c r="C63" s="179" t="s">
        <v>1</v>
      </c>
      <c r="D63" s="181">
        <v>3</v>
      </c>
      <c r="E63" s="154"/>
      <c r="F63" s="210">
        <v>147.4</v>
      </c>
      <c r="G63" s="202">
        <f t="shared" si="3"/>
        <v>0</v>
      </c>
      <c r="H63" s="133"/>
    </row>
    <row r="64" spans="1:8" ht="15" customHeight="1" x14ac:dyDescent="0.25">
      <c r="A64" s="150">
        <v>57</v>
      </c>
      <c r="B64" s="190" t="s">
        <v>117</v>
      </c>
      <c r="C64" s="179" t="s">
        <v>27</v>
      </c>
      <c r="D64" s="181">
        <v>30</v>
      </c>
      <c r="E64" s="154"/>
      <c r="F64" s="210">
        <v>19.8</v>
      </c>
      <c r="G64" s="202">
        <f t="shared" si="3"/>
        <v>0</v>
      </c>
      <c r="H64" s="133"/>
    </row>
    <row r="65" spans="1:8" ht="15" customHeight="1" x14ac:dyDescent="0.25">
      <c r="A65" s="150">
        <v>58</v>
      </c>
      <c r="B65" s="190" t="s">
        <v>149</v>
      </c>
      <c r="C65" s="179" t="s">
        <v>62</v>
      </c>
      <c r="D65" s="181">
        <v>1</v>
      </c>
      <c r="E65" s="154"/>
      <c r="F65" s="210">
        <v>5000</v>
      </c>
      <c r="G65" s="202">
        <f t="shared" si="3"/>
        <v>0</v>
      </c>
      <c r="H65" s="133"/>
    </row>
    <row r="66" spans="1:8" ht="15" customHeight="1" x14ac:dyDescent="0.25">
      <c r="A66" s="150">
        <v>59</v>
      </c>
      <c r="B66" s="190" t="s">
        <v>152</v>
      </c>
      <c r="C66" s="179" t="s">
        <v>62</v>
      </c>
      <c r="D66" s="181">
        <v>1</v>
      </c>
      <c r="E66" s="154"/>
      <c r="F66" s="210">
        <v>5000</v>
      </c>
      <c r="G66" s="202">
        <f t="shared" si="3"/>
        <v>0</v>
      </c>
      <c r="H66" s="133"/>
    </row>
    <row r="67" spans="1:8" ht="31.5" customHeight="1" x14ac:dyDescent="0.25">
      <c r="A67" s="150">
        <v>60</v>
      </c>
      <c r="B67" s="193" t="s">
        <v>163</v>
      </c>
      <c r="C67" s="179" t="s">
        <v>62</v>
      </c>
      <c r="D67" s="181">
        <v>1</v>
      </c>
      <c r="E67" s="154"/>
      <c r="F67" s="210">
        <v>5000</v>
      </c>
      <c r="G67" s="202">
        <f t="shared" si="3"/>
        <v>0</v>
      </c>
      <c r="H67" s="133"/>
    </row>
    <row r="68" spans="1:8" s="136" customFormat="1" ht="31.5" customHeight="1" x14ac:dyDescent="0.25">
      <c r="A68" s="148">
        <v>61</v>
      </c>
      <c r="B68" s="189" t="s">
        <v>164</v>
      </c>
      <c r="C68" s="194" t="s">
        <v>62</v>
      </c>
      <c r="D68" s="195">
        <v>1</v>
      </c>
      <c r="E68" s="157"/>
      <c r="F68" s="211">
        <v>5000</v>
      </c>
      <c r="G68" s="212">
        <f t="shared" si="3"/>
        <v>0</v>
      </c>
      <c r="H68" s="137"/>
    </row>
    <row r="69" spans="1:8" ht="15" customHeight="1" x14ac:dyDescent="0.25">
      <c r="A69" s="150">
        <v>62</v>
      </c>
      <c r="B69" s="188" t="s">
        <v>118</v>
      </c>
      <c r="C69" s="179" t="s">
        <v>62</v>
      </c>
      <c r="D69" s="181">
        <v>1</v>
      </c>
      <c r="E69" s="154"/>
      <c r="F69" s="210">
        <v>11600</v>
      </c>
      <c r="G69" s="202">
        <f t="shared" si="3"/>
        <v>0</v>
      </c>
      <c r="H69" s="133"/>
    </row>
    <row r="70" spans="1:8" ht="15" customHeight="1" x14ac:dyDescent="0.25">
      <c r="A70" s="150"/>
      <c r="B70" s="182" t="s">
        <v>63</v>
      </c>
      <c r="C70" s="183"/>
      <c r="D70" s="184"/>
      <c r="E70" s="155"/>
      <c r="F70" s="203"/>
      <c r="G70" s="204"/>
    </row>
    <row r="71" spans="1:8" ht="15" customHeight="1" x14ac:dyDescent="0.25">
      <c r="A71" s="150">
        <v>63</v>
      </c>
      <c r="B71" s="188" t="s">
        <v>112</v>
      </c>
      <c r="C71" s="179" t="s">
        <v>62</v>
      </c>
      <c r="D71" s="181">
        <v>1</v>
      </c>
      <c r="E71" s="154"/>
      <c r="F71" s="180">
        <v>10000</v>
      </c>
      <c r="G71" s="202">
        <f>E71*D71</f>
        <v>0</v>
      </c>
      <c r="H71" s="133"/>
    </row>
    <row r="72" spans="1:8" ht="15" customHeight="1" x14ac:dyDescent="0.25">
      <c r="A72" s="150">
        <v>64</v>
      </c>
      <c r="B72" s="188" t="s">
        <v>109</v>
      </c>
      <c r="C72" s="179" t="s">
        <v>62</v>
      </c>
      <c r="D72" s="181">
        <v>1</v>
      </c>
      <c r="E72" s="154"/>
      <c r="F72" s="180">
        <v>10000</v>
      </c>
      <c r="G72" s="202">
        <f>E72*D72</f>
        <v>0</v>
      </c>
      <c r="H72" s="133"/>
    </row>
    <row r="73" spans="1:8" ht="15" customHeight="1" x14ac:dyDescent="0.25">
      <c r="A73" s="150">
        <v>65</v>
      </c>
      <c r="B73" s="190" t="s">
        <v>134</v>
      </c>
      <c r="C73" s="179" t="s">
        <v>62</v>
      </c>
      <c r="D73" s="181">
        <v>1</v>
      </c>
      <c r="E73" s="154"/>
      <c r="F73" s="180">
        <v>68145</v>
      </c>
      <c r="G73" s="202">
        <f>E73*D73</f>
        <v>0</v>
      </c>
      <c r="H73" s="133"/>
    </row>
    <row r="74" spans="1:8" ht="30.6" customHeight="1" x14ac:dyDescent="0.25">
      <c r="A74" s="150">
        <v>66</v>
      </c>
      <c r="B74" s="189" t="s">
        <v>162</v>
      </c>
      <c r="C74" s="179" t="s">
        <v>62</v>
      </c>
      <c r="D74" s="181">
        <v>1</v>
      </c>
      <c r="E74" s="154"/>
      <c r="F74" s="180">
        <v>30000</v>
      </c>
      <c r="G74" s="202">
        <f>E74*D74</f>
        <v>0</v>
      </c>
      <c r="H74" s="133"/>
    </row>
    <row r="75" spans="1:8" ht="15" customHeight="1" x14ac:dyDescent="0.25">
      <c r="A75" s="150">
        <v>67</v>
      </c>
      <c r="B75" s="178" t="s">
        <v>110</v>
      </c>
      <c r="C75" s="179" t="s">
        <v>62</v>
      </c>
      <c r="D75" s="181">
        <v>1</v>
      </c>
      <c r="E75" s="154"/>
      <c r="F75" s="180">
        <v>20000</v>
      </c>
      <c r="G75" s="202">
        <f>E75*D75</f>
        <v>0</v>
      </c>
      <c r="H75" s="133"/>
    </row>
    <row r="76" spans="1:8" ht="15" customHeight="1" x14ac:dyDescent="0.25">
      <c r="A76" s="150"/>
      <c r="B76" s="182" t="s">
        <v>64</v>
      </c>
      <c r="C76" s="183"/>
      <c r="D76" s="184"/>
      <c r="E76" s="155"/>
      <c r="F76" s="203"/>
      <c r="G76" s="204"/>
    </row>
    <row r="77" spans="1:8" ht="15" customHeight="1" x14ac:dyDescent="0.25">
      <c r="A77" s="150">
        <v>68</v>
      </c>
      <c r="B77" s="188" t="s">
        <v>114</v>
      </c>
      <c r="C77" s="179" t="s">
        <v>62</v>
      </c>
      <c r="D77" s="181">
        <v>1</v>
      </c>
      <c r="E77" s="154"/>
      <c r="F77" s="181">
        <v>20000</v>
      </c>
      <c r="G77" s="202">
        <f>E77*D77</f>
        <v>0</v>
      </c>
      <c r="H77" s="133"/>
    </row>
    <row r="78" spans="1:8" ht="15" customHeight="1" x14ac:dyDescent="0.25">
      <c r="A78" s="150">
        <v>69</v>
      </c>
      <c r="B78" s="188" t="s">
        <v>113</v>
      </c>
      <c r="C78" s="179" t="s">
        <v>62</v>
      </c>
      <c r="D78" s="181">
        <v>1</v>
      </c>
      <c r="E78" s="154"/>
      <c r="F78" s="181">
        <v>6063</v>
      </c>
      <c r="G78" s="202">
        <f>E78*D78</f>
        <v>0</v>
      </c>
      <c r="H78" s="133"/>
    </row>
    <row r="79" spans="1:8" ht="15" customHeight="1" x14ac:dyDescent="0.25">
      <c r="A79" s="150"/>
      <c r="B79" s="182" t="s">
        <v>93</v>
      </c>
      <c r="C79" s="183"/>
      <c r="D79" s="184"/>
      <c r="E79" s="155"/>
      <c r="F79" s="203"/>
      <c r="G79" s="204"/>
    </row>
    <row r="80" spans="1:8" ht="15" customHeight="1" x14ac:dyDescent="0.25">
      <c r="A80" s="150">
        <v>71</v>
      </c>
      <c r="B80" s="188" t="s">
        <v>135</v>
      </c>
      <c r="C80" s="181" t="s">
        <v>0</v>
      </c>
      <c r="D80" s="181">
        <v>10</v>
      </c>
      <c r="E80" s="154"/>
      <c r="F80" s="180">
        <v>1133</v>
      </c>
      <c r="G80" s="202">
        <f>E80*D80</f>
        <v>0</v>
      </c>
    </row>
    <row r="81" spans="1:7" ht="15" customHeight="1" thickBot="1" x14ac:dyDescent="0.3">
      <c r="A81" s="150">
        <v>72</v>
      </c>
      <c r="B81" s="196" t="s">
        <v>136</v>
      </c>
      <c r="C81" s="197" t="s">
        <v>0</v>
      </c>
      <c r="D81" s="198">
        <v>65</v>
      </c>
      <c r="E81" s="158"/>
      <c r="F81" s="213">
        <v>218.3</v>
      </c>
      <c r="G81" s="214">
        <f>E81*D81</f>
        <v>0</v>
      </c>
    </row>
    <row r="82" spans="1:7" x14ac:dyDescent="0.25">
      <c r="A82" s="150"/>
      <c r="B82" s="150"/>
      <c r="C82" s="159" t="s">
        <v>96</v>
      </c>
      <c r="D82" s="160"/>
      <c r="E82" s="160"/>
      <c r="F82" s="161"/>
      <c r="G82" s="162">
        <f>SUM(G4:G81)</f>
        <v>0</v>
      </c>
    </row>
    <row r="83" spans="1:7" x14ac:dyDescent="0.25">
      <c r="A83" s="150"/>
      <c r="B83" s="163"/>
      <c r="C83" s="164" t="s">
        <v>94</v>
      </c>
      <c r="D83" s="165"/>
      <c r="E83" s="165"/>
      <c r="F83" s="166"/>
      <c r="G83" s="167">
        <f>G84-G82</f>
        <v>0</v>
      </c>
    </row>
    <row r="84" spans="1:7" ht="13.8" thickBot="1" x14ac:dyDescent="0.3">
      <c r="A84" s="150"/>
      <c r="B84" s="150"/>
      <c r="C84" s="168" t="s">
        <v>95</v>
      </c>
      <c r="D84" s="169"/>
      <c r="E84" s="169"/>
      <c r="F84" s="170"/>
      <c r="G84" s="171">
        <f>G82*1.21</f>
        <v>0</v>
      </c>
    </row>
    <row r="85" spans="1:7" x14ac:dyDescent="0.25">
      <c r="D85" s="125"/>
    </row>
    <row r="86" spans="1:7" x14ac:dyDescent="0.25">
      <c r="D86" s="125"/>
    </row>
    <row r="87" spans="1:7" x14ac:dyDescent="0.25">
      <c r="D87" s="125"/>
    </row>
    <row r="88" spans="1:7" x14ac:dyDescent="0.25">
      <c r="D88" s="125"/>
    </row>
    <row r="89" spans="1:7" x14ac:dyDescent="0.25">
      <c r="D89" s="125"/>
    </row>
    <row r="90" spans="1:7" x14ac:dyDescent="0.25">
      <c r="D90" s="125"/>
    </row>
    <row r="91" spans="1:7" x14ac:dyDescent="0.25">
      <c r="D91" s="125"/>
    </row>
    <row r="92" spans="1:7" x14ac:dyDescent="0.25">
      <c r="D92" s="125"/>
    </row>
    <row r="93" spans="1:7" x14ac:dyDescent="0.25">
      <c r="D93" s="125"/>
    </row>
    <row r="94" spans="1:7" x14ac:dyDescent="0.25">
      <c r="D94" s="125"/>
    </row>
    <row r="95" spans="1:7" x14ac:dyDescent="0.25">
      <c r="D95" s="125"/>
    </row>
    <row r="96" spans="1:7" x14ac:dyDescent="0.25">
      <c r="D96" s="125"/>
    </row>
    <row r="97" spans="4:4" x14ac:dyDescent="0.25">
      <c r="D97" s="125"/>
    </row>
    <row r="98" spans="4:4" x14ac:dyDescent="0.25">
      <c r="D98" s="125"/>
    </row>
    <row r="99" spans="4:4" x14ac:dyDescent="0.25">
      <c r="D99" s="125"/>
    </row>
    <row r="100" spans="4:4" x14ac:dyDescent="0.25">
      <c r="D100" s="125"/>
    </row>
    <row r="101" spans="4:4" x14ac:dyDescent="0.25">
      <c r="D101" s="125"/>
    </row>
    <row r="102" spans="4:4" x14ac:dyDescent="0.25">
      <c r="D102" s="125"/>
    </row>
    <row r="103" spans="4:4" x14ac:dyDescent="0.25">
      <c r="D103" s="125"/>
    </row>
    <row r="104" spans="4:4" x14ac:dyDescent="0.25">
      <c r="D104" s="125"/>
    </row>
    <row r="105" spans="4:4" x14ac:dyDescent="0.25">
      <c r="D105" s="125"/>
    </row>
    <row r="106" spans="4:4" x14ac:dyDescent="0.25">
      <c r="D106" s="125"/>
    </row>
    <row r="107" spans="4:4" x14ac:dyDescent="0.25">
      <c r="D107" s="125"/>
    </row>
    <row r="108" spans="4:4" x14ac:dyDescent="0.25">
      <c r="D108" s="125"/>
    </row>
    <row r="109" spans="4:4" x14ac:dyDescent="0.25">
      <c r="D109" s="125"/>
    </row>
    <row r="110" spans="4:4" x14ac:dyDescent="0.25">
      <c r="D110" s="125"/>
    </row>
    <row r="111" spans="4:4" x14ac:dyDescent="0.25">
      <c r="D111" s="125"/>
    </row>
    <row r="112" spans="4:4" x14ac:dyDescent="0.25">
      <c r="D112" s="125"/>
    </row>
    <row r="113" spans="4:4" x14ac:dyDescent="0.25">
      <c r="D113" s="125"/>
    </row>
    <row r="114" spans="4:4" x14ac:dyDescent="0.25">
      <c r="D114" s="125"/>
    </row>
    <row r="115" spans="4:4" x14ac:dyDescent="0.25">
      <c r="D115" s="125"/>
    </row>
    <row r="116" spans="4:4" x14ac:dyDescent="0.25">
      <c r="D116" s="125"/>
    </row>
    <row r="117" spans="4:4" x14ac:dyDescent="0.25">
      <c r="D117" s="125"/>
    </row>
    <row r="118" spans="4:4" x14ac:dyDescent="0.25">
      <c r="D118" s="125"/>
    </row>
    <row r="119" spans="4:4" x14ac:dyDescent="0.25">
      <c r="D119" s="125"/>
    </row>
    <row r="120" spans="4:4" x14ac:dyDescent="0.25">
      <c r="D120" s="125"/>
    </row>
    <row r="121" spans="4:4" x14ac:dyDescent="0.25">
      <c r="D121" s="125"/>
    </row>
    <row r="122" spans="4:4" x14ac:dyDescent="0.25">
      <c r="D122" s="125"/>
    </row>
    <row r="123" spans="4:4" x14ac:dyDescent="0.25">
      <c r="D123" s="125"/>
    </row>
    <row r="124" spans="4:4" x14ac:dyDescent="0.25">
      <c r="D124" s="125"/>
    </row>
    <row r="125" spans="4:4" x14ac:dyDescent="0.25">
      <c r="D125" s="125"/>
    </row>
    <row r="126" spans="4:4" x14ac:dyDescent="0.25">
      <c r="D126" s="125"/>
    </row>
    <row r="127" spans="4:4" x14ac:dyDescent="0.25">
      <c r="D127" s="125"/>
    </row>
    <row r="128" spans="4:4" x14ac:dyDescent="0.25">
      <c r="D128" s="125"/>
    </row>
    <row r="129" spans="4:4" x14ac:dyDescent="0.25">
      <c r="D129" s="125"/>
    </row>
    <row r="130" spans="4:4" x14ac:dyDescent="0.25">
      <c r="D130" s="125"/>
    </row>
    <row r="131" spans="4:4" x14ac:dyDescent="0.25">
      <c r="D131" s="125"/>
    </row>
    <row r="132" spans="4:4" x14ac:dyDescent="0.25">
      <c r="D132" s="125"/>
    </row>
    <row r="133" spans="4:4" x14ac:dyDescent="0.25">
      <c r="D133" s="125"/>
    </row>
    <row r="134" spans="4:4" x14ac:dyDescent="0.25">
      <c r="D134" s="125"/>
    </row>
    <row r="135" spans="4:4" x14ac:dyDescent="0.25">
      <c r="D135" s="125"/>
    </row>
    <row r="136" spans="4:4" x14ac:dyDescent="0.25">
      <c r="D136" s="125"/>
    </row>
    <row r="137" spans="4:4" x14ac:dyDescent="0.25">
      <c r="D137" s="125"/>
    </row>
    <row r="138" spans="4:4" x14ac:dyDescent="0.25">
      <c r="D138" s="125"/>
    </row>
    <row r="139" spans="4:4" x14ac:dyDescent="0.25">
      <c r="D139" s="125"/>
    </row>
    <row r="140" spans="4:4" x14ac:dyDescent="0.25">
      <c r="D140" s="125"/>
    </row>
    <row r="141" spans="4:4" x14ac:dyDescent="0.25">
      <c r="D141" s="125"/>
    </row>
    <row r="142" spans="4:4" x14ac:dyDescent="0.25">
      <c r="D142" s="125"/>
    </row>
    <row r="143" spans="4:4" x14ac:dyDescent="0.25">
      <c r="D143" s="125"/>
    </row>
    <row r="144" spans="4:4" x14ac:dyDescent="0.25">
      <c r="D144" s="125"/>
    </row>
    <row r="145" spans="4:4" x14ac:dyDescent="0.25">
      <c r="D145" s="125"/>
    </row>
    <row r="146" spans="4:4" x14ac:dyDescent="0.25">
      <c r="D146" s="125"/>
    </row>
    <row r="147" spans="4:4" x14ac:dyDescent="0.25">
      <c r="D147" s="125"/>
    </row>
    <row r="148" spans="4:4" x14ac:dyDescent="0.25">
      <c r="D148" s="125"/>
    </row>
    <row r="149" spans="4:4" x14ac:dyDescent="0.25">
      <c r="D149" s="125"/>
    </row>
    <row r="150" spans="4:4" x14ac:dyDescent="0.25">
      <c r="D150" s="125"/>
    </row>
    <row r="151" spans="4:4" x14ac:dyDescent="0.25">
      <c r="D151" s="125"/>
    </row>
    <row r="152" spans="4:4" x14ac:dyDescent="0.25">
      <c r="D152" s="125"/>
    </row>
    <row r="153" spans="4:4" x14ac:dyDescent="0.25">
      <c r="D153" s="125"/>
    </row>
    <row r="154" spans="4:4" x14ac:dyDescent="0.25">
      <c r="D154" s="125"/>
    </row>
    <row r="155" spans="4:4" x14ac:dyDescent="0.25">
      <c r="D155" s="125"/>
    </row>
    <row r="156" spans="4:4" x14ac:dyDescent="0.25">
      <c r="D156" s="125"/>
    </row>
    <row r="157" spans="4:4" x14ac:dyDescent="0.25">
      <c r="D157" s="125"/>
    </row>
    <row r="158" spans="4:4" x14ac:dyDescent="0.25">
      <c r="D158" s="125"/>
    </row>
    <row r="159" spans="4:4" x14ac:dyDescent="0.25">
      <c r="D159" s="125"/>
    </row>
    <row r="160" spans="4:4" x14ac:dyDescent="0.25">
      <c r="D160" s="125"/>
    </row>
    <row r="161" spans="4:4" x14ac:dyDescent="0.25">
      <c r="D161" s="125"/>
    </row>
    <row r="162" spans="4:4" x14ac:dyDescent="0.25">
      <c r="D162" s="125"/>
    </row>
    <row r="163" spans="4:4" x14ac:dyDescent="0.25">
      <c r="D163" s="125"/>
    </row>
    <row r="164" spans="4:4" x14ac:dyDescent="0.25">
      <c r="D164" s="125"/>
    </row>
    <row r="165" spans="4:4" x14ac:dyDescent="0.25">
      <c r="D165" s="125"/>
    </row>
    <row r="166" spans="4:4" x14ac:dyDescent="0.25">
      <c r="D166" s="125"/>
    </row>
    <row r="167" spans="4:4" x14ac:dyDescent="0.25">
      <c r="D167" s="125"/>
    </row>
    <row r="168" spans="4:4" x14ac:dyDescent="0.25">
      <c r="D168" s="125"/>
    </row>
    <row r="169" spans="4:4" x14ac:dyDescent="0.25">
      <c r="D169" s="125"/>
    </row>
    <row r="170" spans="4:4" x14ac:dyDescent="0.25">
      <c r="D170" s="125"/>
    </row>
    <row r="171" spans="4:4" x14ac:dyDescent="0.25">
      <c r="D171" s="125"/>
    </row>
    <row r="172" spans="4:4" x14ac:dyDescent="0.25">
      <c r="D172" s="125"/>
    </row>
    <row r="173" spans="4:4" x14ac:dyDescent="0.25">
      <c r="D173" s="125"/>
    </row>
    <row r="174" spans="4:4" x14ac:dyDescent="0.25">
      <c r="D174" s="125"/>
    </row>
    <row r="175" spans="4:4" x14ac:dyDescent="0.25">
      <c r="D175" s="125"/>
    </row>
    <row r="176" spans="4:4" x14ac:dyDescent="0.25">
      <c r="D176" s="125"/>
    </row>
    <row r="177" spans="4:4" x14ac:dyDescent="0.25">
      <c r="D177" s="125"/>
    </row>
    <row r="178" spans="4:4" x14ac:dyDescent="0.25">
      <c r="D178" s="125"/>
    </row>
    <row r="179" spans="4:4" x14ac:dyDescent="0.25">
      <c r="D179" s="125"/>
    </row>
    <row r="180" spans="4:4" x14ac:dyDescent="0.25">
      <c r="D180" s="125"/>
    </row>
    <row r="181" spans="4:4" x14ac:dyDescent="0.25">
      <c r="D181" s="125"/>
    </row>
    <row r="182" spans="4:4" x14ac:dyDescent="0.25">
      <c r="D182" s="125"/>
    </row>
    <row r="183" spans="4:4" x14ac:dyDescent="0.25">
      <c r="D183" s="125"/>
    </row>
    <row r="184" spans="4:4" x14ac:dyDescent="0.25">
      <c r="D184" s="125"/>
    </row>
    <row r="185" spans="4:4" x14ac:dyDescent="0.25">
      <c r="D185" s="125"/>
    </row>
    <row r="186" spans="4:4" x14ac:dyDescent="0.25">
      <c r="D186" s="125"/>
    </row>
    <row r="187" spans="4:4" x14ac:dyDescent="0.25">
      <c r="D187" s="125"/>
    </row>
    <row r="188" spans="4:4" x14ac:dyDescent="0.25">
      <c r="D188" s="125"/>
    </row>
    <row r="189" spans="4:4" x14ac:dyDescent="0.25">
      <c r="D189" s="125"/>
    </row>
    <row r="190" spans="4:4" x14ac:dyDescent="0.25">
      <c r="D190" s="125"/>
    </row>
    <row r="191" spans="4:4" x14ac:dyDescent="0.25">
      <c r="D191" s="125"/>
    </row>
    <row r="192" spans="4:4" x14ac:dyDescent="0.25">
      <c r="D192" s="125"/>
    </row>
    <row r="193" spans="4:4" x14ac:dyDescent="0.25">
      <c r="D193" s="125"/>
    </row>
    <row r="194" spans="4:4" x14ac:dyDescent="0.25">
      <c r="D194" s="125"/>
    </row>
    <row r="195" spans="4:4" x14ac:dyDescent="0.25">
      <c r="D195" s="125"/>
    </row>
    <row r="196" spans="4:4" x14ac:dyDescent="0.25">
      <c r="D196" s="125"/>
    </row>
    <row r="197" spans="4:4" x14ac:dyDescent="0.25">
      <c r="D197" s="125"/>
    </row>
    <row r="198" spans="4:4" x14ac:dyDescent="0.25">
      <c r="D198" s="125"/>
    </row>
    <row r="199" spans="4:4" x14ac:dyDescent="0.25">
      <c r="D199" s="125"/>
    </row>
    <row r="200" spans="4:4" x14ac:dyDescent="0.25">
      <c r="D200" s="125"/>
    </row>
    <row r="201" spans="4:4" x14ac:dyDescent="0.25">
      <c r="D201" s="125"/>
    </row>
    <row r="202" spans="4:4" x14ac:dyDescent="0.25">
      <c r="D202" s="125"/>
    </row>
    <row r="203" spans="4:4" x14ac:dyDescent="0.25">
      <c r="D203" s="125"/>
    </row>
    <row r="204" spans="4:4" x14ac:dyDescent="0.25">
      <c r="D204" s="125"/>
    </row>
    <row r="205" spans="4:4" x14ac:dyDescent="0.25">
      <c r="D205" s="125"/>
    </row>
    <row r="206" spans="4:4" x14ac:dyDescent="0.25">
      <c r="D206" s="125"/>
    </row>
    <row r="207" spans="4:4" x14ac:dyDescent="0.25">
      <c r="D207" s="125"/>
    </row>
    <row r="208" spans="4:4" x14ac:dyDescent="0.25">
      <c r="D208" s="125"/>
    </row>
    <row r="209" spans="4:4" x14ac:dyDescent="0.25">
      <c r="D209" s="125"/>
    </row>
    <row r="210" spans="4:4" x14ac:dyDescent="0.25">
      <c r="D210" s="125"/>
    </row>
    <row r="211" spans="4:4" x14ac:dyDescent="0.25">
      <c r="D211" s="125"/>
    </row>
    <row r="212" spans="4:4" x14ac:dyDescent="0.25">
      <c r="D212" s="125"/>
    </row>
    <row r="213" spans="4:4" x14ac:dyDescent="0.25">
      <c r="D213" s="125"/>
    </row>
    <row r="214" spans="4:4" x14ac:dyDescent="0.25">
      <c r="D214" s="125"/>
    </row>
    <row r="215" spans="4:4" x14ac:dyDescent="0.25">
      <c r="D215" s="125"/>
    </row>
    <row r="216" spans="4:4" x14ac:dyDescent="0.25">
      <c r="D216" s="125"/>
    </row>
    <row r="217" spans="4:4" x14ac:dyDescent="0.25">
      <c r="D217" s="125"/>
    </row>
    <row r="218" spans="4:4" x14ac:dyDescent="0.25">
      <c r="D218" s="125"/>
    </row>
    <row r="219" spans="4:4" x14ac:dyDescent="0.25">
      <c r="D219" s="125"/>
    </row>
    <row r="220" spans="4:4" x14ac:dyDescent="0.25">
      <c r="D220" s="125"/>
    </row>
    <row r="221" spans="4:4" x14ac:dyDescent="0.25">
      <c r="D221" s="125"/>
    </row>
    <row r="222" spans="4:4" x14ac:dyDescent="0.25">
      <c r="D222" s="125"/>
    </row>
    <row r="223" spans="4:4" x14ac:dyDescent="0.25">
      <c r="D223" s="125"/>
    </row>
    <row r="224" spans="4:4" x14ac:dyDescent="0.25">
      <c r="D224" s="125"/>
    </row>
    <row r="225" spans="4:4" x14ac:dyDescent="0.25">
      <c r="D225" s="125"/>
    </row>
    <row r="226" spans="4:4" x14ac:dyDescent="0.25">
      <c r="D226" s="125"/>
    </row>
    <row r="227" spans="4:4" x14ac:dyDescent="0.25">
      <c r="D227" s="125"/>
    </row>
    <row r="228" spans="4:4" x14ac:dyDescent="0.25">
      <c r="D228" s="125"/>
    </row>
    <row r="229" spans="4:4" x14ac:dyDescent="0.25">
      <c r="D229" s="125"/>
    </row>
    <row r="230" spans="4:4" x14ac:dyDescent="0.25">
      <c r="D230" s="125"/>
    </row>
    <row r="231" spans="4:4" x14ac:dyDescent="0.25">
      <c r="D231" s="125"/>
    </row>
    <row r="232" spans="4:4" x14ac:dyDescent="0.25">
      <c r="D232" s="125"/>
    </row>
    <row r="233" spans="4:4" x14ac:dyDescent="0.25">
      <c r="D233" s="125"/>
    </row>
    <row r="234" spans="4:4" x14ac:dyDescent="0.25">
      <c r="D234" s="125"/>
    </row>
    <row r="235" spans="4:4" x14ac:dyDescent="0.25">
      <c r="D235" s="125"/>
    </row>
    <row r="236" spans="4:4" x14ac:dyDescent="0.25">
      <c r="D236" s="125"/>
    </row>
    <row r="237" spans="4:4" x14ac:dyDescent="0.25">
      <c r="D237" s="125"/>
    </row>
    <row r="238" spans="4:4" x14ac:dyDescent="0.25">
      <c r="D238" s="125"/>
    </row>
    <row r="239" spans="4:4" x14ac:dyDescent="0.25">
      <c r="D239" s="125"/>
    </row>
    <row r="240" spans="4:4" x14ac:dyDescent="0.25">
      <c r="D240" s="125"/>
    </row>
    <row r="241" spans="4:4" x14ac:dyDescent="0.25">
      <c r="D241" s="125"/>
    </row>
    <row r="242" spans="4:4" x14ac:dyDescent="0.25">
      <c r="D242" s="125"/>
    </row>
    <row r="243" spans="4:4" x14ac:dyDescent="0.25">
      <c r="D243" s="125"/>
    </row>
    <row r="244" spans="4:4" x14ac:dyDescent="0.25">
      <c r="D244" s="125"/>
    </row>
    <row r="245" spans="4:4" x14ac:dyDescent="0.25">
      <c r="D245" s="125"/>
    </row>
    <row r="246" spans="4:4" x14ac:dyDescent="0.25">
      <c r="D246" s="125"/>
    </row>
    <row r="247" spans="4:4" x14ac:dyDescent="0.25">
      <c r="D247" s="125"/>
    </row>
    <row r="248" spans="4:4" x14ac:dyDescent="0.25">
      <c r="D248" s="125"/>
    </row>
    <row r="249" spans="4:4" x14ac:dyDescent="0.25">
      <c r="D249" s="125"/>
    </row>
    <row r="250" spans="4:4" x14ac:dyDescent="0.25">
      <c r="D250" s="125"/>
    </row>
    <row r="251" spans="4:4" x14ac:dyDescent="0.25">
      <c r="D251" s="125"/>
    </row>
    <row r="252" spans="4:4" x14ac:dyDescent="0.25">
      <c r="D252" s="125"/>
    </row>
    <row r="253" spans="4:4" x14ac:dyDescent="0.25">
      <c r="D253" s="125"/>
    </row>
    <row r="254" spans="4:4" x14ac:dyDescent="0.25">
      <c r="D254" s="125"/>
    </row>
    <row r="255" spans="4:4" x14ac:dyDescent="0.25">
      <c r="D255" s="125"/>
    </row>
    <row r="256" spans="4:4" x14ac:dyDescent="0.25">
      <c r="D256" s="125"/>
    </row>
    <row r="257" spans="4:4" x14ac:dyDescent="0.25">
      <c r="D257" s="125"/>
    </row>
    <row r="258" spans="4:4" x14ac:dyDescent="0.25">
      <c r="D258" s="125"/>
    </row>
    <row r="259" spans="4:4" x14ac:dyDescent="0.25">
      <c r="D259" s="125"/>
    </row>
    <row r="260" spans="4:4" x14ac:dyDescent="0.25">
      <c r="D260" s="125"/>
    </row>
    <row r="261" spans="4:4" x14ac:dyDescent="0.25">
      <c r="D261" s="125"/>
    </row>
    <row r="262" spans="4:4" x14ac:dyDescent="0.25">
      <c r="D262" s="125"/>
    </row>
    <row r="263" spans="4:4" x14ac:dyDescent="0.25">
      <c r="D263" s="125"/>
    </row>
    <row r="264" spans="4:4" x14ac:dyDescent="0.25">
      <c r="D264" s="125"/>
    </row>
    <row r="265" spans="4:4" x14ac:dyDescent="0.25">
      <c r="D265" s="125"/>
    </row>
    <row r="266" spans="4:4" x14ac:dyDescent="0.25">
      <c r="D266" s="125"/>
    </row>
    <row r="267" spans="4:4" x14ac:dyDescent="0.25">
      <c r="D267" s="125"/>
    </row>
    <row r="268" spans="4:4" x14ac:dyDescent="0.25">
      <c r="D268" s="125"/>
    </row>
    <row r="269" spans="4:4" x14ac:dyDescent="0.25">
      <c r="D269" s="125"/>
    </row>
    <row r="270" spans="4:4" x14ac:dyDescent="0.25">
      <c r="D270" s="125"/>
    </row>
    <row r="271" spans="4:4" x14ac:dyDescent="0.25">
      <c r="D271" s="125"/>
    </row>
    <row r="272" spans="4:4" x14ac:dyDescent="0.25">
      <c r="D272" s="125"/>
    </row>
    <row r="273" spans="4:4" x14ac:dyDescent="0.25">
      <c r="D273" s="125"/>
    </row>
    <row r="274" spans="4:4" x14ac:dyDescent="0.25">
      <c r="D274" s="125"/>
    </row>
    <row r="275" spans="4:4" x14ac:dyDescent="0.25">
      <c r="D275" s="125"/>
    </row>
    <row r="276" spans="4:4" x14ac:dyDescent="0.25">
      <c r="D276" s="125"/>
    </row>
    <row r="277" spans="4:4" x14ac:dyDescent="0.25">
      <c r="D277" s="125"/>
    </row>
    <row r="278" spans="4:4" x14ac:dyDescent="0.25">
      <c r="D278" s="125"/>
    </row>
    <row r="279" spans="4:4" x14ac:dyDescent="0.25">
      <c r="D279" s="125"/>
    </row>
    <row r="280" spans="4:4" x14ac:dyDescent="0.25">
      <c r="D280" s="125"/>
    </row>
    <row r="281" spans="4:4" x14ac:dyDescent="0.25">
      <c r="D281" s="125"/>
    </row>
    <row r="282" spans="4:4" x14ac:dyDescent="0.25">
      <c r="D282" s="125"/>
    </row>
    <row r="283" spans="4:4" x14ac:dyDescent="0.25">
      <c r="D283" s="125"/>
    </row>
    <row r="284" spans="4:4" x14ac:dyDescent="0.25">
      <c r="D284" s="125"/>
    </row>
    <row r="285" spans="4:4" x14ac:dyDescent="0.25">
      <c r="D285" s="125"/>
    </row>
    <row r="286" spans="4:4" x14ac:dyDescent="0.25">
      <c r="D286" s="125"/>
    </row>
    <row r="287" spans="4:4" x14ac:dyDescent="0.25">
      <c r="D287" s="125"/>
    </row>
    <row r="288" spans="4:4" x14ac:dyDescent="0.25">
      <c r="D288" s="125"/>
    </row>
    <row r="289" spans="4:4" x14ac:dyDescent="0.25">
      <c r="D289" s="125"/>
    </row>
    <row r="290" spans="4:4" x14ac:dyDescent="0.25">
      <c r="D290" s="125"/>
    </row>
    <row r="291" spans="4:4" x14ac:dyDescent="0.25">
      <c r="D291" s="125"/>
    </row>
    <row r="292" spans="4:4" x14ac:dyDescent="0.25">
      <c r="D292" s="125"/>
    </row>
    <row r="293" spans="4:4" x14ac:dyDescent="0.25">
      <c r="D293" s="125"/>
    </row>
    <row r="294" spans="4:4" x14ac:dyDescent="0.25">
      <c r="D294" s="125"/>
    </row>
    <row r="295" spans="4:4" x14ac:dyDescent="0.25">
      <c r="D295" s="125"/>
    </row>
    <row r="296" spans="4:4" x14ac:dyDescent="0.25">
      <c r="D296" s="125"/>
    </row>
    <row r="297" spans="4:4" x14ac:dyDescent="0.25">
      <c r="D297" s="125"/>
    </row>
    <row r="298" spans="4:4" x14ac:dyDescent="0.25">
      <c r="D298" s="125"/>
    </row>
    <row r="299" spans="4:4" x14ac:dyDescent="0.25">
      <c r="D299" s="125"/>
    </row>
    <row r="300" spans="4:4" x14ac:dyDescent="0.25">
      <c r="D300" s="125"/>
    </row>
    <row r="301" spans="4:4" x14ac:dyDescent="0.25">
      <c r="D301" s="125"/>
    </row>
    <row r="302" spans="4:4" x14ac:dyDescent="0.25">
      <c r="D302" s="125"/>
    </row>
    <row r="303" spans="4:4" x14ac:dyDescent="0.25">
      <c r="D303" s="125"/>
    </row>
    <row r="304" spans="4:4" x14ac:dyDescent="0.25">
      <c r="D304" s="125"/>
    </row>
    <row r="305" spans="4:4" x14ac:dyDescent="0.25">
      <c r="D305" s="125"/>
    </row>
    <row r="306" spans="4:4" x14ac:dyDescent="0.25">
      <c r="D306" s="125"/>
    </row>
    <row r="307" spans="4:4" x14ac:dyDescent="0.25">
      <c r="D307" s="125"/>
    </row>
    <row r="308" spans="4:4" x14ac:dyDescent="0.25">
      <c r="D308" s="125"/>
    </row>
    <row r="309" spans="4:4" x14ac:dyDescent="0.25">
      <c r="D309" s="125"/>
    </row>
    <row r="310" spans="4:4" x14ac:dyDescent="0.25">
      <c r="D310" s="125"/>
    </row>
    <row r="311" spans="4:4" x14ac:dyDescent="0.25">
      <c r="D311" s="125"/>
    </row>
    <row r="312" spans="4:4" x14ac:dyDescent="0.25">
      <c r="D312" s="125"/>
    </row>
    <row r="313" spans="4:4" x14ac:dyDescent="0.25">
      <c r="D313" s="125"/>
    </row>
    <row r="314" spans="4:4" x14ac:dyDescent="0.25">
      <c r="D314" s="125"/>
    </row>
    <row r="315" spans="4:4" x14ac:dyDescent="0.25">
      <c r="D315" s="125"/>
    </row>
    <row r="316" spans="4:4" x14ac:dyDescent="0.25">
      <c r="D316" s="125"/>
    </row>
    <row r="317" spans="4:4" x14ac:dyDescent="0.25">
      <c r="D317" s="125"/>
    </row>
    <row r="318" spans="4:4" x14ac:dyDescent="0.25">
      <c r="D318" s="125"/>
    </row>
    <row r="319" spans="4:4" x14ac:dyDescent="0.25">
      <c r="D319" s="125"/>
    </row>
    <row r="320" spans="4:4" x14ac:dyDescent="0.25">
      <c r="D320" s="125"/>
    </row>
    <row r="321" spans="4:4" x14ac:dyDescent="0.25">
      <c r="D321" s="125"/>
    </row>
    <row r="322" spans="4:4" x14ac:dyDescent="0.25">
      <c r="D322" s="125"/>
    </row>
    <row r="323" spans="4:4" x14ac:dyDescent="0.25">
      <c r="D323" s="125"/>
    </row>
    <row r="324" spans="4:4" x14ac:dyDescent="0.25">
      <c r="D324" s="125"/>
    </row>
    <row r="325" spans="4:4" x14ac:dyDescent="0.25">
      <c r="D325" s="125"/>
    </row>
    <row r="326" spans="4:4" x14ac:dyDescent="0.25">
      <c r="D326" s="125"/>
    </row>
    <row r="327" spans="4:4" x14ac:dyDescent="0.25">
      <c r="D327" s="125"/>
    </row>
    <row r="328" spans="4:4" x14ac:dyDescent="0.25">
      <c r="D328" s="125"/>
    </row>
    <row r="329" spans="4:4" x14ac:dyDescent="0.25">
      <c r="D329" s="125"/>
    </row>
    <row r="330" spans="4:4" x14ac:dyDescent="0.25">
      <c r="D330" s="125"/>
    </row>
    <row r="331" spans="4:4" x14ac:dyDescent="0.25">
      <c r="D331" s="125"/>
    </row>
    <row r="332" spans="4:4" x14ac:dyDescent="0.25">
      <c r="D332" s="125"/>
    </row>
    <row r="333" spans="4:4" x14ac:dyDescent="0.25">
      <c r="D333" s="125"/>
    </row>
    <row r="334" spans="4:4" x14ac:dyDescent="0.25">
      <c r="D334" s="125"/>
    </row>
    <row r="335" spans="4:4" x14ac:dyDescent="0.25">
      <c r="D335" s="125"/>
    </row>
    <row r="336" spans="4:4" x14ac:dyDescent="0.25">
      <c r="D336" s="125"/>
    </row>
    <row r="337" spans="4:4" x14ac:dyDescent="0.25">
      <c r="D337" s="125"/>
    </row>
    <row r="338" spans="4:4" x14ac:dyDescent="0.25">
      <c r="D338" s="125"/>
    </row>
    <row r="339" spans="4:4" x14ac:dyDescent="0.25">
      <c r="D339" s="125"/>
    </row>
    <row r="340" spans="4:4" x14ac:dyDescent="0.25">
      <c r="D340" s="125"/>
    </row>
    <row r="341" spans="4:4" x14ac:dyDescent="0.25">
      <c r="D341" s="125"/>
    </row>
    <row r="342" spans="4:4" x14ac:dyDescent="0.25">
      <c r="D342" s="125"/>
    </row>
    <row r="343" spans="4:4" x14ac:dyDescent="0.25">
      <c r="D343" s="125"/>
    </row>
    <row r="344" spans="4:4" x14ac:dyDescent="0.25">
      <c r="D344" s="125"/>
    </row>
    <row r="345" spans="4:4" x14ac:dyDescent="0.25">
      <c r="D345" s="125"/>
    </row>
    <row r="346" spans="4:4" x14ac:dyDescent="0.25">
      <c r="D346" s="125"/>
    </row>
    <row r="347" spans="4:4" x14ac:dyDescent="0.25">
      <c r="D347" s="125"/>
    </row>
    <row r="348" spans="4:4" x14ac:dyDescent="0.25">
      <c r="D348" s="125"/>
    </row>
    <row r="349" spans="4:4" x14ac:dyDescent="0.25">
      <c r="D349" s="125"/>
    </row>
    <row r="350" spans="4:4" x14ac:dyDescent="0.25">
      <c r="D350" s="125"/>
    </row>
    <row r="351" spans="4:4" x14ac:dyDescent="0.25">
      <c r="D351" s="125"/>
    </row>
    <row r="352" spans="4:4" x14ac:dyDescent="0.25">
      <c r="D352" s="125"/>
    </row>
    <row r="353" spans="4:4" x14ac:dyDescent="0.25">
      <c r="D353" s="125"/>
    </row>
    <row r="354" spans="4:4" x14ac:dyDescent="0.25">
      <c r="D354" s="125"/>
    </row>
    <row r="355" spans="4:4" x14ac:dyDescent="0.25">
      <c r="D355" s="125"/>
    </row>
    <row r="356" spans="4:4" x14ac:dyDescent="0.25">
      <c r="D356" s="125"/>
    </row>
    <row r="357" spans="4:4" x14ac:dyDescent="0.25">
      <c r="D357" s="125"/>
    </row>
    <row r="358" spans="4:4" x14ac:dyDescent="0.25">
      <c r="D358" s="125"/>
    </row>
    <row r="359" spans="4:4" x14ac:dyDescent="0.25">
      <c r="D359" s="125"/>
    </row>
    <row r="360" spans="4:4" x14ac:dyDescent="0.25">
      <c r="D360" s="125"/>
    </row>
    <row r="361" spans="4:4" x14ac:dyDescent="0.25">
      <c r="D361" s="125"/>
    </row>
    <row r="362" spans="4:4" x14ac:dyDescent="0.25">
      <c r="D362" s="125"/>
    </row>
    <row r="363" spans="4:4" x14ac:dyDescent="0.25">
      <c r="D363" s="125"/>
    </row>
    <row r="364" spans="4:4" x14ac:dyDescent="0.25">
      <c r="D364" s="125"/>
    </row>
    <row r="365" spans="4:4" x14ac:dyDescent="0.25">
      <c r="D365" s="125"/>
    </row>
    <row r="366" spans="4:4" x14ac:dyDescent="0.25">
      <c r="D366" s="125"/>
    </row>
    <row r="367" spans="4:4" x14ac:dyDescent="0.25">
      <c r="D367" s="125"/>
    </row>
    <row r="368" spans="4:4" x14ac:dyDescent="0.25">
      <c r="D368" s="125"/>
    </row>
    <row r="369" spans="4:4" x14ac:dyDescent="0.25">
      <c r="D369" s="125"/>
    </row>
    <row r="370" spans="4:4" x14ac:dyDescent="0.25">
      <c r="D370" s="125"/>
    </row>
    <row r="371" spans="4:4" x14ac:dyDescent="0.25">
      <c r="D371" s="125"/>
    </row>
    <row r="372" spans="4:4" x14ac:dyDescent="0.25">
      <c r="D372" s="125"/>
    </row>
    <row r="373" spans="4:4" x14ac:dyDescent="0.25">
      <c r="D373" s="125"/>
    </row>
    <row r="374" spans="4:4" x14ac:dyDescent="0.25">
      <c r="D374" s="125"/>
    </row>
    <row r="375" spans="4:4" x14ac:dyDescent="0.25">
      <c r="D375" s="125"/>
    </row>
    <row r="376" spans="4:4" x14ac:dyDescent="0.25">
      <c r="D376" s="125"/>
    </row>
    <row r="377" spans="4:4" x14ac:dyDescent="0.25">
      <c r="D377" s="125"/>
    </row>
    <row r="378" spans="4:4" x14ac:dyDescent="0.25">
      <c r="D378" s="125"/>
    </row>
    <row r="379" spans="4:4" x14ac:dyDescent="0.25">
      <c r="D379" s="125"/>
    </row>
    <row r="380" spans="4:4" x14ac:dyDescent="0.25">
      <c r="D380" s="125"/>
    </row>
    <row r="381" spans="4:4" x14ac:dyDescent="0.25">
      <c r="D381" s="125"/>
    </row>
    <row r="382" spans="4:4" x14ac:dyDescent="0.25">
      <c r="D382" s="125"/>
    </row>
    <row r="383" spans="4:4" x14ac:dyDescent="0.25">
      <c r="D383" s="125"/>
    </row>
    <row r="384" spans="4:4" x14ac:dyDescent="0.25">
      <c r="D384" s="125"/>
    </row>
    <row r="385" spans="4:4" x14ac:dyDescent="0.25">
      <c r="D385" s="125"/>
    </row>
    <row r="386" spans="4:4" x14ac:dyDescent="0.25">
      <c r="D386" s="125"/>
    </row>
    <row r="387" spans="4:4" x14ac:dyDescent="0.25">
      <c r="D387" s="125"/>
    </row>
    <row r="388" spans="4:4" x14ac:dyDescent="0.25">
      <c r="D388" s="125"/>
    </row>
    <row r="389" spans="4:4" x14ac:dyDescent="0.25">
      <c r="D389" s="125"/>
    </row>
    <row r="390" spans="4:4" x14ac:dyDescent="0.25">
      <c r="D390" s="125"/>
    </row>
    <row r="391" spans="4:4" x14ac:dyDescent="0.25">
      <c r="D391" s="125"/>
    </row>
    <row r="392" spans="4:4" x14ac:dyDescent="0.25">
      <c r="D392" s="125"/>
    </row>
    <row r="393" spans="4:4" x14ac:dyDescent="0.25">
      <c r="D393" s="125"/>
    </row>
    <row r="394" spans="4:4" x14ac:dyDescent="0.25">
      <c r="D394" s="125"/>
    </row>
    <row r="395" spans="4:4" x14ac:dyDescent="0.25">
      <c r="D395" s="125"/>
    </row>
    <row r="396" spans="4:4" x14ac:dyDescent="0.25">
      <c r="D396" s="125"/>
    </row>
    <row r="397" spans="4:4" x14ac:dyDescent="0.25">
      <c r="D397" s="125"/>
    </row>
    <row r="398" spans="4:4" x14ac:dyDescent="0.25">
      <c r="D398" s="125"/>
    </row>
    <row r="399" spans="4:4" x14ac:dyDescent="0.25">
      <c r="D399" s="125"/>
    </row>
    <row r="400" spans="4:4" x14ac:dyDescent="0.25">
      <c r="D400" s="125"/>
    </row>
    <row r="401" spans="4:4" x14ac:dyDescent="0.25">
      <c r="D401" s="125"/>
    </row>
    <row r="402" spans="4:4" x14ac:dyDescent="0.25">
      <c r="D402" s="125"/>
    </row>
    <row r="403" spans="4:4" x14ac:dyDescent="0.25">
      <c r="D403" s="125"/>
    </row>
    <row r="404" spans="4:4" x14ac:dyDescent="0.25">
      <c r="D404" s="125"/>
    </row>
    <row r="405" spans="4:4" x14ac:dyDescent="0.25">
      <c r="D405" s="125"/>
    </row>
    <row r="406" spans="4:4" x14ac:dyDescent="0.25">
      <c r="D406" s="125"/>
    </row>
    <row r="407" spans="4:4" x14ac:dyDescent="0.25">
      <c r="D407" s="125"/>
    </row>
    <row r="408" spans="4:4" x14ac:dyDescent="0.25">
      <c r="D408" s="125"/>
    </row>
    <row r="409" spans="4:4" x14ac:dyDescent="0.25">
      <c r="D409" s="125"/>
    </row>
    <row r="410" spans="4:4" x14ac:dyDescent="0.25">
      <c r="D410" s="125"/>
    </row>
    <row r="411" spans="4:4" x14ac:dyDescent="0.25">
      <c r="D411" s="125"/>
    </row>
    <row r="412" spans="4:4" x14ac:dyDescent="0.25">
      <c r="D412" s="125"/>
    </row>
    <row r="413" spans="4:4" x14ac:dyDescent="0.25">
      <c r="D413" s="125"/>
    </row>
    <row r="414" spans="4:4" x14ac:dyDescent="0.25">
      <c r="D414" s="125"/>
    </row>
    <row r="415" spans="4:4" x14ac:dyDescent="0.25">
      <c r="D415" s="125"/>
    </row>
    <row r="416" spans="4:4" x14ac:dyDescent="0.25">
      <c r="D416" s="125"/>
    </row>
    <row r="417" spans="4:4" x14ac:dyDescent="0.25">
      <c r="D417" s="125"/>
    </row>
    <row r="418" spans="4:4" x14ac:dyDescent="0.25">
      <c r="D418" s="125"/>
    </row>
    <row r="419" spans="4:4" x14ac:dyDescent="0.25">
      <c r="D419" s="125"/>
    </row>
    <row r="420" spans="4:4" x14ac:dyDescent="0.25">
      <c r="D420" s="125"/>
    </row>
    <row r="421" spans="4:4" x14ac:dyDescent="0.25">
      <c r="D421" s="125"/>
    </row>
    <row r="422" spans="4:4" x14ac:dyDescent="0.25">
      <c r="D422" s="125"/>
    </row>
    <row r="423" spans="4:4" x14ac:dyDescent="0.25">
      <c r="D423" s="125"/>
    </row>
    <row r="424" spans="4:4" x14ac:dyDescent="0.25">
      <c r="D424" s="125"/>
    </row>
    <row r="425" spans="4:4" x14ac:dyDescent="0.25">
      <c r="D425" s="125"/>
    </row>
    <row r="426" spans="4:4" x14ac:dyDescent="0.25">
      <c r="D426" s="125"/>
    </row>
    <row r="427" spans="4:4" x14ac:dyDescent="0.25">
      <c r="D427" s="125"/>
    </row>
    <row r="428" spans="4:4" x14ac:dyDescent="0.25">
      <c r="D428" s="125"/>
    </row>
    <row r="429" spans="4:4" x14ac:dyDescent="0.25">
      <c r="D429" s="125"/>
    </row>
    <row r="430" spans="4:4" x14ac:dyDescent="0.25">
      <c r="D430" s="125"/>
    </row>
    <row r="431" spans="4:4" x14ac:dyDescent="0.25">
      <c r="D431" s="125"/>
    </row>
    <row r="432" spans="4:4" x14ac:dyDescent="0.25">
      <c r="D432" s="125"/>
    </row>
    <row r="433" spans="4:4" x14ac:dyDescent="0.25">
      <c r="D433" s="125"/>
    </row>
    <row r="434" spans="4:4" x14ac:dyDescent="0.25">
      <c r="D434" s="125"/>
    </row>
    <row r="435" spans="4:4" x14ac:dyDescent="0.25">
      <c r="D435" s="125"/>
    </row>
    <row r="436" spans="4:4" x14ac:dyDescent="0.25">
      <c r="D436" s="125"/>
    </row>
    <row r="437" spans="4:4" x14ac:dyDescent="0.25">
      <c r="D437" s="125"/>
    </row>
    <row r="438" spans="4:4" x14ac:dyDescent="0.25">
      <c r="D438" s="125"/>
    </row>
    <row r="439" spans="4:4" x14ac:dyDescent="0.25">
      <c r="D439" s="125"/>
    </row>
    <row r="440" spans="4:4" x14ac:dyDescent="0.25">
      <c r="D440" s="125"/>
    </row>
    <row r="441" spans="4:4" x14ac:dyDescent="0.25">
      <c r="D441" s="125"/>
    </row>
    <row r="442" spans="4:4" x14ac:dyDescent="0.25">
      <c r="D442" s="125"/>
    </row>
    <row r="443" spans="4:4" x14ac:dyDescent="0.25">
      <c r="D443" s="125"/>
    </row>
    <row r="444" spans="4:4" x14ac:dyDescent="0.25">
      <c r="D444" s="125"/>
    </row>
    <row r="445" spans="4:4" x14ac:dyDescent="0.25">
      <c r="D445" s="125"/>
    </row>
    <row r="446" spans="4:4" x14ac:dyDescent="0.25">
      <c r="D446" s="125"/>
    </row>
    <row r="447" spans="4:4" x14ac:dyDescent="0.25">
      <c r="D447" s="125"/>
    </row>
    <row r="448" spans="4:4" x14ac:dyDescent="0.25">
      <c r="D448" s="125"/>
    </row>
    <row r="449" spans="4:4" x14ac:dyDescent="0.25">
      <c r="D449" s="125"/>
    </row>
    <row r="450" spans="4:4" x14ac:dyDescent="0.25">
      <c r="D450" s="125"/>
    </row>
    <row r="451" spans="4:4" x14ac:dyDescent="0.25">
      <c r="D451" s="125"/>
    </row>
    <row r="452" spans="4:4" x14ac:dyDescent="0.25">
      <c r="D452" s="125"/>
    </row>
    <row r="453" spans="4:4" x14ac:dyDescent="0.25">
      <c r="D453" s="125"/>
    </row>
    <row r="454" spans="4:4" x14ac:dyDescent="0.25">
      <c r="D454" s="125"/>
    </row>
    <row r="455" spans="4:4" x14ac:dyDescent="0.25">
      <c r="D455" s="125"/>
    </row>
    <row r="456" spans="4:4" x14ac:dyDescent="0.25">
      <c r="D456" s="125"/>
    </row>
    <row r="457" spans="4:4" x14ac:dyDescent="0.25">
      <c r="D457" s="125"/>
    </row>
    <row r="458" spans="4:4" x14ac:dyDescent="0.25">
      <c r="D458" s="125"/>
    </row>
    <row r="459" spans="4:4" x14ac:dyDescent="0.25">
      <c r="D459" s="125"/>
    </row>
    <row r="460" spans="4:4" x14ac:dyDescent="0.25">
      <c r="D460" s="125"/>
    </row>
    <row r="461" spans="4:4" x14ac:dyDescent="0.25">
      <c r="D461" s="125"/>
    </row>
    <row r="462" spans="4:4" x14ac:dyDescent="0.25">
      <c r="D462" s="125"/>
    </row>
    <row r="463" spans="4:4" x14ac:dyDescent="0.25">
      <c r="D463" s="125"/>
    </row>
    <row r="464" spans="4:4" x14ac:dyDescent="0.25">
      <c r="D464" s="125"/>
    </row>
    <row r="465" spans="4:4" x14ac:dyDescent="0.25">
      <c r="D465" s="125"/>
    </row>
    <row r="466" spans="4:4" x14ac:dyDescent="0.25">
      <c r="D466" s="125"/>
    </row>
    <row r="467" spans="4:4" x14ac:dyDescent="0.25">
      <c r="D467" s="125"/>
    </row>
    <row r="468" spans="4:4" x14ac:dyDescent="0.25">
      <c r="D468" s="125"/>
    </row>
    <row r="469" spans="4:4" x14ac:dyDescent="0.25">
      <c r="D469" s="125"/>
    </row>
    <row r="470" spans="4:4" x14ac:dyDescent="0.25">
      <c r="D470" s="125"/>
    </row>
    <row r="471" spans="4:4" x14ac:dyDescent="0.25">
      <c r="D471" s="125"/>
    </row>
    <row r="472" spans="4:4" x14ac:dyDescent="0.25">
      <c r="D472" s="125"/>
    </row>
    <row r="473" spans="4:4" x14ac:dyDescent="0.25">
      <c r="D473" s="125"/>
    </row>
    <row r="474" spans="4:4" x14ac:dyDescent="0.25">
      <c r="D474" s="125"/>
    </row>
    <row r="475" spans="4:4" x14ac:dyDescent="0.25">
      <c r="D475" s="125"/>
    </row>
    <row r="476" spans="4:4" x14ac:dyDescent="0.25">
      <c r="D476" s="125"/>
    </row>
    <row r="477" spans="4:4" x14ac:dyDescent="0.25">
      <c r="D477" s="125"/>
    </row>
    <row r="478" spans="4:4" x14ac:dyDescent="0.25">
      <c r="D478" s="125"/>
    </row>
    <row r="479" spans="4:4" x14ac:dyDescent="0.25">
      <c r="D479" s="125"/>
    </row>
    <row r="480" spans="4:4" x14ac:dyDescent="0.25">
      <c r="D480" s="125"/>
    </row>
    <row r="481" spans="4:4" x14ac:dyDescent="0.25">
      <c r="D481" s="125"/>
    </row>
    <row r="482" spans="4:4" x14ac:dyDescent="0.25">
      <c r="D482" s="125"/>
    </row>
    <row r="483" spans="4:4" x14ac:dyDescent="0.25">
      <c r="D483" s="125"/>
    </row>
    <row r="484" spans="4:4" x14ac:dyDescent="0.25">
      <c r="D484" s="125"/>
    </row>
    <row r="485" spans="4:4" x14ac:dyDescent="0.25">
      <c r="D485" s="125"/>
    </row>
    <row r="486" spans="4:4" x14ac:dyDescent="0.25">
      <c r="D486" s="125"/>
    </row>
    <row r="487" spans="4:4" x14ac:dyDescent="0.25">
      <c r="D487" s="125"/>
    </row>
    <row r="488" spans="4:4" x14ac:dyDescent="0.25">
      <c r="D488" s="125"/>
    </row>
    <row r="489" spans="4:4" x14ac:dyDescent="0.25">
      <c r="D489" s="125"/>
    </row>
    <row r="490" spans="4:4" x14ac:dyDescent="0.25">
      <c r="D490" s="125"/>
    </row>
    <row r="491" spans="4:4" x14ac:dyDescent="0.25">
      <c r="D491" s="125"/>
    </row>
    <row r="492" spans="4:4" x14ac:dyDescent="0.25">
      <c r="D492" s="125"/>
    </row>
    <row r="493" spans="4:4" x14ac:dyDescent="0.25">
      <c r="D493" s="125"/>
    </row>
    <row r="494" spans="4:4" x14ac:dyDescent="0.25">
      <c r="D494" s="125"/>
    </row>
    <row r="495" spans="4:4" x14ac:dyDescent="0.25">
      <c r="D495" s="125"/>
    </row>
    <row r="496" spans="4:4" x14ac:dyDescent="0.25">
      <c r="D496" s="125"/>
    </row>
    <row r="497" spans="4:4" x14ac:dyDescent="0.25">
      <c r="D497" s="125"/>
    </row>
    <row r="498" spans="4:4" x14ac:dyDescent="0.25">
      <c r="D498" s="125"/>
    </row>
    <row r="499" spans="4:4" x14ac:dyDescent="0.25">
      <c r="D499" s="125"/>
    </row>
    <row r="500" spans="4:4" x14ac:dyDescent="0.25">
      <c r="D500" s="125"/>
    </row>
    <row r="501" spans="4:4" x14ac:dyDescent="0.25">
      <c r="D501" s="125"/>
    </row>
    <row r="502" spans="4:4" x14ac:dyDescent="0.25">
      <c r="D502" s="125"/>
    </row>
    <row r="503" spans="4:4" x14ac:dyDescent="0.25">
      <c r="D503" s="125"/>
    </row>
    <row r="504" spans="4:4" x14ac:dyDescent="0.25">
      <c r="D504" s="125"/>
    </row>
    <row r="505" spans="4:4" x14ac:dyDescent="0.25">
      <c r="D505" s="125"/>
    </row>
    <row r="506" spans="4:4" x14ac:dyDescent="0.25">
      <c r="D506" s="125"/>
    </row>
    <row r="507" spans="4:4" x14ac:dyDescent="0.25">
      <c r="D507" s="125"/>
    </row>
    <row r="508" spans="4:4" x14ac:dyDescent="0.25">
      <c r="D508" s="125"/>
    </row>
    <row r="509" spans="4:4" x14ac:dyDescent="0.25">
      <c r="D509" s="125"/>
    </row>
    <row r="510" spans="4:4" x14ac:dyDescent="0.25">
      <c r="D510" s="125"/>
    </row>
    <row r="511" spans="4:4" x14ac:dyDescent="0.25">
      <c r="D511" s="125"/>
    </row>
    <row r="512" spans="4:4" x14ac:dyDescent="0.25">
      <c r="D512" s="125"/>
    </row>
    <row r="513" spans="4:4" x14ac:dyDescent="0.25">
      <c r="D513" s="125"/>
    </row>
    <row r="514" spans="4:4" x14ac:dyDescent="0.25">
      <c r="D514" s="125"/>
    </row>
    <row r="515" spans="4:4" x14ac:dyDescent="0.25">
      <c r="D515" s="125"/>
    </row>
    <row r="516" spans="4:4" x14ac:dyDescent="0.25">
      <c r="D516" s="125"/>
    </row>
    <row r="517" spans="4:4" x14ac:dyDescent="0.25">
      <c r="D517" s="125"/>
    </row>
    <row r="518" spans="4:4" x14ac:dyDescent="0.25">
      <c r="D518" s="125"/>
    </row>
    <row r="519" spans="4:4" x14ac:dyDescent="0.25">
      <c r="D519" s="125"/>
    </row>
    <row r="520" spans="4:4" x14ac:dyDescent="0.25">
      <c r="D520" s="125"/>
    </row>
    <row r="521" spans="4:4" x14ac:dyDescent="0.25">
      <c r="D521" s="125"/>
    </row>
    <row r="522" spans="4:4" x14ac:dyDescent="0.25">
      <c r="D522" s="125"/>
    </row>
    <row r="523" spans="4:4" x14ac:dyDescent="0.25">
      <c r="D523" s="125"/>
    </row>
    <row r="524" spans="4:4" x14ac:dyDescent="0.25">
      <c r="D524" s="125"/>
    </row>
    <row r="525" spans="4:4" x14ac:dyDescent="0.25">
      <c r="D525" s="125"/>
    </row>
    <row r="526" spans="4:4" x14ac:dyDescent="0.25">
      <c r="D526" s="125"/>
    </row>
    <row r="527" spans="4:4" x14ac:dyDescent="0.25">
      <c r="D527" s="125"/>
    </row>
    <row r="528" spans="4:4" x14ac:dyDescent="0.25">
      <c r="D528" s="125"/>
    </row>
    <row r="529" spans="4:4" x14ac:dyDescent="0.25">
      <c r="D529" s="125"/>
    </row>
    <row r="530" spans="4:4" x14ac:dyDescent="0.25">
      <c r="D530" s="125"/>
    </row>
    <row r="531" spans="4:4" x14ac:dyDescent="0.25">
      <c r="D531" s="125"/>
    </row>
    <row r="532" spans="4:4" x14ac:dyDescent="0.25">
      <c r="D532" s="125"/>
    </row>
    <row r="533" spans="4:4" x14ac:dyDescent="0.25">
      <c r="D533" s="125"/>
    </row>
    <row r="534" spans="4:4" x14ac:dyDescent="0.25">
      <c r="D534" s="125"/>
    </row>
    <row r="535" spans="4:4" x14ac:dyDescent="0.25">
      <c r="D535" s="125"/>
    </row>
    <row r="536" spans="4:4" x14ac:dyDescent="0.25">
      <c r="D536" s="125"/>
    </row>
    <row r="537" spans="4:4" x14ac:dyDescent="0.25">
      <c r="D537" s="125"/>
    </row>
    <row r="538" spans="4:4" x14ac:dyDescent="0.25">
      <c r="D538" s="125"/>
    </row>
    <row r="539" spans="4:4" x14ac:dyDescent="0.25">
      <c r="D539" s="125"/>
    </row>
    <row r="540" spans="4:4" x14ac:dyDescent="0.25">
      <c r="D540" s="125"/>
    </row>
    <row r="541" spans="4:4" x14ac:dyDescent="0.25">
      <c r="D541" s="125"/>
    </row>
    <row r="542" spans="4:4" x14ac:dyDescent="0.25">
      <c r="D542" s="125"/>
    </row>
    <row r="543" spans="4:4" x14ac:dyDescent="0.25">
      <c r="D543" s="125"/>
    </row>
    <row r="544" spans="4:4" x14ac:dyDescent="0.25">
      <c r="D544" s="125"/>
    </row>
    <row r="545" spans="4:4" x14ac:dyDescent="0.25">
      <c r="D545" s="125"/>
    </row>
    <row r="546" spans="4:4" x14ac:dyDescent="0.25">
      <c r="D546" s="125"/>
    </row>
    <row r="547" spans="4:4" x14ac:dyDescent="0.25">
      <c r="D547" s="125"/>
    </row>
    <row r="548" spans="4:4" x14ac:dyDescent="0.25">
      <c r="D548" s="125"/>
    </row>
    <row r="549" spans="4:4" x14ac:dyDescent="0.25">
      <c r="D549" s="125"/>
    </row>
    <row r="550" spans="4:4" x14ac:dyDescent="0.25">
      <c r="D550" s="125"/>
    </row>
    <row r="551" spans="4:4" x14ac:dyDescent="0.25">
      <c r="D551" s="125"/>
    </row>
    <row r="552" spans="4:4" x14ac:dyDescent="0.25">
      <c r="D552" s="125"/>
    </row>
    <row r="553" spans="4:4" x14ac:dyDescent="0.25">
      <c r="D553" s="125"/>
    </row>
    <row r="554" spans="4:4" x14ac:dyDescent="0.25">
      <c r="D554" s="125"/>
    </row>
    <row r="555" spans="4:4" x14ac:dyDescent="0.25">
      <c r="D555" s="125"/>
    </row>
    <row r="556" spans="4:4" x14ac:dyDescent="0.25">
      <c r="D556" s="125"/>
    </row>
    <row r="557" spans="4:4" x14ac:dyDescent="0.25">
      <c r="D557" s="125"/>
    </row>
    <row r="558" spans="4:4" x14ac:dyDescent="0.25">
      <c r="D558" s="125"/>
    </row>
    <row r="559" spans="4:4" x14ac:dyDescent="0.25">
      <c r="D559" s="125"/>
    </row>
    <row r="560" spans="4:4" x14ac:dyDescent="0.25">
      <c r="D560" s="125"/>
    </row>
    <row r="561" spans="4:4" x14ac:dyDescent="0.25">
      <c r="D561" s="125"/>
    </row>
    <row r="562" spans="4:4" x14ac:dyDescent="0.25">
      <c r="D562" s="125"/>
    </row>
    <row r="563" spans="4:4" x14ac:dyDescent="0.25">
      <c r="D563" s="125"/>
    </row>
    <row r="564" spans="4:4" x14ac:dyDescent="0.25">
      <c r="D564" s="125"/>
    </row>
    <row r="565" spans="4:4" x14ac:dyDescent="0.25">
      <c r="D565" s="125"/>
    </row>
    <row r="566" spans="4:4" x14ac:dyDescent="0.25">
      <c r="D566" s="125"/>
    </row>
    <row r="567" spans="4:4" x14ac:dyDescent="0.25">
      <c r="D567" s="125"/>
    </row>
    <row r="568" spans="4:4" x14ac:dyDescent="0.25">
      <c r="D568" s="125"/>
    </row>
    <row r="569" spans="4:4" x14ac:dyDescent="0.25">
      <c r="D569" s="125"/>
    </row>
    <row r="570" spans="4:4" x14ac:dyDescent="0.25">
      <c r="D570" s="125"/>
    </row>
    <row r="571" spans="4:4" x14ac:dyDescent="0.25">
      <c r="D571" s="125"/>
    </row>
    <row r="572" spans="4:4" x14ac:dyDescent="0.25">
      <c r="D572" s="125"/>
    </row>
    <row r="573" spans="4:4" x14ac:dyDescent="0.25">
      <c r="D573" s="125"/>
    </row>
    <row r="574" spans="4:4" x14ac:dyDescent="0.25">
      <c r="D574" s="125"/>
    </row>
    <row r="575" spans="4:4" x14ac:dyDescent="0.25">
      <c r="D575" s="125"/>
    </row>
    <row r="576" spans="4:4" x14ac:dyDescent="0.25">
      <c r="D576" s="125"/>
    </row>
    <row r="577" spans="4:4" x14ac:dyDescent="0.25">
      <c r="D577" s="125"/>
    </row>
    <row r="578" spans="4:4" x14ac:dyDescent="0.25">
      <c r="D578" s="125"/>
    </row>
    <row r="579" spans="4:4" x14ac:dyDescent="0.25">
      <c r="D579" s="125"/>
    </row>
    <row r="580" spans="4:4" x14ac:dyDescent="0.25">
      <c r="D580" s="125"/>
    </row>
    <row r="581" spans="4:4" x14ac:dyDescent="0.25">
      <c r="D581" s="125"/>
    </row>
    <row r="582" spans="4:4" x14ac:dyDescent="0.25">
      <c r="D582" s="125"/>
    </row>
    <row r="583" spans="4:4" x14ac:dyDescent="0.25">
      <c r="D583" s="125"/>
    </row>
    <row r="584" spans="4:4" x14ac:dyDescent="0.25">
      <c r="D584" s="125"/>
    </row>
    <row r="585" spans="4:4" x14ac:dyDescent="0.25">
      <c r="D585" s="125"/>
    </row>
    <row r="586" spans="4:4" x14ac:dyDescent="0.25">
      <c r="D586" s="125"/>
    </row>
    <row r="587" spans="4:4" x14ac:dyDescent="0.25">
      <c r="D587" s="125"/>
    </row>
    <row r="588" spans="4:4" x14ac:dyDescent="0.25">
      <c r="D588" s="125"/>
    </row>
    <row r="589" spans="4:4" x14ac:dyDescent="0.25">
      <c r="D589" s="125"/>
    </row>
    <row r="590" spans="4:4" x14ac:dyDescent="0.25">
      <c r="D590" s="125"/>
    </row>
    <row r="591" spans="4:4" x14ac:dyDescent="0.25">
      <c r="D591" s="125"/>
    </row>
    <row r="592" spans="4:4" x14ac:dyDescent="0.25">
      <c r="D592" s="125"/>
    </row>
    <row r="593" spans="4:4" x14ac:dyDescent="0.25">
      <c r="D593" s="125"/>
    </row>
    <row r="594" spans="4:4" x14ac:dyDescent="0.25">
      <c r="D594" s="125"/>
    </row>
    <row r="595" spans="4:4" x14ac:dyDescent="0.25">
      <c r="D595" s="125"/>
    </row>
    <row r="596" spans="4:4" x14ac:dyDescent="0.25">
      <c r="D596" s="125"/>
    </row>
    <row r="597" spans="4:4" x14ac:dyDescent="0.25">
      <c r="D597" s="125"/>
    </row>
    <row r="598" spans="4:4" x14ac:dyDescent="0.25">
      <c r="D598" s="125"/>
    </row>
    <row r="599" spans="4:4" x14ac:dyDescent="0.25">
      <c r="D599" s="125"/>
    </row>
    <row r="600" spans="4:4" x14ac:dyDescent="0.25">
      <c r="D600" s="125"/>
    </row>
    <row r="601" spans="4:4" x14ac:dyDescent="0.25">
      <c r="D601" s="125"/>
    </row>
    <row r="602" spans="4:4" x14ac:dyDescent="0.25">
      <c r="D602" s="125"/>
    </row>
    <row r="603" spans="4:4" x14ac:dyDescent="0.25">
      <c r="D603" s="125"/>
    </row>
    <row r="604" spans="4:4" x14ac:dyDescent="0.25">
      <c r="D604" s="125"/>
    </row>
    <row r="605" spans="4:4" x14ac:dyDescent="0.25">
      <c r="D605" s="125"/>
    </row>
    <row r="606" spans="4:4" x14ac:dyDescent="0.25">
      <c r="D606" s="125"/>
    </row>
    <row r="607" spans="4:4" x14ac:dyDescent="0.25">
      <c r="D607" s="125"/>
    </row>
    <row r="608" spans="4:4" x14ac:dyDescent="0.25">
      <c r="D608" s="125"/>
    </row>
    <row r="609" spans="4:4" x14ac:dyDescent="0.25">
      <c r="D609" s="125"/>
    </row>
    <row r="610" spans="4:4" x14ac:dyDescent="0.25">
      <c r="D610" s="125"/>
    </row>
    <row r="611" spans="4:4" x14ac:dyDescent="0.25">
      <c r="D611" s="125"/>
    </row>
    <row r="612" spans="4:4" x14ac:dyDescent="0.25">
      <c r="D612" s="125"/>
    </row>
    <row r="613" spans="4:4" x14ac:dyDescent="0.25">
      <c r="D613" s="125"/>
    </row>
    <row r="614" spans="4:4" x14ac:dyDescent="0.25">
      <c r="D614" s="125"/>
    </row>
    <row r="615" spans="4:4" x14ac:dyDescent="0.25">
      <c r="D615" s="125"/>
    </row>
    <row r="616" spans="4:4" x14ac:dyDescent="0.25">
      <c r="D616" s="125"/>
    </row>
    <row r="617" spans="4:4" x14ac:dyDescent="0.25">
      <c r="D617" s="125"/>
    </row>
    <row r="618" spans="4:4" x14ac:dyDescent="0.25">
      <c r="D618" s="125"/>
    </row>
    <row r="619" spans="4:4" x14ac:dyDescent="0.25">
      <c r="D619" s="125"/>
    </row>
    <row r="620" spans="4:4" x14ac:dyDescent="0.25">
      <c r="D620" s="125"/>
    </row>
    <row r="621" spans="4:4" x14ac:dyDescent="0.25">
      <c r="D621" s="125"/>
    </row>
    <row r="622" spans="4:4" x14ac:dyDescent="0.25">
      <c r="D622" s="125"/>
    </row>
    <row r="623" spans="4:4" x14ac:dyDescent="0.25">
      <c r="D623" s="125"/>
    </row>
    <row r="624" spans="4:4" x14ac:dyDescent="0.25">
      <c r="D624" s="125"/>
    </row>
    <row r="625" spans="4:4" x14ac:dyDescent="0.25">
      <c r="D625" s="125"/>
    </row>
    <row r="626" spans="4:4" x14ac:dyDescent="0.25">
      <c r="D626" s="125"/>
    </row>
    <row r="627" spans="4:4" x14ac:dyDescent="0.25">
      <c r="D627" s="125"/>
    </row>
    <row r="628" spans="4:4" x14ac:dyDescent="0.25">
      <c r="D628" s="125"/>
    </row>
    <row r="629" spans="4:4" x14ac:dyDescent="0.25">
      <c r="D629" s="125"/>
    </row>
    <row r="630" spans="4:4" x14ac:dyDescent="0.25">
      <c r="D630" s="125"/>
    </row>
    <row r="631" spans="4:4" x14ac:dyDescent="0.25">
      <c r="D631" s="125"/>
    </row>
    <row r="632" spans="4:4" x14ac:dyDescent="0.25">
      <c r="D632" s="125"/>
    </row>
    <row r="633" spans="4:4" x14ac:dyDescent="0.25">
      <c r="D633" s="125"/>
    </row>
    <row r="634" spans="4:4" x14ac:dyDescent="0.25">
      <c r="D634" s="125"/>
    </row>
    <row r="635" spans="4:4" x14ac:dyDescent="0.25">
      <c r="D635" s="125"/>
    </row>
    <row r="636" spans="4:4" x14ac:dyDescent="0.25">
      <c r="D636" s="125"/>
    </row>
    <row r="637" spans="4:4" x14ac:dyDescent="0.25">
      <c r="D637" s="125"/>
    </row>
    <row r="638" spans="4:4" x14ac:dyDescent="0.25">
      <c r="D638" s="125"/>
    </row>
    <row r="639" spans="4:4" x14ac:dyDescent="0.25">
      <c r="D639" s="125"/>
    </row>
    <row r="640" spans="4:4" x14ac:dyDescent="0.25">
      <c r="D640" s="125"/>
    </row>
    <row r="641" spans="4:4" x14ac:dyDescent="0.25">
      <c r="D641" s="125"/>
    </row>
    <row r="642" spans="4:4" x14ac:dyDescent="0.25">
      <c r="D642" s="125"/>
    </row>
    <row r="643" spans="4:4" x14ac:dyDescent="0.25">
      <c r="D643" s="125"/>
    </row>
    <row r="644" spans="4:4" x14ac:dyDescent="0.25">
      <c r="D644" s="125"/>
    </row>
    <row r="645" spans="4:4" x14ac:dyDescent="0.25">
      <c r="D645" s="125"/>
    </row>
    <row r="646" spans="4:4" x14ac:dyDescent="0.25">
      <c r="D646" s="125"/>
    </row>
    <row r="647" spans="4:4" x14ac:dyDescent="0.25">
      <c r="D647" s="125"/>
    </row>
    <row r="648" spans="4:4" x14ac:dyDescent="0.25">
      <c r="D648" s="125"/>
    </row>
    <row r="649" spans="4:4" x14ac:dyDescent="0.25">
      <c r="D649" s="125"/>
    </row>
    <row r="650" spans="4:4" x14ac:dyDescent="0.25">
      <c r="D650" s="125"/>
    </row>
    <row r="651" spans="4:4" x14ac:dyDescent="0.25">
      <c r="D651" s="125"/>
    </row>
    <row r="652" spans="4:4" x14ac:dyDescent="0.25">
      <c r="D652" s="125"/>
    </row>
    <row r="653" spans="4:4" x14ac:dyDescent="0.25">
      <c r="D653" s="125"/>
    </row>
    <row r="654" spans="4:4" x14ac:dyDescent="0.25">
      <c r="D654" s="125"/>
    </row>
    <row r="655" spans="4:4" x14ac:dyDescent="0.25">
      <c r="D655" s="125"/>
    </row>
    <row r="656" spans="4:4" x14ac:dyDescent="0.25">
      <c r="D656" s="125"/>
    </row>
    <row r="657" spans="4:4" x14ac:dyDescent="0.25">
      <c r="D657" s="125"/>
    </row>
    <row r="658" spans="4:4" x14ac:dyDescent="0.25">
      <c r="D658" s="125"/>
    </row>
    <row r="659" spans="4:4" x14ac:dyDescent="0.25">
      <c r="D659" s="125"/>
    </row>
    <row r="660" spans="4:4" x14ac:dyDescent="0.25">
      <c r="D660" s="125"/>
    </row>
    <row r="661" spans="4:4" x14ac:dyDescent="0.25">
      <c r="D661" s="125"/>
    </row>
    <row r="662" spans="4:4" x14ac:dyDescent="0.25">
      <c r="D662" s="125"/>
    </row>
    <row r="663" spans="4:4" x14ac:dyDescent="0.25">
      <c r="D663" s="125"/>
    </row>
    <row r="664" spans="4:4" x14ac:dyDescent="0.25">
      <c r="D664" s="125"/>
    </row>
    <row r="665" spans="4:4" x14ac:dyDescent="0.25">
      <c r="D665" s="125"/>
    </row>
    <row r="666" spans="4:4" x14ac:dyDescent="0.25">
      <c r="D666" s="125"/>
    </row>
    <row r="667" spans="4:4" x14ac:dyDescent="0.25">
      <c r="D667" s="125"/>
    </row>
    <row r="668" spans="4:4" x14ac:dyDescent="0.25">
      <c r="D668" s="125"/>
    </row>
    <row r="669" spans="4:4" x14ac:dyDescent="0.25">
      <c r="D669" s="125"/>
    </row>
    <row r="670" spans="4:4" x14ac:dyDescent="0.25">
      <c r="D670" s="125"/>
    </row>
    <row r="671" spans="4:4" x14ac:dyDescent="0.25">
      <c r="D671" s="125"/>
    </row>
    <row r="672" spans="4:4" x14ac:dyDescent="0.25">
      <c r="D672" s="125"/>
    </row>
    <row r="673" spans="4:4" x14ac:dyDescent="0.25">
      <c r="D673" s="125"/>
    </row>
    <row r="674" spans="4:4" x14ac:dyDescent="0.25">
      <c r="D674" s="125"/>
    </row>
    <row r="675" spans="4:4" x14ac:dyDescent="0.25">
      <c r="D675" s="125"/>
    </row>
    <row r="676" spans="4:4" x14ac:dyDescent="0.25">
      <c r="D676" s="125"/>
    </row>
    <row r="677" spans="4:4" x14ac:dyDescent="0.25">
      <c r="D677" s="125"/>
    </row>
    <row r="678" spans="4:4" x14ac:dyDescent="0.25">
      <c r="D678" s="125"/>
    </row>
    <row r="679" spans="4:4" x14ac:dyDescent="0.25">
      <c r="D679" s="125"/>
    </row>
    <row r="680" spans="4:4" x14ac:dyDescent="0.25">
      <c r="D680" s="125"/>
    </row>
    <row r="681" spans="4:4" x14ac:dyDescent="0.25">
      <c r="D681" s="125"/>
    </row>
    <row r="682" spans="4:4" x14ac:dyDescent="0.25">
      <c r="D682" s="125"/>
    </row>
    <row r="683" spans="4:4" x14ac:dyDescent="0.25">
      <c r="D683" s="125"/>
    </row>
    <row r="684" spans="4:4" x14ac:dyDescent="0.25">
      <c r="D684" s="125"/>
    </row>
    <row r="685" spans="4:4" x14ac:dyDescent="0.25">
      <c r="D685" s="125"/>
    </row>
    <row r="686" spans="4:4" x14ac:dyDescent="0.25">
      <c r="D686" s="125"/>
    </row>
    <row r="687" spans="4:4" x14ac:dyDescent="0.25">
      <c r="D687" s="125"/>
    </row>
    <row r="688" spans="4:4" x14ac:dyDescent="0.25">
      <c r="D688" s="125"/>
    </row>
    <row r="689" spans="4:4" x14ac:dyDescent="0.25">
      <c r="D689" s="125"/>
    </row>
    <row r="690" spans="4:4" x14ac:dyDescent="0.25">
      <c r="D690" s="125"/>
    </row>
    <row r="691" spans="4:4" x14ac:dyDescent="0.25">
      <c r="D691" s="125"/>
    </row>
    <row r="692" spans="4:4" x14ac:dyDescent="0.25">
      <c r="D692" s="125"/>
    </row>
    <row r="693" spans="4:4" x14ac:dyDescent="0.25">
      <c r="D693" s="125"/>
    </row>
    <row r="694" spans="4:4" x14ac:dyDescent="0.25">
      <c r="D694" s="125"/>
    </row>
    <row r="695" spans="4:4" x14ac:dyDescent="0.25">
      <c r="D695" s="125"/>
    </row>
    <row r="696" spans="4:4" x14ac:dyDescent="0.25">
      <c r="D696" s="125"/>
    </row>
    <row r="697" spans="4:4" x14ac:dyDescent="0.25">
      <c r="D697" s="125"/>
    </row>
    <row r="698" spans="4:4" x14ac:dyDescent="0.25">
      <c r="D698" s="125"/>
    </row>
    <row r="699" spans="4:4" x14ac:dyDescent="0.25">
      <c r="D699" s="125"/>
    </row>
    <row r="700" spans="4:4" x14ac:dyDescent="0.25">
      <c r="D700" s="125"/>
    </row>
    <row r="701" spans="4:4" x14ac:dyDescent="0.25">
      <c r="D701" s="125"/>
    </row>
    <row r="702" spans="4:4" x14ac:dyDescent="0.25">
      <c r="D702" s="125"/>
    </row>
    <row r="703" spans="4:4" x14ac:dyDescent="0.25">
      <c r="D703" s="125"/>
    </row>
    <row r="704" spans="4:4" x14ac:dyDescent="0.25">
      <c r="D704" s="125"/>
    </row>
    <row r="705" spans="4:4" x14ac:dyDescent="0.25">
      <c r="D705" s="125"/>
    </row>
    <row r="706" spans="4:4" x14ac:dyDescent="0.25">
      <c r="D706" s="125"/>
    </row>
    <row r="707" spans="4:4" x14ac:dyDescent="0.25">
      <c r="D707" s="125"/>
    </row>
    <row r="708" spans="4:4" x14ac:dyDescent="0.25">
      <c r="D708" s="125"/>
    </row>
    <row r="709" spans="4:4" x14ac:dyDescent="0.25">
      <c r="D709" s="125"/>
    </row>
    <row r="710" spans="4:4" x14ac:dyDescent="0.25">
      <c r="D710" s="125"/>
    </row>
    <row r="711" spans="4:4" x14ac:dyDescent="0.25">
      <c r="D711" s="125"/>
    </row>
    <row r="712" spans="4:4" x14ac:dyDescent="0.25">
      <c r="D712" s="125"/>
    </row>
    <row r="713" spans="4:4" x14ac:dyDescent="0.25">
      <c r="D713" s="125"/>
    </row>
    <row r="714" spans="4:4" x14ac:dyDescent="0.25">
      <c r="D714" s="125"/>
    </row>
    <row r="715" spans="4:4" x14ac:dyDescent="0.25">
      <c r="D715" s="125"/>
    </row>
    <row r="716" spans="4:4" x14ac:dyDescent="0.25">
      <c r="D716" s="125"/>
    </row>
    <row r="717" spans="4:4" x14ac:dyDescent="0.25">
      <c r="D717" s="125"/>
    </row>
    <row r="718" spans="4:4" x14ac:dyDescent="0.25">
      <c r="D718" s="125"/>
    </row>
    <row r="719" spans="4:4" x14ac:dyDescent="0.25">
      <c r="D719" s="125"/>
    </row>
    <row r="720" spans="4:4" x14ac:dyDescent="0.25">
      <c r="D720" s="125"/>
    </row>
    <row r="721" spans="4:4" x14ac:dyDescent="0.25">
      <c r="D721" s="125"/>
    </row>
    <row r="722" spans="4:4" x14ac:dyDescent="0.25">
      <c r="D722" s="125"/>
    </row>
    <row r="723" spans="4:4" x14ac:dyDescent="0.25">
      <c r="D723" s="125"/>
    </row>
    <row r="724" spans="4:4" x14ac:dyDescent="0.25">
      <c r="D724" s="125"/>
    </row>
    <row r="725" spans="4:4" x14ac:dyDescent="0.25">
      <c r="D725" s="125"/>
    </row>
    <row r="726" spans="4:4" x14ac:dyDescent="0.25">
      <c r="D726" s="125"/>
    </row>
    <row r="727" spans="4:4" x14ac:dyDescent="0.25">
      <c r="D727" s="125"/>
    </row>
    <row r="728" spans="4:4" x14ac:dyDescent="0.25">
      <c r="D728" s="125"/>
    </row>
    <row r="729" spans="4:4" x14ac:dyDescent="0.25">
      <c r="D729" s="125"/>
    </row>
    <row r="730" spans="4:4" x14ac:dyDescent="0.25">
      <c r="D730" s="125"/>
    </row>
    <row r="731" spans="4:4" x14ac:dyDescent="0.25">
      <c r="D731" s="125"/>
    </row>
    <row r="732" spans="4:4" x14ac:dyDescent="0.25">
      <c r="D732" s="125"/>
    </row>
    <row r="733" spans="4:4" x14ac:dyDescent="0.25">
      <c r="D733" s="125"/>
    </row>
    <row r="734" spans="4:4" x14ac:dyDescent="0.25">
      <c r="D734" s="125"/>
    </row>
    <row r="735" spans="4:4" x14ac:dyDescent="0.25">
      <c r="D735" s="125"/>
    </row>
    <row r="736" spans="4:4" x14ac:dyDescent="0.25">
      <c r="D736" s="125"/>
    </row>
    <row r="737" spans="4:4" x14ac:dyDescent="0.25">
      <c r="D737" s="125"/>
    </row>
    <row r="738" spans="4:4" x14ac:dyDescent="0.25">
      <c r="D738" s="125"/>
    </row>
    <row r="739" spans="4:4" x14ac:dyDescent="0.25">
      <c r="D739" s="125"/>
    </row>
    <row r="740" spans="4:4" x14ac:dyDescent="0.25">
      <c r="D740" s="125"/>
    </row>
    <row r="741" spans="4:4" x14ac:dyDescent="0.25">
      <c r="D741" s="125"/>
    </row>
    <row r="742" spans="4:4" x14ac:dyDescent="0.25">
      <c r="D742" s="125"/>
    </row>
    <row r="743" spans="4:4" x14ac:dyDescent="0.25">
      <c r="D743" s="125"/>
    </row>
    <row r="744" spans="4:4" x14ac:dyDescent="0.25">
      <c r="D744" s="125"/>
    </row>
    <row r="745" spans="4:4" x14ac:dyDescent="0.25">
      <c r="D745" s="125"/>
    </row>
    <row r="746" spans="4:4" x14ac:dyDescent="0.25">
      <c r="D746" s="125"/>
    </row>
    <row r="747" spans="4:4" x14ac:dyDescent="0.25">
      <c r="D747" s="125"/>
    </row>
    <row r="748" spans="4:4" x14ac:dyDescent="0.25">
      <c r="D748" s="125"/>
    </row>
    <row r="749" spans="4:4" x14ac:dyDescent="0.25">
      <c r="D749" s="125"/>
    </row>
    <row r="750" spans="4:4" x14ac:dyDescent="0.25">
      <c r="D750" s="125"/>
    </row>
    <row r="751" spans="4:4" x14ac:dyDescent="0.25">
      <c r="D751" s="125"/>
    </row>
    <row r="752" spans="4:4" x14ac:dyDescent="0.25">
      <c r="D752" s="125"/>
    </row>
    <row r="753" spans="4:4" x14ac:dyDescent="0.25">
      <c r="D753" s="125"/>
    </row>
    <row r="754" spans="4:4" x14ac:dyDescent="0.25">
      <c r="D754" s="125"/>
    </row>
    <row r="755" spans="4:4" x14ac:dyDescent="0.25">
      <c r="D755" s="125"/>
    </row>
    <row r="756" spans="4:4" x14ac:dyDescent="0.25">
      <c r="D756" s="125"/>
    </row>
    <row r="757" spans="4:4" x14ac:dyDescent="0.25">
      <c r="D757" s="125"/>
    </row>
    <row r="758" spans="4:4" x14ac:dyDescent="0.25">
      <c r="D758" s="125"/>
    </row>
    <row r="759" spans="4:4" x14ac:dyDescent="0.25">
      <c r="D759" s="125"/>
    </row>
    <row r="760" spans="4:4" x14ac:dyDescent="0.25">
      <c r="D760" s="125"/>
    </row>
    <row r="761" spans="4:4" x14ac:dyDescent="0.25">
      <c r="D761" s="125"/>
    </row>
    <row r="762" spans="4:4" x14ac:dyDescent="0.25">
      <c r="D762" s="125"/>
    </row>
    <row r="763" spans="4:4" x14ac:dyDescent="0.25">
      <c r="D763" s="125"/>
    </row>
    <row r="764" spans="4:4" x14ac:dyDescent="0.25">
      <c r="D764" s="125"/>
    </row>
    <row r="765" spans="4:4" x14ac:dyDescent="0.25">
      <c r="D765" s="125"/>
    </row>
    <row r="766" spans="4:4" x14ac:dyDescent="0.25">
      <c r="D766" s="125"/>
    </row>
    <row r="767" spans="4:4" x14ac:dyDescent="0.25">
      <c r="D767" s="125"/>
    </row>
    <row r="768" spans="4:4" x14ac:dyDescent="0.25">
      <c r="D768" s="125"/>
    </row>
    <row r="769" spans="4:4" x14ac:dyDescent="0.25">
      <c r="D769" s="125"/>
    </row>
    <row r="770" spans="4:4" x14ac:dyDescent="0.25">
      <c r="D770" s="125"/>
    </row>
    <row r="771" spans="4:4" x14ac:dyDescent="0.25">
      <c r="D771" s="125"/>
    </row>
    <row r="772" spans="4:4" x14ac:dyDescent="0.25">
      <c r="D772" s="125"/>
    </row>
    <row r="773" spans="4:4" x14ac:dyDescent="0.25">
      <c r="D773" s="125"/>
    </row>
    <row r="774" spans="4:4" x14ac:dyDescent="0.25">
      <c r="D774" s="125"/>
    </row>
    <row r="775" spans="4:4" x14ac:dyDescent="0.25">
      <c r="D775" s="125"/>
    </row>
    <row r="776" spans="4:4" x14ac:dyDescent="0.25">
      <c r="D776" s="125"/>
    </row>
    <row r="777" spans="4:4" x14ac:dyDescent="0.25">
      <c r="D777" s="125"/>
    </row>
    <row r="778" spans="4:4" x14ac:dyDescent="0.25">
      <c r="D778" s="125"/>
    </row>
    <row r="779" spans="4:4" x14ac:dyDescent="0.25">
      <c r="D779" s="125"/>
    </row>
    <row r="780" spans="4:4" x14ac:dyDescent="0.25">
      <c r="D780" s="125"/>
    </row>
    <row r="781" spans="4:4" x14ac:dyDescent="0.25">
      <c r="D781" s="125"/>
    </row>
    <row r="782" spans="4:4" x14ac:dyDescent="0.25">
      <c r="D782" s="125"/>
    </row>
    <row r="783" spans="4:4" x14ac:dyDescent="0.25">
      <c r="D783" s="125"/>
    </row>
    <row r="784" spans="4:4" x14ac:dyDescent="0.25">
      <c r="D784" s="125"/>
    </row>
    <row r="785" spans="4:4" x14ac:dyDescent="0.25">
      <c r="D785" s="125"/>
    </row>
    <row r="786" spans="4:4" x14ac:dyDescent="0.25">
      <c r="D786" s="125"/>
    </row>
    <row r="787" spans="4:4" x14ac:dyDescent="0.25">
      <c r="D787" s="125"/>
    </row>
    <row r="788" spans="4:4" x14ac:dyDescent="0.25">
      <c r="D788" s="125"/>
    </row>
    <row r="789" spans="4:4" x14ac:dyDescent="0.25">
      <c r="D789" s="125"/>
    </row>
    <row r="790" spans="4:4" x14ac:dyDescent="0.25">
      <c r="D790" s="125"/>
    </row>
    <row r="791" spans="4:4" x14ac:dyDescent="0.25">
      <c r="D791" s="125"/>
    </row>
    <row r="792" spans="4:4" x14ac:dyDescent="0.25">
      <c r="D792" s="125"/>
    </row>
    <row r="793" spans="4:4" x14ac:dyDescent="0.25">
      <c r="D793" s="125"/>
    </row>
    <row r="794" spans="4:4" x14ac:dyDescent="0.25">
      <c r="D794" s="125"/>
    </row>
    <row r="795" spans="4:4" x14ac:dyDescent="0.25">
      <c r="D795" s="125"/>
    </row>
    <row r="796" spans="4:4" x14ac:dyDescent="0.25">
      <c r="D796" s="125"/>
    </row>
    <row r="797" spans="4:4" x14ac:dyDescent="0.25">
      <c r="D797" s="125"/>
    </row>
    <row r="798" spans="4:4" x14ac:dyDescent="0.25">
      <c r="D798" s="125"/>
    </row>
    <row r="799" spans="4:4" x14ac:dyDescent="0.25">
      <c r="D799" s="125"/>
    </row>
    <row r="800" spans="4:4" x14ac:dyDescent="0.25">
      <c r="D800" s="125"/>
    </row>
    <row r="801" spans="4:4" x14ac:dyDescent="0.25">
      <c r="D801" s="125"/>
    </row>
    <row r="802" spans="4:4" x14ac:dyDescent="0.25">
      <c r="D802" s="125"/>
    </row>
    <row r="803" spans="4:4" x14ac:dyDescent="0.25">
      <c r="D803" s="125"/>
    </row>
    <row r="804" spans="4:4" x14ac:dyDescent="0.25">
      <c r="D804" s="125"/>
    </row>
    <row r="805" spans="4:4" x14ac:dyDescent="0.25">
      <c r="D805" s="125"/>
    </row>
    <row r="806" spans="4:4" x14ac:dyDescent="0.25">
      <c r="D806" s="125"/>
    </row>
    <row r="807" spans="4:4" x14ac:dyDescent="0.25">
      <c r="D807" s="125"/>
    </row>
    <row r="808" spans="4:4" x14ac:dyDescent="0.25">
      <c r="D808" s="125"/>
    </row>
    <row r="809" spans="4:4" x14ac:dyDescent="0.25">
      <c r="D809" s="125"/>
    </row>
    <row r="810" spans="4:4" x14ac:dyDescent="0.25">
      <c r="D810" s="125"/>
    </row>
    <row r="811" spans="4:4" x14ac:dyDescent="0.25">
      <c r="D811" s="125"/>
    </row>
    <row r="812" spans="4:4" x14ac:dyDescent="0.25">
      <c r="D812" s="125"/>
    </row>
    <row r="813" spans="4:4" x14ac:dyDescent="0.25">
      <c r="D813" s="125"/>
    </row>
    <row r="814" spans="4:4" x14ac:dyDescent="0.25">
      <c r="D814" s="125"/>
    </row>
    <row r="815" spans="4:4" x14ac:dyDescent="0.25">
      <c r="D815" s="125"/>
    </row>
    <row r="816" spans="4:4" x14ac:dyDescent="0.25">
      <c r="D816" s="125"/>
    </row>
    <row r="817" spans="4:4" x14ac:dyDescent="0.25">
      <c r="D817" s="125"/>
    </row>
    <row r="818" spans="4:4" x14ac:dyDescent="0.25">
      <c r="D818" s="125"/>
    </row>
    <row r="819" spans="4:4" x14ac:dyDescent="0.25">
      <c r="D819" s="125"/>
    </row>
    <row r="820" spans="4:4" x14ac:dyDescent="0.25">
      <c r="D820" s="125"/>
    </row>
    <row r="821" spans="4:4" x14ac:dyDescent="0.25">
      <c r="D821" s="125"/>
    </row>
    <row r="822" spans="4:4" x14ac:dyDescent="0.25">
      <c r="D822" s="125"/>
    </row>
    <row r="823" spans="4:4" x14ac:dyDescent="0.25">
      <c r="D823" s="125"/>
    </row>
    <row r="824" spans="4:4" x14ac:dyDescent="0.25">
      <c r="D824" s="125"/>
    </row>
    <row r="825" spans="4:4" x14ac:dyDescent="0.25">
      <c r="D825" s="125"/>
    </row>
    <row r="826" spans="4:4" x14ac:dyDescent="0.25">
      <c r="D826" s="125"/>
    </row>
    <row r="827" spans="4:4" x14ac:dyDescent="0.25">
      <c r="D827" s="125"/>
    </row>
    <row r="828" spans="4:4" x14ac:dyDescent="0.25">
      <c r="D828" s="125"/>
    </row>
    <row r="829" spans="4:4" x14ac:dyDescent="0.25">
      <c r="D829" s="125"/>
    </row>
    <row r="830" spans="4:4" x14ac:dyDescent="0.25">
      <c r="D830" s="125"/>
    </row>
    <row r="831" spans="4:4" x14ac:dyDescent="0.25">
      <c r="D831" s="125"/>
    </row>
    <row r="832" spans="4:4" x14ac:dyDescent="0.25">
      <c r="D832" s="125"/>
    </row>
    <row r="833" spans="4:4" x14ac:dyDescent="0.25">
      <c r="D833" s="125"/>
    </row>
    <row r="834" spans="4:4" x14ac:dyDescent="0.25">
      <c r="D834" s="125"/>
    </row>
    <row r="835" spans="4:4" x14ac:dyDescent="0.25">
      <c r="D835" s="125"/>
    </row>
    <row r="836" spans="4:4" x14ac:dyDescent="0.25">
      <c r="D836" s="125"/>
    </row>
    <row r="837" spans="4:4" x14ac:dyDescent="0.25">
      <c r="D837" s="125"/>
    </row>
    <row r="838" spans="4:4" x14ac:dyDescent="0.25">
      <c r="D838" s="125"/>
    </row>
    <row r="839" spans="4:4" x14ac:dyDescent="0.25">
      <c r="D839" s="125"/>
    </row>
    <row r="840" spans="4:4" x14ac:dyDescent="0.25">
      <c r="D840" s="125"/>
    </row>
    <row r="841" spans="4:4" x14ac:dyDescent="0.25">
      <c r="D841" s="125"/>
    </row>
    <row r="842" spans="4:4" x14ac:dyDescent="0.25">
      <c r="D842" s="125"/>
    </row>
    <row r="843" spans="4:4" x14ac:dyDescent="0.25">
      <c r="D843" s="125"/>
    </row>
    <row r="844" spans="4:4" x14ac:dyDescent="0.25">
      <c r="D844" s="125"/>
    </row>
    <row r="845" spans="4:4" x14ac:dyDescent="0.25">
      <c r="D845" s="125"/>
    </row>
    <row r="846" spans="4:4" x14ac:dyDescent="0.25">
      <c r="D846" s="125"/>
    </row>
    <row r="847" spans="4:4" x14ac:dyDescent="0.25">
      <c r="D847" s="125"/>
    </row>
    <row r="848" spans="4:4" x14ac:dyDescent="0.25">
      <c r="D848" s="125"/>
    </row>
    <row r="849" spans="4:4" x14ac:dyDescent="0.25">
      <c r="D849" s="125"/>
    </row>
    <row r="850" spans="4:4" x14ac:dyDescent="0.25">
      <c r="D850" s="125"/>
    </row>
    <row r="851" spans="4:4" x14ac:dyDescent="0.25">
      <c r="D851" s="125"/>
    </row>
    <row r="852" spans="4:4" x14ac:dyDescent="0.25">
      <c r="D852" s="125"/>
    </row>
    <row r="853" spans="4:4" x14ac:dyDescent="0.25">
      <c r="D853" s="125"/>
    </row>
    <row r="854" spans="4:4" x14ac:dyDescent="0.25">
      <c r="D854" s="125"/>
    </row>
    <row r="855" spans="4:4" x14ac:dyDescent="0.25">
      <c r="D855" s="125"/>
    </row>
    <row r="856" spans="4:4" x14ac:dyDescent="0.25">
      <c r="D856" s="125"/>
    </row>
    <row r="857" spans="4:4" x14ac:dyDescent="0.25">
      <c r="D857" s="125"/>
    </row>
    <row r="858" spans="4:4" x14ac:dyDescent="0.25">
      <c r="D858" s="125"/>
    </row>
    <row r="859" spans="4:4" x14ac:dyDescent="0.25">
      <c r="D859" s="125"/>
    </row>
    <row r="860" spans="4:4" x14ac:dyDescent="0.25">
      <c r="D860" s="125"/>
    </row>
    <row r="861" spans="4:4" x14ac:dyDescent="0.25">
      <c r="D861" s="125"/>
    </row>
    <row r="862" spans="4:4" x14ac:dyDescent="0.25">
      <c r="D862" s="125"/>
    </row>
    <row r="863" spans="4:4" x14ac:dyDescent="0.25">
      <c r="D863" s="125"/>
    </row>
    <row r="864" spans="4:4" x14ac:dyDescent="0.25">
      <c r="D864" s="125"/>
    </row>
    <row r="865" spans="4:4" x14ac:dyDescent="0.25">
      <c r="D865" s="125"/>
    </row>
    <row r="866" spans="4:4" x14ac:dyDescent="0.25">
      <c r="D866" s="125"/>
    </row>
    <row r="867" spans="4:4" x14ac:dyDescent="0.25">
      <c r="D867" s="125"/>
    </row>
    <row r="868" spans="4:4" x14ac:dyDescent="0.25">
      <c r="D868" s="125"/>
    </row>
    <row r="869" spans="4:4" x14ac:dyDescent="0.25">
      <c r="D869" s="125"/>
    </row>
    <row r="870" spans="4:4" x14ac:dyDescent="0.25">
      <c r="D870" s="125"/>
    </row>
    <row r="871" spans="4:4" x14ac:dyDescent="0.25">
      <c r="D871" s="125"/>
    </row>
    <row r="872" spans="4:4" x14ac:dyDescent="0.25">
      <c r="D872" s="125"/>
    </row>
    <row r="873" spans="4:4" x14ac:dyDescent="0.25">
      <c r="D873" s="125"/>
    </row>
    <row r="874" spans="4:4" x14ac:dyDescent="0.25">
      <c r="D874" s="125"/>
    </row>
    <row r="875" spans="4:4" x14ac:dyDescent="0.25">
      <c r="D875" s="125"/>
    </row>
    <row r="876" spans="4:4" x14ac:dyDescent="0.25">
      <c r="D876" s="125"/>
    </row>
    <row r="877" spans="4:4" x14ac:dyDescent="0.25">
      <c r="D877" s="125"/>
    </row>
    <row r="878" spans="4:4" x14ac:dyDescent="0.25">
      <c r="D878" s="125"/>
    </row>
    <row r="879" spans="4:4" x14ac:dyDescent="0.25">
      <c r="D879" s="125"/>
    </row>
    <row r="880" spans="4:4" x14ac:dyDescent="0.25">
      <c r="D880" s="125"/>
    </row>
    <row r="881" spans="4:4" x14ac:dyDescent="0.25">
      <c r="D881" s="125"/>
    </row>
    <row r="882" spans="4:4" x14ac:dyDescent="0.25">
      <c r="D882" s="125"/>
    </row>
    <row r="883" spans="4:4" x14ac:dyDescent="0.25">
      <c r="D883" s="125"/>
    </row>
    <row r="884" spans="4:4" x14ac:dyDescent="0.25">
      <c r="D884" s="125"/>
    </row>
    <row r="885" spans="4:4" x14ac:dyDescent="0.25">
      <c r="D885" s="125"/>
    </row>
    <row r="886" spans="4:4" x14ac:dyDescent="0.25">
      <c r="D886" s="125"/>
    </row>
    <row r="887" spans="4:4" x14ac:dyDescent="0.25">
      <c r="D887" s="125"/>
    </row>
    <row r="888" spans="4:4" x14ac:dyDescent="0.25">
      <c r="D888" s="125"/>
    </row>
    <row r="889" spans="4:4" x14ac:dyDescent="0.25">
      <c r="D889" s="125"/>
    </row>
    <row r="890" spans="4:4" x14ac:dyDescent="0.25">
      <c r="D890" s="125"/>
    </row>
    <row r="891" spans="4:4" x14ac:dyDescent="0.25">
      <c r="D891" s="125"/>
    </row>
    <row r="892" spans="4:4" x14ac:dyDescent="0.25">
      <c r="D892" s="125"/>
    </row>
    <row r="893" spans="4:4" x14ac:dyDescent="0.25">
      <c r="D893" s="125"/>
    </row>
    <row r="894" spans="4:4" x14ac:dyDescent="0.25">
      <c r="D894" s="125"/>
    </row>
    <row r="895" spans="4:4" x14ac:dyDescent="0.25">
      <c r="D895" s="125"/>
    </row>
    <row r="896" spans="4:4" x14ac:dyDescent="0.25">
      <c r="D896" s="125"/>
    </row>
    <row r="897" spans="4:4" x14ac:dyDescent="0.25">
      <c r="D897" s="125"/>
    </row>
    <row r="898" spans="4:4" x14ac:dyDescent="0.25">
      <c r="D898" s="125"/>
    </row>
    <row r="899" spans="4:4" x14ac:dyDescent="0.25">
      <c r="D899" s="125"/>
    </row>
    <row r="900" spans="4:4" x14ac:dyDescent="0.25">
      <c r="D900" s="125"/>
    </row>
    <row r="901" spans="4:4" x14ac:dyDescent="0.25">
      <c r="D901" s="125"/>
    </row>
    <row r="902" spans="4:4" x14ac:dyDescent="0.25">
      <c r="D902" s="125"/>
    </row>
    <row r="903" spans="4:4" x14ac:dyDescent="0.25">
      <c r="D903" s="125"/>
    </row>
    <row r="904" spans="4:4" x14ac:dyDescent="0.25">
      <c r="D904" s="125"/>
    </row>
    <row r="905" spans="4:4" x14ac:dyDescent="0.25">
      <c r="D905" s="125"/>
    </row>
    <row r="906" spans="4:4" x14ac:dyDescent="0.25">
      <c r="D906" s="125"/>
    </row>
    <row r="907" spans="4:4" x14ac:dyDescent="0.25">
      <c r="D907" s="125"/>
    </row>
    <row r="908" spans="4:4" x14ac:dyDescent="0.25">
      <c r="D908" s="125"/>
    </row>
    <row r="909" spans="4:4" x14ac:dyDescent="0.25">
      <c r="D909" s="125"/>
    </row>
    <row r="910" spans="4:4" x14ac:dyDescent="0.25">
      <c r="D910" s="125"/>
    </row>
    <row r="911" spans="4:4" x14ac:dyDescent="0.25">
      <c r="D911" s="125"/>
    </row>
    <row r="912" spans="4:4" x14ac:dyDescent="0.25">
      <c r="D912" s="125"/>
    </row>
    <row r="913" spans="4:4" x14ac:dyDescent="0.25">
      <c r="D913" s="125"/>
    </row>
    <row r="914" spans="4:4" x14ac:dyDescent="0.25">
      <c r="D914" s="125"/>
    </row>
    <row r="915" spans="4:4" x14ac:dyDescent="0.25">
      <c r="D915" s="125"/>
    </row>
    <row r="916" spans="4:4" x14ac:dyDescent="0.25">
      <c r="D916" s="125"/>
    </row>
    <row r="917" spans="4:4" x14ac:dyDescent="0.25">
      <c r="D917" s="125"/>
    </row>
    <row r="918" spans="4:4" x14ac:dyDescent="0.25">
      <c r="D918" s="125"/>
    </row>
    <row r="919" spans="4:4" x14ac:dyDescent="0.25">
      <c r="D919" s="125"/>
    </row>
    <row r="920" spans="4:4" x14ac:dyDescent="0.25">
      <c r="D920" s="125"/>
    </row>
    <row r="921" spans="4:4" x14ac:dyDescent="0.25">
      <c r="D921" s="125"/>
    </row>
    <row r="922" spans="4:4" x14ac:dyDescent="0.25">
      <c r="D922" s="125"/>
    </row>
    <row r="923" spans="4:4" x14ac:dyDescent="0.25">
      <c r="D923" s="125"/>
    </row>
    <row r="924" spans="4:4" x14ac:dyDescent="0.25">
      <c r="D924" s="125"/>
    </row>
    <row r="925" spans="4:4" x14ac:dyDescent="0.25">
      <c r="D925" s="125"/>
    </row>
    <row r="926" spans="4:4" x14ac:dyDescent="0.25">
      <c r="D926" s="125"/>
    </row>
    <row r="927" spans="4:4" x14ac:dyDescent="0.25">
      <c r="D927" s="125"/>
    </row>
    <row r="928" spans="4:4" x14ac:dyDescent="0.25">
      <c r="D928" s="125"/>
    </row>
    <row r="929" spans="4:4" x14ac:dyDescent="0.25">
      <c r="D929" s="125"/>
    </row>
    <row r="930" spans="4:4" x14ac:dyDescent="0.25">
      <c r="D930" s="125"/>
    </row>
    <row r="931" spans="4:4" x14ac:dyDescent="0.25">
      <c r="D931" s="125"/>
    </row>
    <row r="932" spans="4:4" x14ac:dyDescent="0.25">
      <c r="D932" s="125"/>
    </row>
    <row r="933" spans="4:4" x14ac:dyDescent="0.25">
      <c r="D933" s="125"/>
    </row>
    <row r="934" spans="4:4" x14ac:dyDescent="0.25">
      <c r="D934" s="125"/>
    </row>
    <row r="935" spans="4:4" x14ac:dyDescent="0.25">
      <c r="D935" s="125"/>
    </row>
    <row r="936" spans="4:4" x14ac:dyDescent="0.25">
      <c r="D936" s="125"/>
    </row>
    <row r="937" spans="4:4" x14ac:dyDescent="0.25">
      <c r="D937" s="125"/>
    </row>
    <row r="938" spans="4:4" x14ac:dyDescent="0.25">
      <c r="D938" s="125"/>
    </row>
    <row r="939" spans="4:4" x14ac:dyDescent="0.25">
      <c r="D939" s="125"/>
    </row>
    <row r="940" spans="4:4" x14ac:dyDescent="0.25">
      <c r="D940" s="125"/>
    </row>
    <row r="941" spans="4:4" x14ac:dyDescent="0.25">
      <c r="D941" s="125"/>
    </row>
    <row r="942" spans="4:4" x14ac:dyDescent="0.25">
      <c r="D942" s="125"/>
    </row>
    <row r="943" spans="4:4" x14ac:dyDescent="0.25">
      <c r="D943" s="125"/>
    </row>
    <row r="944" spans="4:4" x14ac:dyDescent="0.25">
      <c r="D944" s="125"/>
    </row>
    <row r="945" spans="4:4" x14ac:dyDescent="0.25">
      <c r="D945" s="125"/>
    </row>
    <row r="946" spans="4:4" x14ac:dyDescent="0.25">
      <c r="D946" s="125"/>
    </row>
    <row r="947" spans="4:4" x14ac:dyDescent="0.25">
      <c r="D947" s="125"/>
    </row>
    <row r="948" spans="4:4" x14ac:dyDescent="0.25">
      <c r="D948" s="125"/>
    </row>
    <row r="949" spans="4:4" x14ac:dyDescent="0.25">
      <c r="D949" s="125"/>
    </row>
    <row r="950" spans="4:4" x14ac:dyDescent="0.25">
      <c r="D950" s="125"/>
    </row>
    <row r="951" spans="4:4" x14ac:dyDescent="0.25">
      <c r="D951" s="125"/>
    </row>
    <row r="952" spans="4:4" x14ac:dyDescent="0.25">
      <c r="D952" s="125"/>
    </row>
    <row r="953" spans="4:4" x14ac:dyDescent="0.25">
      <c r="D953" s="125"/>
    </row>
    <row r="954" spans="4:4" x14ac:dyDescent="0.25">
      <c r="D954" s="125"/>
    </row>
    <row r="955" spans="4:4" x14ac:dyDescent="0.25">
      <c r="D955" s="125"/>
    </row>
    <row r="956" spans="4:4" x14ac:dyDescent="0.25">
      <c r="D956" s="125"/>
    </row>
    <row r="957" spans="4:4" x14ac:dyDescent="0.25">
      <c r="D957" s="125"/>
    </row>
    <row r="958" spans="4:4" x14ac:dyDescent="0.25">
      <c r="D958" s="125"/>
    </row>
    <row r="959" spans="4:4" x14ac:dyDescent="0.25">
      <c r="D959" s="125"/>
    </row>
    <row r="960" spans="4:4" x14ac:dyDescent="0.25">
      <c r="D960" s="125"/>
    </row>
    <row r="961" spans="4:4" x14ac:dyDescent="0.25">
      <c r="D961" s="125"/>
    </row>
    <row r="962" spans="4:4" x14ac:dyDescent="0.25">
      <c r="D962" s="125"/>
    </row>
    <row r="963" spans="4:4" x14ac:dyDescent="0.25">
      <c r="D963" s="125"/>
    </row>
    <row r="964" spans="4:4" x14ac:dyDescent="0.25">
      <c r="D964" s="125"/>
    </row>
    <row r="965" spans="4:4" x14ac:dyDescent="0.25">
      <c r="D965" s="125"/>
    </row>
    <row r="966" spans="4:4" x14ac:dyDescent="0.25">
      <c r="D966" s="125"/>
    </row>
    <row r="967" spans="4:4" x14ac:dyDescent="0.25">
      <c r="D967" s="125"/>
    </row>
    <row r="968" spans="4:4" x14ac:dyDescent="0.25">
      <c r="D968" s="125"/>
    </row>
    <row r="969" spans="4:4" x14ac:dyDescent="0.25">
      <c r="D969" s="125"/>
    </row>
    <row r="970" spans="4:4" x14ac:dyDescent="0.25">
      <c r="D970" s="125"/>
    </row>
    <row r="971" spans="4:4" x14ac:dyDescent="0.25">
      <c r="D971" s="125"/>
    </row>
    <row r="972" spans="4:4" x14ac:dyDescent="0.25">
      <c r="D972" s="125"/>
    </row>
    <row r="973" spans="4:4" x14ac:dyDescent="0.25">
      <c r="D973" s="125"/>
    </row>
    <row r="974" spans="4:4" x14ac:dyDescent="0.25">
      <c r="D974" s="125"/>
    </row>
    <row r="975" spans="4:4" x14ac:dyDescent="0.25">
      <c r="D975" s="125"/>
    </row>
    <row r="976" spans="4:4" x14ac:dyDescent="0.25">
      <c r="D976" s="125"/>
    </row>
    <row r="977" spans="4:4" x14ac:dyDescent="0.25">
      <c r="D977" s="125"/>
    </row>
    <row r="978" spans="4:4" x14ac:dyDescent="0.25">
      <c r="D978" s="125"/>
    </row>
    <row r="979" spans="4:4" x14ac:dyDescent="0.25">
      <c r="D979" s="125"/>
    </row>
    <row r="980" spans="4:4" x14ac:dyDescent="0.25">
      <c r="D980" s="125"/>
    </row>
    <row r="981" spans="4:4" x14ac:dyDescent="0.25">
      <c r="D981" s="125"/>
    </row>
    <row r="982" spans="4:4" x14ac:dyDescent="0.25">
      <c r="D982" s="125"/>
    </row>
    <row r="983" spans="4:4" x14ac:dyDescent="0.25">
      <c r="D983" s="125"/>
    </row>
    <row r="984" spans="4:4" x14ac:dyDescent="0.25">
      <c r="D984" s="125"/>
    </row>
    <row r="985" spans="4:4" x14ac:dyDescent="0.25">
      <c r="D985" s="125"/>
    </row>
    <row r="986" spans="4:4" x14ac:dyDescent="0.25">
      <c r="D986" s="125"/>
    </row>
    <row r="987" spans="4:4" x14ac:dyDescent="0.25">
      <c r="D987" s="125"/>
    </row>
    <row r="988" spans="4:4" x14ac:dyDescent="0.25">
      <c r="D988" s="125"/>
    </row>
    <row r="989" spans="4:4" x14ac:dyDescent="0.25">
      <c r="D989" s="125"/>
    </row>
    <row r="990" spans="4:4" x14ac:dyDescent="0.25">
      <c r="D990" s="125"/>
    </row>
    <row r="991" spans="4:4" x14ac:dyDescent="0.25">
      <c r="D991" s="125"/>
    </row>
    <row r="992" spans="4:4" x14ac:dyDescent="0.25">
      <c r="D992" s="125"/>
    </row>
    <row r="993" spans="4:4" x14ac:dyDescent="0.25">
      <c r="D993" s="125"/>
    </row>
    <row r="994" spans="4:4" x14ac:dyDescent="0.25">
      <c r="D994" s="125"/>
    </row>
    <row r="995" spans="4:4" x14ac:dyDescent="0.25">
      <c r="D995" s="125"/>
    </row>
    <row r="996" spans="4:4" x14ac:dyDescent="0.25">
      <c r="D996" s="125"/>
    </row>
    <row r="997" spans="4:4" x14ac:dyDescent="0.25">
      <c r="D997" s="125"/>
    </row>
    <row r="998" spans="4:4" x14ac:dyDescent="0.25">
      <c r="D998" s="125"/>
    </row>
    <row r="999" spans="4:4" x14ac:dyDescent="0.25">
      <c r="D999" s="125"/>
    </row>
    <row r="1000" spans="4:4" x14ac:dyDescent="0.25">
      <c r="D1000" s="125"/>
    </row>
    <row r="1001" spans="4:4" x14ac:dyDescent="0.25">
      <c r="D1001" s="125"/>
    </row>
    <row r="1002" spans="4:4" x14ac:dyDescent="0.25">
      <c r="D1002" s="125"/>
    </row>
    <row r="1003" spans="4:4" x14ac:dyDescent="0.25">
      <c r="D1003" s="125"/>
    </row>
    <row r="1004" spans="4:4" x14ac:dyDescent="0.25">
      <c r="D1004" s="125"/>
    </row>
    <row r="1005" spans="4:4" x14ac:dyDescent="0.25">
      <c r="D1005" s="125"/>
    </row>
    <row r="1006" spans="4:4" x14ac:dyDescent="0.25">
      <c r="D1006" s="125"/>
    </row>
    <row r="1007" spans="4:4" x14ac:dyDescent="0.25">
      <c r="D1007" s="125"/>
    </row>
    <row r="1008" spans="4:4" x14ac:dyDescent="0.25">
      <c r="D1008" s="125"/>
    </row>
    <row r="1009" spans="4:4" x14ac:dyDescent="0.25">
      <c r="D1009" s="125"/>
    </row>
    <row r="1010" spans="4:4" x14ac:dyDescent="0.25">
      <c r="D1010" s="125"/>
    </row>
    <row r="1011" spans="4:4" x14ac:dyDescent="0.25">
      <c r="D1011" s="125"/>
    </row>
    <row r="1012" spans="4:4" x14ac:dyDescent="0.25">
      <c r="D1012" s="125"/>
    </row>
    <row r="1013" spans="4:4" x14ac:dyDescent="0.25">
      <c r="D1013" s="125"/>
    </row>
    <row r="1014" spans="4:4" x14ac:dyDescent="0.25">
      <c r="D1014" s="125"/>
    </row>
    <row r="1015" spans="4:4" x14ac:dyDescent="0.25">
      <c r="D1015" s="125"/>
    </row>
    <row r="1016" spans="4:4" x14ac:dyDescent="0.25">
      <c r="D1016" s="125"/>
    </row>
    <row r="1017" spans="4:4" x14ac:dyDescent="0.25">
      <c r="D1017" s="125"/>
    </row>
    <row r="1018" spans="4:4" x14ac:dyDescent="0.25">
      <c r="D1018" s="125"/>
    </row>
    <row r="1019" spans="4:4" x14ac:dyDescent="0.25">
      <c r="D1019" s="125"/>
    </row>
    <row r="1020" spans="4:4" x14ac:dyDescent="0.25">
      <c r="D1020" s="125"/>
    </row>
    <row r="1021" spans="4:4" x14ac:dyDescent="0.25">
      <c r="D1021" s="125"/>
    </row>
    <row r="1022" spans="4:4" x14ac:dyDescent="0.25">
      <c r="D1022" s="125"/>
    </row>
    <row r="1023" spans="4:4" x14ac:dyDescent="0.25">
      <c r="D1023" s="125"/>
    </row>
    <row r="1024" spans="4:4" x14ac:dyDescent="0.25">
      <c r="D1024" s="125"/>
    </row>
    <row r="1025" spans="4:4" x14ac:dyDescent="0.25">
      <c r="D1025" s="125"/>
    </row>
    <row r="1026" spans="4:4" x14ac:dyDescent="0.25">
      <c r="D1026" s="125"/>
    </row>
    <row r="1027" spans="4:4" x14ac:dyDescent="0.25">
      <c r="D1027" s="125"/>
    </row>
    <row r="1028" spans="4:4" x14ac:dyDescent="0.25">
      <c r="D1028" s="125"/>
    </row>
    <row r="1029" spans="4:4" x14ac:dyDescent="0.25">
      <c r="D1029" s="125"/>
    </row>
    <row r="1030" spans="4:4" x14ac:dyDescent="0.25">
      <c r="D1030" s="125"/>
    </row>
    <row r="1031" spans="4:4" x14ac:dyDescent="0.25">
      <c r="D1031" s="125"/>
    </row>
    <row r="1032" spans="4:4" x14ac:dyDescent="0.25">
      <c r="D1032" s="125"/>
    </row>
    <row r="1033" spans="4:4" x14ac:dyDescent="0.25">
      <c r="D1033" s="125"/>
    </row>
    <row r="1034" spans="4:4" x14ac:dyDescent="0.25">
      <c r="D1034" s="125"/>
    </row>
    <row r="1035" spans="4:4" x14ac:dyDescent="0.25">
      <c r="D1035" s="125"/>
    </row>
    <row r="1036" spans="4:4" x14ac:dyDescent="0.25">
      <c r="D1036" s="125"/>
    </row>
    <row r="1037" spans="4:4" x14ac:dyDescent="0.25">
      <c r="D1037" s="125"/>
    </row>
    <row r="1038" spans="4:4" x14ac:dyDescent="0.25">
      <c r="D1038" s="125"/>
    </row>
    <row r="1039" spans="4:4" x14ac:dyDescent="0.25">
      <c r="D1039" s="125"/>
    </row>
    <row r="1040" spans="4:4" x14ac:dyDescent="0.25">
      <c r="D1040" s="125"/>
    </row>
    <row r="1041" spans="4:4" x14ac:dyDescent="0.25">
      <c r="D1041" s="125"/>
    </row>
    <row r="1042" spans="4:4" x14ac:dyDescent="0.25">
      <c r="D1042" s="125"/>
    </row>
    <row r="1043" spans="4:4" x14ac:dyDescent="0.25">
      <c r="D1043" s="125"/>
    </row>
    <row r="1044" spans="4:4" x14ac:dyDescent="0.25">
      <c r="D1044" s="125"/>
    </row>
    <row r="1045" spans="4:4" x14ac:dyDescent="0.25">
      <c r="D1045" s="125"/>
    </row>
    <row r="1046" spans="4:4" x14ac:dyDescent="0.25">
      <c r="D1046" s="125"/>
    </row>
    <row r="1047" spans="4:4" x14ac:dyDescent="0.25">
      <c r="D1047" s="125"/>
    </row>
    <row r="1048" spans="4:4" x14ac:dyDescent="0.25">
      <c r="D1048" s="125"/>
    </row>
    <row r="1049" spans="4:4" x14ac:dyDescent="0.25">
      <c r="D1049" s="125"/>
    </row>
    <row r="1050" spans="4:4" x14ac:dyDescent="0.25">
      <c r="D1050" s="125"/>
    </row>
    <row r="1051" spans="4:4" x14ac:dyDescent="0.25">
      <c r="D1051" s="125"/>
    </row>
    <row r="1052" spans="4:4" x14ac:dyDescent="0.25">
      <c r="D1052" s="125"/>
    </row>
    <row r="1053" spans="4:4" x14ac:dyDescent="0.25">
      <c r="D1053" s="125"/>
    </row>
    <row r="1054" spans="4:4" x14ac:dyDescent="0.25">
      <c r="D1054" s="125"/>
    </row>
    <row r="1055" spans="4:4" x14ac:dyDescent="0.25">
      <c r="D1055" s="125"/>
    </row>
    <row r="1056" spans="4:4" x14ac:dyDescent="0.25">
      <c r="D1056" s="125"/>
    </row>
    <row r="1057" spans="4:4" x14ac:dyDescent="0.25">
      <c r="D1057" s="125"/>
    </row>
    <row r="1058" spans="4:4" x14ac:dyDescent="0.25">
      <c r="D1058" s="125"/>
    </row>
    <row r="1059" spans="4:4" x14ac:dyDescent="0.25">
      <c r="D1059" s="125"/>
    </row>
    <row r="1060" spans="4:4" x14ac:dyDescent="0.25">
      <c r="D1060" s="125"/>
    </row>
    <row r="1061" spans="4:4" x14ac:dyDescent="0.25">
      <c r="D1061" s="125"/>
    </row>
    <row r="1062" spans="4:4" x14ac:dyDescent="0.25">
      <c r="D1062" s="125"/>
    </row>
    <row r="1063" spans="4:4" x14ac:dyDescent="0.25">
      <c r="D1063" s="125"/>
    </row>
    <row r="1064" spans="4:4" x14ac:dyDescent="0.25">
      <c r="D1064" s="125"/>
    </row>
    <row r="1065" spans="4:4" x14ac:dyDescent="0.25">
      <c r="D1065" s="125"/>
    </row>
    <row r="1066" spans="4:4" x14ac:dyDescent="0.25">
      <c r="D1066" s="125"/>
    </row>
    <row r="1067" spans="4:4" x14ac:dyDescent="0.25">
      <c r="D1067" s="125"/>
    </row>
    <row r="1068" spans="4:4" x14ac:dyDescent="0.25">
      <c r="D1068" s="125"/>
    </row>
    <row r="1069" spans="4:4" x14ac:dyDescent="0.25">
      <c r="D1069" s="125"/>
    </row>
    <row r="1070" spans="4:4" x14ac:dyDescent="0.25">
      <c r="D1070" s="125"/>
    </row>
    <row r="1071" spans="4:4" x14ac:dyDescent="0.25">
      <c r="D1071" s="125"/>
    </row>
    <row r="1072" spans="4:4" x14ac:dyDescent="0.25">
      <c r="D1072" s="125"/>
    </row>
    <row r="1073" spans="4:4" x14ac:dyDescent="0.25">
      <c r="D1073" s="125"/>
    </row>
    <row r="1074" spans="4:4" x14ac:dyDescent="0.25">
      <c r="D1074" s="125"/>
    </row>
    <row r="1075" spans="4:4" x14ac:dyDescent="0.25">
      <c r="D1075" s="125"/>
    </row>
    <row r="1076" spans="4:4" x14ac:dyDescent="0.25">
      <c r="D1076" s="125"/>
    </row>
    <row r="1077" spans="4:4" x14ac:dyDescent="0.25">
      <c r="D1077" s="125"/>
    </row>
    <row r="1078" spans="4:4" x14ac:dyDescent="0.25">
      <c r="D1078" s="125"/>
    </row>
    <row r="1079" spans="4:4" x14ac:dyDescent="0.25">
      <c r="D1079" s="125"/>
    </row>
    <row r="1080" spans="4:4" x14ac:dyDescent="0.25">
      <c r="D1080" s="125"/>
    </row>
    <row r="1081" spans="4:4" x14ac:dyDescent="0.25">
      <c r="D1081" s="125"/>
    </row>
    <row r="1082" spans="4:4" x14ac:dyDescent="0.25">
      <c r="D1082" s="125"/>
    </row>
    <row r="1083" spans="4:4" x14ac:dyDescent="0.25">
      <c r="D1083" s="125"/>
    </row>
    <row r="1084" spans="4:4" x14ac:dyDescent="0.25">
      <c r="D1084" s="125"/>
    </row>
    <row r="1085" spans="4:4" x14ac:dyDescent="0.25">
      <c r="D1085" s="125"/>
    </row>
    <row r="1086" spans="4:4" x14ac:dyDescent="0.25">
      <c r="D1086" s="125"/>
    </row>
    <row r="1087" spans="4:4" x14ac:dyDescent="0.25">
      <c r="D1087" s="125"/>
    </row>
    <row r="1088" spans="4:4" x14ac:dyDescent="0.25">
      <c r="D1088" s="125"/>
    </row>
    <row r="1089" spans="4:4" x14ac:dyDescent="0.25">
      <c r="D1089" s="125"/>
    </row>
    <row r="1090" spans="4:4" x14ac:dyDescent="0.25">
      <c r="D1090" s="125"/>
    </row>
    <row r="1091" spans="4:4" x14ac:dyDescent="0.25">
      <c r="D1091" s="125"/>
    </row>
    <row r="1092" spans="4:4" x14ac:dyDescent="0.25">
      <c r="D1092" s="125"/>
    </row>
    <row r="1093" spans="4:4" x14ac:dyDescent="0.25">
      <c r="D1093" s="125"/>
    </row>
    <row r="1094" spans="4:4" x14ac:dyDescent="0.25">
      <c r="D1094" s="125"/>
    </row>
    <row r="1095" spans="4:4" x14ac:dyDescent="0.25">
      <c r="D1095" s="125"/>
    </row>
    <row r="1096" spans="4:4" x14ac:dyDescent="0.25">
      <c r="D1096" s="125"/>
    </row>
    <row r="1097" spans="4:4" x14ac:dyDescent="0.25">
      <c r="D1097" s="125"/>
    </row>
    <row r="1098" spans="4:4" x14ac:dyDescent="0.25">
      <c r="D1098" s="125"/>
    </row>
    <row r="1099" spans="4:4" x14ac:dyDescent="0.25">
      <c r="D1099" s="125"/>
    </row>
    <row r="1100" spans="4:4" x14ac:dyDescent="0.25">
      <c r="D1100" s="125"/>
    </row>
    <row r="1101" spans="4:4" x14ac:dyDescent="0.25">
      <c r="D1101" s="125"/>
    </row>
    <row r="1102" spans="4:4" x14ac:dyDescent="0.25">
      <c r="D1102" s="125"/>
    </row>
    <row r="1103" spans="4:4" x14ac:dyDescent="0.25">
      <c r="D1103" s="125"/>
    </row>
    <row r="1104" spans="4:4" x14ac:dyDescent="0.25">
      <c r="D1104" s="125"/>
    </row>
    <row r="1105" spans="4:4" x14ac:dyDescent="0.25">
      <c r="D1105" s="125"/>
    </row>
    <row r="1106" spans="4:4" x14ac:dyDescent="0.25">
      <c r="D1106" s="125"/>
    </row>
    <row r="1107" spans="4:4" x14ac:dyDescent="0.25">
      <c r="D1107" s="125"/>
    </row>
    <row r="1108" spans="4:4" x14ac:dyDescent="0.25">
      <c r="D1108" s="125"/>
    </row>
    <row r="1109" spans="4:4" x14ac:dyDescent="0.25">
      <c r="D1109" s="125"/>
    </row>
    <row r="1110" spans="4:4" x14ac:dyDescent="0.25">
      <c r="D1110" s="125"/>
    </row>
    <row r="1111" spans="4:4" x14ac:dyDescent="0.25">
      <c r="D1111" s="125"/>
    </row>
    <row r="1112" spans="4:4" x14ac:dyDescent="0.25">
      <c r="D1112" s="125"/>
    </row>
    <row r="1113" spans="4:4" x14ac:dyDescent="0.25">
      <c r="D1113" s="125"/>
    </row>
    <row r="1114" spans="4:4" x14ac:dyDescent="0.25">
      <c r="D1114" s="125"/>
    </row>
    <row r="1115" spans="4:4" x14ac:dyDescent="0.25">
      <c r="D1115" s="125"/>
    </row>
    <row r="1116" spans="4:4" x14ac:dyDescent="0.25">
      <c r="D1116" s="125"/>
    </row>
    <row r="1117" spans="4:4" x14ac:dyDescent="0.25">
      <c r="D1117" s="125"/>
    </row>
    <row r="1118" spans="4:4" x14ac:dyDescent="0.25">
      <c r="D1118" s="125"/>
    </row>
    <row r="1119" spans="4:4" x14ac:dyDescent="0.25">
      <c r="D1119" s="125"/>
    </row>
    <row r="1120" spans="4:4" x14ac:dyDescent="0.25">
      <c r="D1120" s="125"/>
    </row>
    <row r="1121" spans="4:4" x14ac:dyDescent="0.25">
      <c r="D1121" s="125"/>
    </row>
    <row r="1122" spans="4:4" x14ac:dyDescent="0.25">
      <c r="D1122" s="125"/>
    </row>
    <row r="1123" spans="4:4" x14ac:dyDescent="0.25">
      <c r="D1123" s="125"/>
    </row>
    <row r="1124" spans="4:4" x14ac:dyDescent="0.25">
      <c r="D1124" s="125"/>
    </row>
    <row r="1125" spans="4:4" x14ac:dyDescent="0.25">
      <c r="D1125" s="125"/>
    </row>
    <row r="1126" spans="4:4" x14ac:dyDescent="0.25">
      <c r="D1126" s="125"/>
    </row>
    <row r="1127" spans="4:4" x14ac:dyDescent="0.25">
      <c r="D1127" s="125"/>
    </row>
    <row r="1128" spans="4:4" x14ac:dyDescent="0.25">
      <c r="D1128" s="125"/>
    </row>
    <row r="1129" spans="4:4" x14ac:dyDescent="0.25">
      <c r="D1129" s="125"/>
    </row>
    <row r="1130" spans="4:4" x14ac:dyDescent="0.25">
      <c r="D1130" s="125"/>
    </row>
    <row r="1131" spans="4:4" x14ac:dyDescent="0.25">
      <c r="D1131" s="125"/>
    </row>
    <row r="1132" spans="4:4" x14ac:dyDescent="0.25">
      <c r="D1132" s="125"/>
    </row>
    <row r="1133" spans="4:4" x14ac:dyDescent="0.25">
      <c r="D1133" s="125"/>
    </row>
    <row r="1134" spans="4:4" x14ac:dyDescent="0.25">
      <c r="D1134" s="125"/>
    </row>
    <row r="1135" spans="4:4" x14ac:dyDescent="0.25">
      <c r="D1135" s="125"/>
    </row>
    <row r="1136" spans="4:4" x14ac:dyDescent="0.25">
      <c r="D1136" s="125"/>
    </row>
    <row r="1137" spans="4:4" x14ac:dyDescent="0.25">
      <c r="D1137" s="125"/>
    </row>
    <row r="1138" spans="4:4" x14ac:dyDescent="0.25">
      <c r="D1138" s="125"/>
    </row>
    <row r="1139" spans="4:4" x14ac:dyDescent="0.25">
      <c r="D1139" s="125"/>
    </row>
    <row r="1140" spans="4:4" x14ac:dyDescent="0.25">
      <c r="D1140" s="125"/>
    </row>
    <row r="1141" spans="4:4" x14ac:dyDescent="0.25">
      <c r="D1141" s="125"/>
    </row>
    <row r="1142" spans="4:4" x14ac:dyDescent="0.25">
      <c r="D1142" s="125"/>
    </row>
    <row r="1143" spans="4:4" x14ac:dyDescent="0.25">
      <c r="D1143" s="125"/>
    </row>
    <row r="1144" spans="4:4" x14ac:dyDescent="0.25">
      <c r="D1144" s="125"/>
    </row>
    <row r="1145" spans="4:4" x14ac:dyDescent="0.25">
      <c r="D1145" s="125"/>
    </row>
    <row r="1146" spans="4:4" x14ac:dyDescent="0.25">
      <c r="D1146" s="125"/>
    </row>
    <row r="1147" spans="4:4" x14ac:dyDescent="0.25">
      <c r="D1147" s="125"/>
    </row>
    <row r="1148" spans="4:4" x14ac:dyDescent="0.25">
      <c r="D1148" s="125"/>
    </row>
    <row r="1149" spans="4:4" x14ac:dyDescent="0.25">
      <c r="D1149" s="125"/>
    </row>
    <row r="1150" spans="4:4" x14ac:dyDescent="0.25">
      <c r="D1150" s="125"/>
    </row>
    <row r="1151" spans="4:4" x14ac:dyDescent="0.25">
      <c r="D1151" s="125"/>
    </row>
    <row r="1152" spans="4:4" x14ac:dyDescent="0.25">
      <c r="D1152" s="125"/>
    </row>
    <row r="1153" spans="4:4" x14ac:dyDescent="0.25">
      <c r="D1153" s="125"/>
    </row>
    <row r="1154" spans="4:4" x14ac:dyDescent="0.25">
      <c r="D1154" s="125"/>
    </row>
    <row r="1155" spans="4:4" x14ac:dyDescent="0.25">
      <c r="D1155" s="125"/>
    </row>
    <row r="1156" spans="4:4" x14ac:dyDescent="0.25">
      <c r="D1156" s="125"/>
    </row>
    <row r="1157" spans="4:4" x14ac:dyDescent="0.25">
      <c r="D1157" s="125"/>
    </row>
    <row r="1158" spans="4:4" x14ac:dyDescent="0.25">
      <c r="D1158" s="125"/>
    </row>
    <row r="1159" spans="4:4" x14ac:dyDescent="0.25">
      <c r="D1159" s="125"/>
    </row>
    <row r="1160" spans="4:4" x14ac:dyDescent="0.25">
      <c r="D1160" s="125"/>
    </row>
    <row r="1161" spans="4:4" x14ac:dyDescent="0.25">
      <c r="D1161" s="125"/>
    </row>
    <row r="1162" spans="4:4" x14ac:dyDescent="0.25">
      <c r="D1162" s="125"/>
    </row>
    <row r="1163" spans="4:4" x14ac:dyDescent="0.25">
      <c r="D1163" s="125"/>
    </row>
    <row r="1164" spans="4:4" x14ac:dyDescent="0.25">
      <c r="D1164" s="125"/>
    </row>
    <row r="1165" spans="4:4" x14ac:dyDescent="0.25">
      <c r="D1165" s="125"/>
    </row>
    <row r="1166" spans="4:4" x14ac:dyDescent="0.25">
      <c r="D1166" s="125"/>
    </row>
    <row r="1167" spans="4:4" x14ac:dyDescent="0.25">
      <c r="D1167" s="125"/>
    </row>
    <row r="1168" spans="4:4" x14ac:dyDescent="0.25">
      <c r="D1168" s="125"/>
    </row>
    <row r="1169" spans="4:4" x14ac:dyDescent="0.25">
      <c r="D1169" s="125"/>
    </row>
    <row r="1170" spans="4:4" x14ac:dyDescent="0.25">
      <c r="D1170" s="125"/>
    </row>
    <row r="1171" spans="4:4" x14ac:dyDescent="0.25">
      <c r="D1171" s="125"/>
    </row>
    <row r="1172" spans="4:4" x14ac:dyDescent="0.25">
      <c r="D1172" s="125"/>
    </row>
    <row r="1173" spans="4:4" x14ac:dyDescent="0.25">
      <c r="D1173" s="125"/>
    </row>
    <row r="1174" spans="4:4" x14ac:dyDescent="0.25">
      <c r="D1174" s="125"/>
    </row>
    <row r="1175" spans="4:4" x14ac:dyDescent="0.25">
      <c r="D1175" s="125"/>
    </row>
    <row r="1176" spans="4:4" x14ac:dyDescent="0.25">
      <c r="D1176" s="125"/>
    </row>
    <row r="1177" spans="4:4" x14ac:dyDescent="0.25">
      <c r="D1177" s="125"/>
    </row>
    <row r="1178" spans="4:4" x14ac:dyDescent="0.25">
      <c r="D1178" s="125"/>
    </row>
    <row r="1179" spans="4:4" x14ac:dyDescent="0.25">
      <c r="D1179" s="125"/>
    </row>
    <row r="1180" spans="4:4" x14ac:dyDescent="0.25">
      <c r="D1180" s="125"/>
    </row>
    <row r="1181" spans="4:4" x14ac:dyDescent="0.25">
      <c r="D1181" s="125"/>
    </row>
    <row r="1182" spans="4:4" x14ac:dyDescent="0.25">
      <c r="D1182" s="125"/>
    </row>
    <row r="1183" spans="4:4" x14ac:dyDescent="0.25">
      <c r="D1183" s="125"/>
    </row>
    <row r="1184" spans="4:4" x14ac:dyDescent="0.25">
      <c r="D1184" s="125"/>
    </row>
    <row r="1185" spans="4:4" x14ac:dyDescent="0.25">
      <c r="D1185" s="125"/>
    </row>
    <row r="1186" spans="4:4" x14ac:dyDescent="0.25">
      <c r="D1186" s="125"/>
    </row>
    <row r="1187" spans="4:4" x14ac:dyDescent="0.25">
      <c r="D1187" s="125"/>
    </row>
    <row r="1188" spans="4:4" x14ac:dyDescent="0.25">
      <c r="D1188" s="125"/>
    </row>
    <row r="1189" spans="4:4" x14ac:dyDescent="0.25">
      <c r="D1189" s="125"/>
    </row>
    <row r="1190" spans="4:4" x14ac:dyDescent="0.25">
      <c r="D1190" s="125"/>
    </row>
    <row r="1191" spans="4:4" x14ac:dyDescent="0.25">
      <c r="D1191" s="125"/>
    </row>
    <row r="1192" spans="4:4" x14ac:dyDescent="0.25">
      <c r="D1192" s="125"/>
    </row>
    <row r="1193" spans="4:4" x14ac:dyDescent="0.25">
      <c r="D1193" s="125"/>
    </row>
    <row r="1194" spans="4:4" x14ac:dyDescent="0.25">
      <c r="D1194" s="125"/>
    </row>
    <row r="1195" spans="4:4" x14ac:dyDescent="0.25">
      <c r="D1195" s="125"/>
    </row>
    <row r="1196" spans="4:4" x14ac:dyDescent="0.25">
      <c r="D1196" s="125"/>
    </row>
    <row r="1197" spans="4:4" x14ac:dyDescent="0.25">
      <c r="D1197" s="125"/>
    </row>
    <row r="1198" spans="4:4" x14ac:dyDescent="0.25">
      <c r="D1198" s="125"/>
    </row>
    <row r="1199" spans="4:4" x14ac:dyDescent="0.25">
      <c r="D1199" s="125"/>
    </row>
    <row r="1200" spans="4:4" x14ac:dyDescent="0.25">
      <c r="D1200" s="125"/>
    </row>
    <row r="1201" spans="4:4" x14ac:dyDescent="0.25">
      <c r="D1201" s="125"/>
    </row>
    <row r="1202" spans="4:4" x14ac:dyDescent="0.25">
      <c r="D1202" s="125"/>
    </row>
    <row r="1203" spans="4:4" x14ac:dyDescent="0.25">
      <c r="D1203" s="125"/>
    </row>
    <row r="1204" spans="4:4" x14ac:dyDescent="0.25">
      <c r="D1204" s="125"/>
    </row>
    <row r="1205" spans="4:4" x14ac:dyDescent="0.25">
      <c r="D1205" s="125"/>
    </row>
    <row r="1206" spans="4:4" x14ac:dyDescent="0.25">
      <c r="D1206" s="125"/>
    </row>
    <row r="1207" spans="4:4" x14ac:dyDescent="0.25">
      <c r="D1207" s="125"/>
    </row>
    <row r="1208" spans="4:4" x14ac:dyDescent="0.25">
      <c r="D1208" s="125"/>
    </row>
    <row r="1209" spans="4:4" x14ac:dyDescent="0.25">
      <c r="D1209" s="125"/>
    </row>
    <row r="1210" spans="4:4" x14ac:dyDescent="0.25">
      <c r="D1210" s="125"/>
    </row>
    <row r="1211" spans="4:4" x14ac:dyDescent="0.25">
      <c r="D1211" s="125"/>
    </row>
    <row r="1212" spans="4:4" x14ac:dyDescent="0.25">
      <c r="D1212" s="125"/>
    </row>
    <row r="1213" spans="4:4" x14ac:dyDescent="0.25">
      <c r="D1213" s="125"/>
    </row>
    <row r="1214" spans="4:4" x14ac:dyDescent="0.25">
      <c r="D1214" s="125"/>
    </row>
    <row r="1215" spans="4:4" x14ac:dyDescent="0.25">
      <c r="D1215" s="125"/>
    </row>
    <row r="1216" spans="4:4" x14ac:dyDescent="0.25">
      <c r="D1216" s="125"/>
    </row>
    <row r="1217" spans="4:4" x14ac:dyDescent="0.25">
      <c r="D1217" s="125"/>
    </row>
    <row r="1218" spans="4:4" x14ac:dyDescent="0.25">
      <c r="D1218" s="125"/>
    </row>
    <row r="1219" spans="4:4" x14ac:dyDescent="0.25">
      <c r="D1219" s="125"/>
    </row>
    <row r="1220" spans="4:4" x14ac:dyDescent="0.25">
      <c r="D1220" s="125"/>
    </row>
    <row r="1221" spans="4:4" x14ac:dyDescent="0.25">
      <c r="D1221" s="125"/>
    </row>
    <row r="1222" spans="4:4" x14ac:dyDescent="0.25">
      <c r="D1222" s="125"/>
    </row>
    <row r="1223" spans="4:4" x14ac:dyDescent="0.25">
      <c r="D1223" s="125"/>
    </row>
    <row r="1224" spans="4:4" x14ac:dyDescent="0.25">
      <c r="D1224" s="125"/>
    </row>
    <row r="1225" spans="4:4" x14ac:dyDescent="0.25">
      <c r="D1225" s="125"/>
    </row>
    <row r="1226" spans="4:4" x14ac:dyDescent="0.25">
      <c r="D1226" s="125"/>
    </row>
    <row r="1227" spans="4:4" x14ac:dyDescent="0.25">
      <c r="D1227" s="125"/>
    </row>
    <row r="1228" spans="4:4" x14ac:dyDescent="0.25">
      <c r="D1228" s="125"/>
    </row>
    <row r="1229" spans="4:4" x14ac:dyDescent="0.25">
      <c r="D1229" s="125"/>
    </row>
    <row r="1230" spans="4:4" x14ac:dyDescent="0.25">
      <c r="D1230" s="125"/>
    </row>
    <row r="1231" spans="4:4" x14ac:dyDescent="0.25">
      <c r="D1231" s="125"/>
    </row>
    <row r="1232" spans="4:4" x14ac:dyDescent="0.25">
      <c r="D1232" s="125"/>
    </row>
    <row r="1233" spans="4:4" x14ac:dyDescent="0.25">
      <c r="D1233" s="125"/>
    </row>
    <row r="1234" spans="4:4" x14ac:dyDescent="0.25">
      <c r="D1234" s="125"/>
    </row>
    <row r="1235" spans="4:4" x14ac:dyDescent="0.25">
      <c r="D1235" s="125"/>
    </row>
    <row r="1236" spans="4:4" x14ac:dyDescent="0.25">
      <c r="D1236" s="125"/>
    </row>
    <row r="1237" spans="4:4" x14ac:dyDescent="0.25">
      <c r="D1237" s="125"/>
    </row>
    <row r="1238" spans="4:4" x14ac:dyDescent="0.25">
      <c r="D1238" s="125"/>
    </row>
    <row r="1239" spans="4:4" x14ac:dyDescent="0.25">
      <c r="D1239" s="125"/>
    </row>
    <row r="1240" spans="4:4" x14ac:dyDescent="0.25">
      <c r="D1240" s="125"/>
    </row>
    <row r="1241" spans="4:4" x14ac:dyDescent="0.25">
      <c r="D1241" s="125"/>
    </row>
    <row r="1242" spans="4:4" x14ac:dyDescent="0.25">
      <c r="D1242" s="125"/>
    </row>
    <row r="1243" spans="4:4" x14ac:dyDescent="0.25">
      <c r="D1243" s="125"/>
    </row>
    <row r="1244" spans="4:4" x14ac:dyDescent="0.25">
      <c r="D1244" s="125"/>
    </row>
    <row r="1245" spans="4:4" x14ac:dyDescent="0.25">
      <c r="D1245" s="125"/>
    </row>
    <row r="1246" spans="4:4" x14ac:dyDescent="0.25">
      <c r="D1246" s="125"/>
    </row>
    <row r="1247" spans="4:4" x14ac:dyDescent="0.25">
      <c r="D1247" s="125"/>
    </row>
    <row r="1248" spans="4:4" x14ac:dyDescent="0.25">
      <c r="D1248" s="125"/>
    </row>
    <row r="1249" spans="4:4" x14ac:dyDescent="0.25">
      <c r="D1249" s="125"/>
    </row>
    <row r="1250" spans="4:4" x14ac:dyDescent="0.25">
      <c r="D1250" s="125"/>
    </row>
    <row r="1251" spans="4:4" x14ac:dyDescent="0.25">
      <c r="D1251" s="125"/>
    </row>
    <row r="1252" spans="4:4" x14ac:dyDescent="0.25">
      <c r="D1252" s="125"/>
    </row>
    <row r="1253" spans="4:4" x14ac:dyDescent="0.25">
      <c r="D1253" s="125"/>
    </row>
    <row r="1254" spans="4:4" x14ac:dyDescent="0.25">
      <c r="D1254" s="125"/>
    </row>
    <row r="1255" spans="4:4" x14ac:dyDescent="0.25">
      <c r="D1255" s="125"/>
    </row>
    <row r="1256" spans="4:4" x14ac:dyDescent="0.25">
      <c r="D1256" s="125"/>
    </row>
    <row r="1257" spans="4:4" x14ac:dyDescent="0.25">
      <c r="D1257" s="125"/>
    </row>
    <row r="1258" spans="4:4" x14ac:dyDescent="0.25">
      <c r="D1258" s="125"/>
    </row>
    <row r="1259" spans="4:4" x14ac:dyDescent="0.25">
      <c r="D1259" s="125"/>
    </row>
    <row r="1260" spans="4:4" x14ac:dyDescent="0.25">
      <c r="D1260" s="125"/>
    </row>
    <row r="1261" spans="4:4" x14ac:dyDescent="0.25">
      <c r="D1261" s="125"/>
    </row>
    <row r="1262" spans="4:4" x14ac:dyDescent="0.25">
      <c r="D1262" s="125"/>
    </row>
    <row r="1263" spans="4:4" x14ac:dyDescent="0.25">
      <c r="D1263" s="125"/>
    </row>
    <row r="1264" spans="4:4" x14ac:dyDescent="0.25">
      <c r="D1264" s="125"/>
    </row>
    <row r="1265" spans="4:4" x14ac:dyDescent="0.25">
      <c r="D1265" s="125"/>
    </row>
    <row r="1266" spans="4:4" x14ac:dyDescent="0.25">
      <c r="D1266" s="125"/>
    </row>
    <row r="1267" spans="4:4" x14ac:dyDescent="0.25">
      <c r="D1267" s="125"/>
    </row>
    <row r="1268" spans="4:4" x14ac:dyDescent="0.25">
      <c r="D1268" s="125"/>
    </row>
    <row r="1269" spans="4:4" x14ac:dyDescent="0.25">
      <c r="D1269" s="125"/>
    </row>
    <row r="1270" spans="4:4" x14ac:dyDescent="0.25">
      <c r="D1270" s="125"/>
    </row>
    <row r="1271" spans="4:4" x14ac:dyDescent="0.25">
      <c r="D1271" s="125"/>
    </row>
    <row r="1272" spans="4:4" x14ac:dyDescent="0.25">
      <c r="D1272" s="125"/>
    </row>
    <row r="1273" spans="4:4" x14ac:dyDescent="0.25">
      <c r="D1273" s="125"/>
    </row>
    <row r="1274" spans="4:4" x14ac:dyDescent="0.25">
      <c r="D1274" s="125"/>
    </row>
    <row r="1275" spans="4:4" x14ac:dyDescent="0.25">
      <c r="D1275" s="125"/>
    </row>
    <row r="1276" spans="4:4" x14ac:dyDescent="0.25">
      <c r="D1276" s="125"/>
    </row>
    <row r="1277" spans="4:4" x14ac:dyDescent="0.25">
      <c r="D1277" s="125"/>
    </row>
    <row r="1278" spans="4:4" x14ac:dyDescent="0.25">
      <c r="D1278" s="125"/>
    </row>
    <row r="1279" spans="4:4" x14ac:dyDescent="0.25">
      <c r="D1279" s="125"/>
    </row>
    <row r="1280" spans="4:4" x14ac:dyDescent="0.25">
      <c r="D1280" s="125"/>
    </row>
    <row r="1281" spans="4:4" x14ac:dyDescent="0.25">
      <c r="D1281" s="125"/>
    </row>
    <row r="1282" spans="4:4" x14ac:dyDescent="0.25">
      <c r="D1282" s="125"/>
    </row>
    <row r="1283" spans="4:4" x14ac:dyDescent="0.25">
      <c r="D1283" s="125"/>
    </row>
    <row r="1284" spans="4:4" x14ac:dyDescent="0.25">
      <c r="D1284" s="125"/>
    </row>
    <row r="1285" spans="4:4" x14ac:dyDescent="0.25">
      <c r="D1285" s="125"/>
    </row>
    <row r="1286" spans="4:4" x14ac:dyDescent="0.25">
      <c r="D1286" s="125"/>
    </row>
    <row r="1287" spans="4:4" x14ac:dyDescent="0.25">
      <c r="D1287" s="125"/>
    </row>
    <row r="1288" spans="4:4" x14ac:dyDescent="0.25">
      <c r="D1288" s="125"/>
    </row>
    <row r="1289" spans="4:4" x14ac:dyDescent="0.25">
      <c r="D1289" s="125"/>
    </row>
    <row r="1290" spans="4:4" x14ac:dyDescent="0.25">
      <c r="D1290" s="125"/>
    </row>
    <row r="1291" spans="4:4" x14ac:dyDescent="0.25">
      <c r="D1291" s="125"/>
    </row>
    <row r="1292" spans="4:4" x14ac:dyDescent="0.25">
      <c r="D1292" s="125"/>
    </row>
    <row r="1293" spans="4:4" x14ac:dyDescent="0.25">
      <c r="D1293" s="125"/>
    </row>
    <row r="1294" spans="4:4" x14ac:dyDescent="0.25">
      <c r="D1294" s="125"/>
    </row>
    <row r="1295" spans="4:4" x14ac:dyDescent="0.25">
      <c r="D1295" s="125"/>
    </row>
    <row r="1296" spans="4:4" x14ac:dyDescent="0.25">
      <c r="D1296" s="125"/>
    </row>
    <row r="1297" spans="4:4" x14ac:dyDescent="0.25">
      <c r="D1297" s="125"/>
    </row>
    <row r="1298" spans="4:4" x14ac:dyDescent="0.25">
      <c r="D1298" s="125"/>
    </row>
    <row r="1299" spans="4:4" x14ac:dyDescent="0.25">
      <c r="D1299" s="125"/>
    </row>
    <row r="1300" spans="4:4" x14ac:dyDescent="0.25">
      <c r="D1300" s="125"/>
    </row>
    <row r="1301" spans="4:4" x14ac:dyDescent="0.25">
      <c r="D1301" s="125"/>
    </row>
    <row r="1302" spans="4:4" x14ac:dyDescent="0.25">
      <c r="D1302" s="125"/>
    </row>
    <row r="1303" spans="4:4" x14ac:dyDescent="0.25">
      <c r="D1303" s="125"/>
    </row>
    <row r="1304" spans="4:4" x14ac:dyDescent="0.25">
      <c r="D1304" s="125"/>
    </row>
    <row r="1305" spans="4:4" x14ac:dyDescent="0.25">
      <c r="D1305" s="125"/>
    </row>
    <row r="1306" spans="4:4" x14ac:dyDescent="0.25">
      <c r="D1306" s="125"/>
    </row>
    <row r="1307" spans="4:4" x14ac:dyDescent="0.25">
      <c r="D1307" s="125"/>
    </row>
    <row r="1308" spans="4:4" x14ac:dyDescent="0.25">
      <c r="D1308" s="125"/>
    </row>
    <row r="1309" spans="4:4" x14ac:dyDescent="0.25">
      <c r="D1309" s="125"/>
    </row>
    <row r="1310" spans="4:4" x14ac:dyDescent="0.25">
      <c r="D1310" s="125"/>
    </row>
    <row r="1311" spans="4:4" x14ac:dyDescent="0.25">
      <c r="D1311" s="125"/>
    </row>
    <row r="1312" spans="4:4" x14ac:dyDescent="0.25">
      <c r="D1312" s="125"/>
    </row>
    <row r="1313" spans="4:4" x14ac:dyDescent="0.25">
      <c r="D1313" s="125"/>
    </row>
    <row r="1314" spans="4:4" x14ac:dyDescent="0.25">
      <c r="D1314" s="125"/>
    </row>
    <row r="1315" spans="4:4" x14ac:dyDescent="0.25">
      <c r="D1315" s="125"/>
    </row>
    <row r="1316" spans="4:4" x14ac:dyDescent="0.25">
      <c r="D1316" s="125"/>
    </row>
    <row r="1317" spans="4:4" x14ac:dyDescent="0.25">
      <c r="D1317" s="125"/>
    </row>
    <row r="1318" spans="4:4" x14ac:dyDescent="0.25">
      <c r="D1318" s="125"/>
    </row>
    <row r="1319" spans="4:4" x14ac:dyDescent="0.25">
      <c r="D1319" s="125"/>
    </row>
    <row r="1320" spans="4:4" x14ac:dyDescent="0.25">
      <c r="D1320" s="125"/>
    </row>
    <row r="1321" spans="4:4" x14ac:dyDescent="0.25">
      <c r="D1321" s="125"/>
    </row>
    <row r="1322" spans="4:4" x14ac:dyDescent="0.25">
      <c r="D1322" s="125"/>
    </row>
    <row r="1323" spans="4:4" x14ac:dyDescent="0.25">
      <c r="D1323" s="125"/>
    </row>
    <row r="1324" spans="4:4" x14ac:dyDescent="0.25">
      <c r="D1324" s="125"/>
    </row>
    <row r="1325" spans="4:4" x14ac:dyDescent="0.25">
      <c r="D1325" s="125"/>
    </row>
    <row r="1326" spans="4:4" x14ac:dyDescent="0.25">
      <c r="D1326" s="125"/>
    </row>
    <row r="1327" spans="4:4" x14ac:dyDescent="0.25">
      <c r="D1327" s="125"/>
    </row>
    <row r="1328" spans="4:4" x14ac:dyDescent="0.25">
      <c r="D1328" s="125"/>
    </row>
    <row r="1329" spans="4:4" x14ac:dyDescent="0.25">
      <c r="D1329" s="125"/>
    </row>
    <row r="1330" spans="4:4" x14ac:dyDescent="0.25">
      <c r="D1330" s="125"/>
    </row>
    <row r="1331" spans="4:4" x14ac:dyDescent="0.25">
      <c r="D1331" s="125"/>
    </row>
    <row r="1332" spans="4:4" x14ac:dyDescent="0.25">
      <c r="D1332" s="125"/>
    </row>
    <row r="1333" spans="4:4" x14ac:dyDescent="0.25">
      <c r="D1333" s="125"/>
    </row>
    <row r="1334" spans="4:4" x14ac:dyDescent="0.25">
      <c r="D1334" s="125"/>
    </row>
    <row r="1335" spans="4:4" x14ac:dyDescent="0.25">
      <c r="D1335" s="125"/>
    </row>
    <row r="1336" spans="4:4" x14ac:dyDescent="0.25">
      <c r="D1336" s="125"/>
    </row>
    <row r="1337" spans="4:4" x14ac:dyDescent="0.25">
      <c r="D1337" s="125"/>
    </row>
    <row r="1338" spans="4:4" x14ac:dyDescent="0.25">
      <c r="D1338" s="125"/>
    </row>
    <row r="1339" spans="4:4" x14ac:dyDescent="0.25">
      <c r="D1339" s="125"/>
    </row>
    <row r="1340" spans="4:4" x14ac:dyDescent="0.25">
      <c r="D1340" s="125"/>
    </row>
    <row r="1341" spans="4:4" x14ac:dyDescent="0.25">
      <c r="D1341" s="125"/>
    </row>
    <row r="1342" spans="4:4" x14ac:dyDescent="0.25">
      <c r="D1342" s="125"/>
    </row>
    <row r="1343" spans="4:4" x14ac:dyDescent="0.25">
      <c r="D1343" s="125"/>
    </row>
    <row r="1344" spans="4:4" x14ac:dyDescent="0.25">
      <c r="D1344" s="125"/>
    </row>
    <row r="1345" spans="4:4" x14ac:dyDescent="0.25">
      <c r="D1345" s="125"/>
    </row>
    <row r="1346" spans="4:4" x14ac:dyDescent="0.25">
      <c r="D1346" s="125"/>
    </row>
    <row r="1347" spans="4:4" x14ac:dyDescent="0.25">
      <c r="D1347" s="125"/>
    </row>
    <row r="1348" spans="4:4" x14ac:dyDescent="0.25">
      <c r="D1348" s="125"/>
    </row>
    <row r="1349" spans="4:4" x14ac:dyDescent="0.25">
      <c r="D1349" s="125"/>
    </row>
    <row r="1350" spans="4:4" x14ac:dyDescent="0.25">
      <c r="D1350" s="125"/>
    </row>
    <row r="1351" spans="4:4" x14ac:dyDescent="0.25">
      <c r="D1351" s="125"/>
    </row>
    <row r="1352" spans="4:4" x14ac:dyDescent="0.25">
      <c r="D1352" s="125"/>
    </row>
    <row r="1353" spans="4:4" x14ac:dyDescent="0.25">
      <c r="D1353" s="125"/>
    </row>
    <row r="1354" spans="4:4" x14ac:dyDescent="0.25">
      <c r="D1354" s="125"/>
    </row>
    <row r="1355" spans="4:4" x14ac:dyDescent="0.25">
      <c r="D1355" s="125"/>
    </row>
    <row r="1356" spans="4:4" x14ac:dyDescent="0.25">
      <c r="D1356" s="125"/>
    </row>
    <row r="1357" spans="4:4" x14ac:dyDescent="0.25">
      <c r="D1357" s="125"/>
    </row>
    <row r="1358" spans="4:4" x14ac:dyDescent="0.25">
      <c r="D1358" s="125"/>
    </row>
    <row r="1359" spans="4:4" x14ac:dyDescent="0.25">
      <c r="D1359" s="125"/>
    </row>
    <row r="1360" spans="4:4" x14ac:dyDescent="0.25">
      <c r="D1360" s="125"/>
    </row>
    <row r="1361" spans="4:4" x14ac:dyDescent="0.25">
      <c r="D1361" s="125"/>
    </row>
    <row r="1362" spans="4:4" x14ac:dyDescent="0.25">
      <c r="D1362" s="125"/>
    </row>
    <row r="1363" spans="4:4" x14ac:dyDescent="0.25">
      <c r="D1363" s="125"/>
    </row>
    <row r="1364" spans="4:4" x14ac:dyDescent="0.25">
      <c r="D1364" s="125"/>
    </row>
    <row r="1365" spans="4:4" x14ac:dyDescent="0.25">
      <c r="D1365" s="125"/>
    </row>
    <row r="1366" spans="4:4" x14ac:dyDescent="0.25">
      <c r="D1366" s="125"/>
    </row>
    <row r="1367" spans="4:4" x14ac:dyDescent="0.25">
      <c r="D1367" s="125"/>
    </row>
    <row r="1368" spans="4:4" x14ac:dyDescent="0.25">
      <c r="D1368" s="125"/>
    </row>
    <row r="1369" spans="4:4" x14ac:dyDescent="0.25">
      <c r="D1369" s="125"/>
    </row>
    <row r="1370" spans="4:4" x14ac:dyDescent="0.25">
      <c r="D1370" s="125"/>
    </row>
    <row r="1371" spans="4:4" x14ac:dyDescent="0.25">
      <c r="D1371" s="125"/>
    </row>
    <row r="1372" spans="4:4" x14ac:dyDescent="0.25">
      <c r="D1372" s="125"/>
    </row>
    <row r="1373" spans="4:4" x14ac:dyDescent="0.25">
      <c r="D1373" s="125"/>
    </row>
    <row r="1374" spans="4:4" x14ac:dyDescent="0.25">
      <c r="D1374" s="125"/>
    </row>
    <row r="1375" spans="4:4" x14ac:dyDescent="0.25">
      <c r="D1375" s="125"/>
    </row>
    <row r="1376" spans="4:4" x14ac:dyDescent="0.25">
      <c r="D1376" s="125"/>
    </row>
    <row r="1377" spans="4:4" x14ac:dyDescent="0.25">
      <c r="D1377" s="125"/>
    </row>
    <row r="1378" spans="4:4" x14ac:dyDescent="0.25">
      <c r="D1378" s="125"/>
    </row>
    <row r="1379" spans="4:4" x14ac:dyDescent="0.25">
      <c r="D1379" s="125"/>
    </row>
    <row r="1380" spans="4:4" x14ac:dyDescent="0.25">
      <c r="D1380" s="125"/>
    </row>
    <row r="1381" spans="4:4" x14ac:dyDescent="0.25">
      <c r="D1381" s="125"/>
    </row>
    <row r="1382" spans="4:4" x14ac:dyDescent="0.25">
      <c r="D1382" s="125"/>
    </row>
    <row r="1383" spans="4:4" x14ac:dyDescent="0.25">
      <c r="D1383" s="125"/>
    </row>
    <row r="1384" spans="4:4" x14ac:dyDescent="0.25">
      <c r="D1384" s="125"/>
    </row>
    <row r="1385" spans="4:4" x14ac:dyDescent="0.25">
      <c r="D1385" s="125"/>
    </row>
    <row r="1386" spans="4:4" x14ac:dyDescent="0.25">
      <c r="D1386" s="125"/>
    </row>
    <row r="1387" spans="4:4" x14ac:dyDescent="0.25">
      <c r="D1387" s="125"/>
    </row>
    <row r="1388" spans="4:4" x14ac:dyDescent="0.25">
      <c r="D1388" s="125"/>
    </row>
    <row r="1389" spans="4:4" x14ac:dyDescent="0.25">
      <c r="D1389" s="125"/>
    </row>
    <row r="1390" spans="4:4" x14ac:dyDescent="0.25">
      <c r="D1390" s="125"/>
    </row>
    <row r="1391" spans="4:4" x14ac:dyDescent="0.25">
      <c r="D1391" s="125"/>
    </row>
    <row r="1392" spans="4:4" x14ac:dyDescent="0.25">
      <c r="D1392" s="125"/>
    </row>
    <row r="1393" spans="4:4" x14ac:dyDescent="0.25">
      <c r="D1393" s="125"/>
    </row>
    <row r="1394" spans="4:4" x14ac:dyDescent="0.25">
      <c r="D1394" s="125"/>
    </row>
    <row r="1395" spans="4:4" x14ac:dyDescent="0.25">
      <c r="D1395" s="125"/>
    </row>
    <row r="1396" spans="4:4" x14ac:dyDescent="0.25">
      <c r="D1396" s="125"/>
    </row>
    <row r="1397" spans="4:4" x14ac:dyDescent="0.25">
      <c r="D1397" s="125"/>
    </row>
    <row r="1398" spans="4:4" x14ac:dyDescent="0.25">
      <c r="D1398" s="125"/>
    </row>
    <row r="1399" spans="4:4" x14ac:dyDescent="0.25">
      <c r="D1399" s="125"/>
    </row>
    <row r="1400" spans="4:4" x14ac:dyDescent="0.25">
      <c r="D1400" s="125"/>
    </row>
    <row r="1401" spans="4:4" x14ac:dyDescent="0.25">
      <c r="D1401" s="125"/>
    </row>
    <row r="1402" spans="4:4" x14ac:dyDescent="0.25">
      <c r="D1402" s="125"/>
    </row>
    <row r="1403" spans="4:4" x14ac:dyDescent="0.25">
      <c r="D1403" s="125"/>
    </row>
    <row r="1404" spans="4:4" x14ac:dyDescent="0.25">
      <c r="D1404" s="125"/>
    </row>
    <row r="1405" spans="4:4" x14ac:dyDescent="0.25">
      <c r="D1405" s="125"/>
    </row>
    <row r="1406" spans="4:4" x14ac:dyDescent="0.25">
      <c r="D1406" s="125"/>
    </row>
    <row r="1407" spans="4:4" x14ac:dyDescent="0.25">
      <c r="D1407" s="125"/>
    </row>
    <row r="1408" spans="4:4" x14ac:dyDescent="0.25">
      <c r="D1408" s="125"/>
    </row>
    <row r="1409" spans="4:4" x14ac:dyDescent="0.25">
      <c r="D1409" s="125"/>
    </row>
    <row r="1410" spans="4:4" x14ac:dyDescent="0.25">
      <c r="D1410" s="125"/>
    </row>
    <row r="1411" spans="4:4" x14ac:dyDescent="0.25">
      <c r="D1411" s="125"/>
    </row>
    <row r="1412" spans="4:4" x14ac:dyDescent="0.25">
      <c r="D1412" s="125"/>
    </row>
    <row r="1413" spans="4:4" x14ac:dyDescent="0.25">
      <c r="D1413" s="125"/>
    </row>
    <row r="1414" spans="4:4" x14ac:dyDescent="0.25">
      <c r="D1414" s="125"/>
    </row>
    <row r="1415" spans="4:4" x14ac:dyDescent="0.25">
      <c r="D1415" s="125"/>
    </row>
    <row r="1416" spans="4:4" x14ac:dyDescent="0.25">
      <c r="D1416" s="125"/>
    </row>
    <row r="1417" spans="4:4" x14ac:dyDescent="0.25">
      <c r="D1417" s="125"/>
    </row>
    <row r="1418" spans="4:4" x14ac:dyDescent="0.25">
      <c r="D1418" s="125"/>
    </row>
    <row r="1419" spans="4:4" x14ac:dyDescent="0.25">
      <c r="D1419" s="125"/>
    </row>
    <row r="1420" spans="4:4" x14ac:dyDescent="0.25">
      <c r="D1420" s="125"/>
    </row>
    <row r="1421" spans="4:4" x14ac:dyDescent="0.25">
      <c r="D1421" s="125"/>
    </row>
    <row r="1422" spans="4:4" x14ac:dyDescent="0.25">
      <c r="D1422" s="125"/>
    </row>
    <row r="1423" spans="4:4" x14ac:dyDescent="0.25">
      <c r="D1423" s="125"/>
    </row>
    <row r="1424" spans="4:4" x14ac:dyDescent="0.25">
      <c r="D1424" s="125"/>
    </row>
    <row r="1425" spans="4:4" x14ac:dyDescent="0.25">
      <c r="D1425" s="125"/>
    </row>
    <row r="1426" spans="4:4" x14ac:dyDescent="0.25">
      <c r="D1426" s="125"/>
    </row>
    <row r="1427" spans="4:4" x14ac:dyDescent="0.25">
      <c r="D1427" s="125"/>
    </row>
    <row r="1428" spans="4:4" x14ac:dyDescent="0.25">
      <c r="D1428" s="125"/>
    </row>
    <row r="1429" spans="4:4" x14ac:dyDescent="0.25">
      <c r="D1429" s="125"/>
    </row>
    <row r="1430" spans="4:4" x14ac:dyDescent="0.25">
      <c r="D1430" s="125"/>
    </row>
    <row r="1431" spans="4:4" x14ac:dyDescent="0.25">
      <c r="D1431" s="125"/>
    </row>
    <row r="1432" spans="4:4" x14ac:dyDescent="0.25">
      <c r="D1432" s="125"/>
    </row>
    <row r="1433" spans="4:4" x14ac:dyDescent="0.25">
      <c r="D1433" s="125"/>
    </row>
    <row r="1434" spans="4:4" x14ac:dyDescent="0.25">
      <c r="D1434" s="125"/>
    </row>
    <row r="1435" spans="4:4" x14ac:dyDescent="0.25">
      <c r="D1435" s="125"/>
    </row>
    <row r="1436" spans="4:4" x14ac:dyDescent="0.25">
      <c r="D1436" s="125"/>
    </row>
    <row r="1437" spans="4:4" x14ac:dyDescent="0.25">
      <c r="D1437" s="125"/>
    </row>
    <row r="1438" spans="4:4" x14ac:dyDescent="0.25">
      <c r="D1438" s="125"/>
    </row>
    <row r="1439" spans="4:4" x14ac:dyDescent="0.25">
      <c r="D1439" s="125"/>
    </row>
    <row r="1440" spans="4:4" x14ac:dyDescent="0.25">
      <c r="D1440" s="125"/>
    </row>
    <row r="1441" spans="4:4" x14ac:dyDescent="0.25">
      <c r="D1441" s="125"/>
    </row>
    <row r="1442" spans="4:4" x14ac:dyDescent="0.25">
      <c r="D1442" s="125"/>
    </row>
    <row r="1443" spans="4:4" x14ac:dyDescent="0.25">
      <c r="D1443" s="125"/>
    </row>
    <row r="1444" spans="4:4" x14ac:dyDescent="0.25">
      <c r="D1444" s="125"/>
    </row>
    <row r="1445" spans="4:4" x14ac:dyDescent="0.25">
      <c r="D1445" s="125"/>
    </row>
    <row r="1446" spans="4:4" x14ac:dyDescent="0.25">
      <c r="D1446" s="125"/>
    </row>
    <row r="1447" spans="4:4" x14ac:dyDescent="0.25">
      <c r="D1447" s="125"/>
    </row>
    <row r="1448" spans="4:4" x14ac:dyDescent="0.25">
      <c r="D1448" s="125"/>
    </row>
    <row r="1449" spans="4:4" x14ac:dyDescent="0.25">
      <c r="D1449" s="125"/>
    </row>
    <row r="1450" spans="4:4" x14ac:dyDescent="0.25">
      <c r="D1450" s="125"/>
    </row>
    <row r="1451" spans="4:4" x14ac:dyDescent="0.25">
      <c r="D1451" s="125"/>
    </row>
    <row r="1452" spans="4:4" x14ac:dyDescent="0.25">
      <c r="D1452" s="125"/>
    </row>
    <row r="1453" spans="4:4" x14ac:dyDescent="0.25">
      <c r="D1453" s="125"/>
    </row>
    <row r="1454" spans="4:4" x14ac:dyDescent="0.25">
      <c r="D1454" s="125"/>
    </row>
    <row r="1455" spans="4:4" x14ac:dyDescent="0.25">
      <c r="D1455" s="125"/>
    </row>
    <row r="1456" spans="4:4" x14ac:dyDescent="0.25">
      <c r="D1456" s="125"/>
    </row>
    <row r="1457" spans="4:4" x14ac:dyDescent="0.25">
      <c r="D1457" s="125"/>
    </row>
    <row r="1458" spans="4:4" x14ac:dyDescent="0.25">
      <c r="D1458" s="125"/>
    </row>
    <row r="1459" spans="4:4" x14ac:dyDescent="0.25">
      <c r="D1459" s="125"/>
    </row>
    <row r="1460" spans="4:4" x14ac:dyDescent="0.25">
      <c r="D1460" s="125"/>
    </row>
    <row r="1461" spans="4:4" x14ac:dyDescent="0.25">
      <c r="D1461" s="125"/>
    </row>
    <row r="1462" spans="4:4" x14ac:dyDescent="0.25">
      <c r="D1462" s="125"/>
    </row>
    <row r="1463" spans="4:4" x14ac:dyDescent="0.25">
      <c r="D1463" s="125"/>
    </row>
    <row r="1464" spans="4:4" x14ac:dyDescent="0.25">
      <c r="D1464" s="125"/>
    </row>
    <row r="1465" spans="4:4" x14ac:dyDescent="0.25">
      <c r="D1465" s="125"/>
    </row>
    <row r="1466" spans="4:4" x14ac:dyDescent="0.25">
      <c r="D1466" s="125"/>
    </row>
    <row r="1467" spans="4:4" x14ac:dyDescent="0.25">
      <c r="D1467" s="125"/>
    </row>
    <row r="1468" spans="4:4" x14ac:dyDescent="0.25">
      <c r="D1468" s="125"/>
    </row>
    <row r="1469" spans="4:4" x14ac:dyDescent="0.25">
      <c r="D1469" s="125"/>
    </row>
    <row r="1470" spans="4:4" x14ac:dyDescent="0.25">
      <c r="D1470" s="125"/>
    </row>
    <row r="1471" spans="4:4" x14ac:dyDescent="0.25">
      <c r="D1471" s="125"/>
    </row>
    <row r="1472" spans="4:4" x14ac:dyDescent="0.25">
      <c r="D1472" s="125"/>
    </row>
    <row r="1473" spans="4:4" x14ac:dyDescent="0.25">
      <c r="D1473" s="125"/>
    </row>
    <row r="1474" spans="4:4" x14ac:dyDescent="0.25">
      <c r="D1474" s="125"/>
    </row>
    <row r="1475" spans="4:4" x14ac:dyDescent="0.25">
      <c r="D1475" s="125"/>
    </row>
    <row r="1476" spans="4:4" x14ac:dyDescent="0.25">
      <c r="D1476" s="125"/>
    </row>
    <row r="1477" spans="4:4" x14ac:dyDescent="0.25">
      <c r="D1477" s="125"/>
    </row>
    <row r="1478" spans="4:4" x14ac:dyDescent="0.25">
      <c r="D1478" s="125"/>
    </row>
    <row r="1479" spans="4:4" x14ac:dyDescent="0.25">
      <c r="D1479" s="125"/>
    </row>
    <row r="1480" spans="4:4" x14ac:dyDescent="0.25">
      <c r="D1480" s="125"/>
    </row>
    <row r="1481" spans="4:4" x14ac:dyDescent="0.25">
      <c r="D1481" s="125"/>
    </row>
    <row r="1482" spans="4:4" x14ac:dyDescent="0.25">
      <c r="D1482" s="125"/>
    </row>
    <row r="1483" spans="4:4" x14ac:dyDescent="0.25">
      <c r="D1483" s="125"/>
    </row>
    <row r="1484" spans="4:4" x14ac:dyDescent="0.25">
      <c r="D1484" s="125"/>
    </row>
    <row r="1485" spans="4:4" x14ac:dyDescent="0.25">
      <c r="D1485" s="125"/>
    </row>
    <row r="1486" spans="4:4" x14ac:dyDescent="0.25">
      <c r="D1486" s="125"/>
    </row>
    <row r="1487" spans="4:4" x14ac:dyDescent="0.25">
      <c r="D1487" s="125"/>
    </row>
    <row r="1488" spans="4:4" x14ac:dyDescent="0.25">
      <c r="D1488" s="125"/>
    </row>
    <row r="1489" spans="4:4" x14ac:dyDescent="0.25">
      <c r="D1489" s="125"/>
    </row>
    <row r="1490" spans="4:4" x14ac:dyDescent="0.25">
      <c r="D1490" s="125"/>
    </row>
    <row r="1491" spans="4:4" x14ac:dyDescent="0.25">
      <c r="D1491" s="125"/>
    </row>
    <row r="1492" spans="4:4" x14ac:dyDescent="0.25">
      <c r="D1492" s="125"/>
    </row>
  </sheetData>
  <sheetProtection sheet="1" objects="1" scenarios="1"/>
  <mergeCells count="3">
    <mergeCell ref="C82:F82"/>
    <mergeCell ref="C84:F84"/>
    <mergeCell ref="C83:F83"/>
  </mergeCells>
  <phoneticPr fontId="5" type="noConversion"/>
  <pageMargins left="0.70866141732283472" right="0.70866141732283472" top="0.78740157480314965" bottom="0.78740157480314965" header="0.31496062992125984" footer="0.31496062992125984"/>
  <pageSetup paperSize="8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</vt:lpstr>
      <vt:lpstr>CN</vt:lpstr>
      <vt:lpstr>CN!Oblast_tisku</vt:lpstr>
      <vt:lpstr>výkaz!Oblast_tisku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Aleš Vácha, Silnice LK a.s.</cp:lastModifiedBy>
  <cp:lastPrinted>2021-05-10T11:01:04Z</cp:lastPrinted>
  <dcterms:created xsi:type="dcterms:W3CDTF">2000-03-28T11:21:27Z</dcterms:created>
  <dcterms:modified xsi:type="dcterms:W3CDTF">2021-05-11T09:37:12Z</dcterms:modified>
</cp:coreProperties>
</file>