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25200" windowHeight="12570" activeTab="2"/>
  </bookViews>
  <sheets>
    <sheet name="Krycí list" sheetId="24" r:id="rId1"/>
    <sheet name="rekapitulácia" sheetId="23" r:id="rId2"/>
    <sheet name="Položkovitý výkaz výmer" sheetId="21" r:id="rId3"/>
    <sheet name="Hárok2" sheetId="17" state="hidden" r:id="rId4"/>
    <sheet name="Hárok3" sheetId="18" state="hidden" r:id="rId5"/>
  </sheets>
  <definedNames>
    <definedName name="ghghjgh">#REF!</definedName>
    <definedName name="hjkz">#REF!</definedName>
    <definedName name="_xlnm.Print_Area" localSheetId="2">'Položkovitý výkaz výmer'!$A$1:$I$140</definedName>
  </definedNames>
  <calcPr calcId="145621"/>
</workbook>
</file>

<file path=xl/calcChain.xml><?xml version="1.0" encoding="utf-8"?>
<calcChain xmlns="http://schemas.openxmlformats.org/spreadsheetml/2006/main">
  <c r="G137" i="21" l="1"/>
  <c r="H137" i="21" s="1"/>
  <c r="G68" i="21"/>
  <c r="H68" i="21" s="1"/>
  <c r="G135" i="21"/>
  <c r="H135" i="21" s="1"/>
  <c r="G133" i="21"/>
  <c r="H133" i="21" s="1"/>
  <c r="G105" i="21"/>
  <c r="H105" i="21" s="1"/>
  <c r="G101" i="21"/>
  <c r="H101" i="21" s="1"/>
  <c r="G97" i="21"/>
  <c r="H97" i="21" s="1"/>
  <c r="G90" i="21"/>
  <c r="H90" i="21" s="1"/>
  <c r="G89" i="21"/>
  <c r="E128" i="21"/>
  <c r="E125" i="21"/>
  <c r="E129" i="21" s="1"/>
  <c r="G129" i="21" s="1"/>
  <c r="H129" i="21" s="1"/>
  <c r="E124" i="21"/>
  <c r="E123" i="21"/>
  <c r="E122" i="21"/>
  <c r="E127" i="21" s="1"/>
  <c r="G127" i="21" s="1"/>
  <c r="H127" i="21" s="1"/>
  <c r="G121" i="21"/>
  <c r="H121" i="21" s="1"/>
  <c r="E120" i="21"/>
  <c r="G120" i="21" s="1"/>
  <c r="H120" i="21" s="1"/>
  <c r="E119" i="21"/>
  <c r="G119" i="21" s="1"/>
  <c r="H119" i="21" s="1"/>
  <c r="G117" i="21"/>
  <c r="H117" i="21" s="1"/>
  <c r="G134" i="21"/>
  <c r="H134" i="21" s="1"/>
  <c r="G132" i="21"/>
  <c r="H132" i="21" s="1"/>
  <c r="G118" i="21"/>
  <c r="H118" i="21" s="1"/>
  <c r="G104" i="21"/>
  <c r="H104" i="21" s="1"/>
  <c r="G102" i="21"/>
  <c r="H102" i="21" s="1"/>
  <c r="G100" i="21"/>
  <c r="H100" i="21" s="1"/>
  <c r="G98" i="21"/>
  <c r="H98" i="21" s="1"/>
  <c r="G96" i="21"/>
  <c r="H96" i="21" s="1"/>
  <c r="G92" i="21"/>
  <c r="H92" i="21" s="1"/>
  <c r="E80" i="21"/>
  <c r="G80" i="21" s="1"/>
  <c r="H80" i="21" s="1"/>
  <c r="G79" i="21"/>
  <c r="H79" i="21" s="1"/>
  <c r="G77" i="21"/>
  <c r="H77" i="21" s="1"/>
  <c r="G75" i="21"/>
  <c r="H75" i="21" s="1"/>
  <c r="G73" i="21"/>
  <c r="H73" i="21" s="1"/>
  <c r="G71" i="21"/>
  <c r="H71" i="21" s="1"/>
  <c r="G116" i="21"/>
  <c r="H116" i="21" s="1"/>
  <c r="G113" i="21"/>
  <c r="H113" i="21" s="1"/>
  <c r="G112" i="21"/>
  <c r="H112" i="21" s="1"/>
  <c r="G111" i="21"/>
  <c r="H111" i="21" s="1"/>
  <c r="G110" i="21"/>
  <c r="H110" i="21" s="1"/>
  <c r="G109" i="21"/>
  <c r="H109" i="21" s="1"/>
  <c r="G103" i="21"/>
  <c r="H103" i="21" s="1"/>
  <c r="G99" i="21"/>
  <c r="H99" i="21" s="1"/>
  <c r="G95" i="21"/>
  <c r="H95" i="21" s="1"/>
  <c r="G94" i="21"/>
  <c r="H94" i="21" s="1"/>
  <c r="G93" i="21"/>
  <c r="H93" i="21" s="1"/>
  <c r="G91" i="21"/>
  <c r="H91" i="21" s="1"/>
  <c r="H89" i="21"/>
  <c r="G86" i="21"/>
  <c r="H86" i="21" s="1"/>
  <c r="G85" i="21"/>
  <c r="H85" i="21" s="1"/>
  <c r="G84" i="21"/>
  <c r="H84" i="21" s="1"/>
  <c r="G83" i="21"/>
  <c r="H83" i="21" s="1"/>
  <c r="G82" i="21"/>
  <c r="H82" i="21" s="1"/>
  <c r="G81" i="21"/>
  <c r="H81" i="21" s="1"/>
  <c r="G78" i="21"/>
  <c r="H78" i="21" s="1"/>
  <c r="G76" i="21"/>
  <c r="H76" i="21" s="1"/>
  <c r="G74" i="21"/>
  <c r="H74" i="21" s="1"/>
  <c r="G72" i="21"/>
  <c r="H72" i="21" s="1"/>
  <c r="G67" i="21"/>
  <c r="H67" i="21" s="1"/>
  <c r="G65" i="21"/>
  <c r="H65" i="21" s="1"/>
  <c r="G62" i="21"/>
  <c r="H62" i="21" s="1"/>
  <c r="G60" i="21"/>
  <c r="H60" i="21" s="1"/>
  <c r="G59" i="21"/>
  <c r="H59" i="21" s="1"/>
  <c r="G58" i="21"/>
  <c r="H58" i="21" s="1"/>
  <c r="G57" i="21"/>
  <c r="H57" i="21" s="1"/>
  <c r="G56" i="21"/>
  <c r="H56" i="21" s="1"/>
  <c r="G55" i="21"/>
  <c r="H55" i="21" s="1"/>
  <c r="G54" i="21"/>
  <c r="H54" i="21" s="1"/>
  <c r="G53" i="21"/>
  <c r="H53" i="21" s="1"/>
  <c r="G52" i="21"/>
  <c r="H52" i="21" s="1"/>
  <c r="G51" i="21"/>
  <c r="H51" i="21" s="1"/>
  <c r="G50" i="21"/>
  <c r="H50" i="21" s="1"/>
  <c r="G49" i="21"/>
  <c r="H49" i="21" s="1"/>
  <c r="G48" i="21"/>
  <c r="H48" i="21" s="1"/>
  <c r="G47" i="21"/>
  <c r="H47" i="21" s="1"/>
  <c r="G46" i="21"/>
  <c r="H46" i="21" s="1"/>
  <c r="G45" i="21"/>
  <c r="H45" i="21" s="1"/>
  <c r="G44" i="21"/>
  <c r="H44" i="21" s="1"/>
  <c r="G43" i="21"/>
  <c r="H43" i="21" s="1"/>
  <c r="G42" i="21"/>
  <c r="H42" i="21" s="1"/>
  <c r="G41" i="21"/>
  <c r="H41" i="21" s="1"/>
  <c r="G40" i="21"/>
  <c r="H40" i="21" s="1"/>
  <c r="G39" i="21"/>
  <c r="H39" i="21" s="1"/>
  <c r="G38" i="21"/>
  <c r="H38" i="21" s="1"/>
  <c r="G37" i="21"/>
  <c r="H37" i="21" s="1"/>
  <c r="G35" i="21"/>
  <c r="H35" i="21" s="1"/>
  <c r="G34" i="21"/>
  <c r="H34" i="21" s="1"/>
  <c r="G33" i="21"/>
  <c r="H33" i="21" s="1"/>
  <c r="G32" i="21"/>
  <c r="H32" i="21" s="1"/>
  <c r="G31" i="21"/>
  <c r="H31" i="21" s="1"/>
  <c r="G30" i="21"/>
  <c r="H30" i="21" s="1"/>
  <c r="G29" i="21"/>
  <c r="H29" i="21" s="1"/>
  <c r="G28" i="21"/>
  <c r="H28" i="21" s="1"/>
  <c r="G27" i="21"/>
  <c r="H27" i="21" s="1"/>
  <c r="G26" i="21"/>
  <c r="H26" i="21" s="1"/>
  <c r="G24" i="21"/>
  <c r="H24" i="21" s="1"/>
  <c r="G22" i="21"/>
  <c r="H22" i="21" s="1"/>
  <c r="G20" i="21"/>
  <c r="H20" i="21" s="1"/>
  <c r="G19" i="21"/>
  <c r="H19" i="21" s="1"/>
  <c r="G18" i="21"/>
  <c r="H18" i="21" s="1"/>
  <c r="G17" i="21"/>
  <c r="H17" i="21" s="1"/>
  <c r="G16" i="21"/>
  <c r="H16" i="21" s="1"/>
  <c r="G15" i="21"/>
  <c r="H15" i="21" s="1"/>
  <c r="G14" i="21"/>
  <c r="H14" i="21" s="1"/>
  <c r="G13" i="21"/>
  <c r="H13" i="21" s="1"/>
  <c r="G12" i="21"/>
  <c r="H12" i="21" s="1"/>
  <c r="G11" i="21"/>
  <c r="H11" i="21" s="1"/>
  <c r="G125" i="21" l="1"/>
  <c r="H125" i="21" s="1"/>
  <c r="G87" i="21"/>
  <c r="G114" i="21"/>
  <c r="H114" i="21" s="1"/>
  <c r="G106" i="21"/>
  <c r="H106" i="21" s="1"/>
  <c r="G122" i="21"/>
  <c r="H122" i="21" s="1"/>
  <c r="G123" i="21"/>
  <c r="H123" i="21" s="1"/>
  <c r="G124" i="21"/>
  <c r="H124" i="21" s="1"/>
  <c r="G128" i="21"/>
  <c r="H128" i="21" s="1"/>
  <c r="E126" i="21"/>
  <c r="G126" i="21" s="1"/>
  <c r="H126" i="21" s="1"/>
  <c r="H87" i="21" l="1"/>
  <c r="G107" i="21"/>
  <c r="H107" i="21" s="1"/>
  <c r="G130" i="21"/>
  <c r="H130" i="21" s="1"/>
  <c r="I138" i="21" l="1"/>
  <c r="I140" i="21" s="1"/>
  <c r="G138" i="21" l="1"/>
  <c r="H138" i="21"/>
  <c r="H139" i="21" l="1"/>
  <c r="H140" i="21" s="1"/>
  <c r="G139" i="21"/>
  <c r="G140" i="21" s="1"/>
</calcChain>
</file>

<file path=xl/sharedStrings.xml><?xml version="1.0" encoding="utf-8"?>
<sst xmlns="http://schemas.openxmlformats.org/spreadsheetml/2006/main" count="373" uniqueCount="152">
  <si>
    <t>Názov výdavku</t>
  </si>
  <si>
    <t>Merná jednotka</t>
  </si>
  <si>
    <t>021 Stavby</t>
  </si>
  <si>
    <t>ks</t>
  </si>
  <si>
    <t>P.č.</t>
  </si>
  <si>
    <t>Množstvo</t>
  </si>
  <si>
    <t>DPH:</t>
  </si>
  <si>
    <t>Podrobný položkový rozpočet (v EUR)</t>
  </si>
  <si>
    <t>Názov žiadateľa</t>
  </si>
  <si>
    <t>Názov projektu</t>
  </si>
  <si>
    <t>Hlavná aktivita č. 1</t>
  </si>
  <si>
    <t>Hlavná aktivita č. 2</t>
  </si>
  <si>
    <t xml:space="preserve">Jednotková cena </t>
  </si>
  <si>
    <t>Skupina výdavkov</t>
  </si>
  <si>
    <t>Celkom:</t>
  </si>
  <si>
    <t>Celkom s DPH:</t>
  </si>
  <si>
    <t>Výdavky celkovo bez DPH</t>
  </si>
  <si>
    <t>Oprávnené výdavky bez DPH</t>
  </si>
  <si>
    <t>Neoprávnené výdavky bez DPH</t>
  </si>
  <si>
    <t>Mesto Svit</t>
  </si>
  <si>
    <t>Spoločný chodník pre cyklistov a chodcov – pozdĺž cesty I/18</t>
  </si>
  <si>
    <t>Objekt:   SO 100 - Chodník</t>
  </si>
  <si>
    <t xml:space="preserve">Práce a dodávky HSV   </t>
  </si>
  <si>
    <t xml:space="preserve">Zemné práce   </t>
  </si>
  <si>
    <t xml:space="preserve">Odstránenie krytu asfaltového v ploche nad 200 m2, hr. nad 100 do 150 mm,  -0,31600t   </t>
  </si>
  <si>
    <t xml:space="preserve">Frézovanie asf. podkladu alebo krytu bez prek., plochy do 500 m2, pruh š. do 0,5 m, hr. 50 mm  0,127 t   </t>
  </si>
  <si>
    <t xml:space="preserve">Frézovanie bet. podkladu alebo krytu bez prek., plochy do 500 m2, pruh š. do 0,5 m, hr. 50 mm  0,127 t   </t>
  </si>
  <si>
    <t xml:space="preserve">Odkopávka a prekopávka nezapažená pre cesty, v hornine 3 od 1000 do 10000m3   </t>
  </si>
  <si>
    <t xml:space="preserve">Odkopávky a prekopávky nezapažené pre cesty. Príplatok za lepivosť horniny 3   </t>
  </si>
  <si>
    <t xml:space="preserve">Vodorovné premiestnenie výkopku  po spevnenej ceste z  horniny tr.1-4, nad 1000 do 10000 m3 na vzdialenosť do 3000 m   </t>
  </si>
  <si>
    <t xml:space="preserve">Uloženie sypaniny na skládky nad 1000 do 10000 m3   </t>
  </si>
  <si>
    <t xml:space="preserve">Rozprestretie ornice na svahu do sklonu 1:5, plocha do 500 m2, hr. do 150 mm   </t>
  </si>
  <si>
    <t xml:space="preserve">Obrobenie pôdy hrabaním v rovine alebo na svahu do 1:5   </t>
  </si>
  <si>
    <t xml:space="preserve">Obrobenie pôdy valcovaním v rovine alebo na svahu do 1:5   </t>
  </si>
  <si>
    <t xml:space="preserve">Zakladanie   </t>
  </si>
  <si>
    <t xml:space="preserve">Murivo základových pásov (m3) PREMAC 50x25x25 s betónovou výplňou C 16/20 hr. 250 mm   </t>
  </si>
  <si>
    <t xml:space="preserve">Vodorovné konštrukcie   </t>
  </si>
  <si>
    <t xml:space="preserve">Úprava škár asfaltovou zálievkou pre všetky sklony do 1 kg zálievky na 1 m škáry   </t>
  </si>
  <si>
    <t xml:space="preserve">Komunikácie   </t>
  </si>
  <si>
    <t xml:space="preserve">Úprava pláne v zárezoch v hornine 1-4 so zhutnením   </t>
  </si>
  <si>
    <t xml:space="preserve">Podklad alebo kryt z kameniva hrubého drveného veľ. 32-63 mm s rozprestretím a zhutn.hr. 150 mm   </t>
  </si>
  <si>
    <t xml:space="preserve">Podklad zo štrkodrviny s rozprestretím a zhutnením, po zhutnení hr. 150 mm   </t>
  </si>
  <si>
    <t xml:space="preserve">Postrek asfaltový spojovací bez posypu kamenivom z asfaltu cestného v množstve od 0,50 do 0,70 kg/m2   </t>
  </si>
  <si>
    <t xml:space="preserve">Asfaltový betón vrstva obrusná AC 11 O v pruhu š. do 3 m z nemodifik. asfaltu tr. II, po zhutnení hr. 50 mm   </t>
  </si>
  <si>
    <t xml:space="preserve">Kladenie zámkovej dlažby  hr. 6 cm pre peších nad 20 m2 so zriadením lôžka z kameniva hr. 4 cm   </t>
  </si>
  <si>
    <t xml:space="preserve">SEMMELROCK CITYTOP dlažba s fázou 6 cm, sivá (10/20, 20/20, 30/20, 30/30)   </t>
  </si>
  <si>
    <t xml:space="preserve">SEMMELROCK Dlažba pre nevidiacich 40/40/8 cm s výstupkami, červená   </t>
  </si>
  <si>
    <t xml:space="preserve">SEMMELROCK Dlažba pre nevidiacich 40/40/8 cm s drážkami, červená   </t>
  </si>
  <si>
    <t xml:space="preserve">Ostatné konštrukcie a práce-búranie   </t>
  </si>
  <si>
    <t xml:space="preserve">Mobiliár - stojan na 6 bicyklov vrátane dodávky, montáže a ukotvenia   </t>
  </si>
  <si>
    <t xml:space="preserve">Osadenie a montáž cestnej zvislej dopravnej značky na stľpik, stľp, konzolu alebo objekt   </t>
  </si>
  <si>
    <t xml:space="preserve">Rezanie existujúceho asfaltového krytu alebo podkladu hĺbky do 50 mm   </t>
  </si>
  <si>
    <t xml:space="preserve">Búranie základov z betónu prostého alebo preloženého kameňom,  -2,20000t   </t>
  </si>
  <si>
    <t xml:space="preserve">Odstránenie (demontáž) zvislej dopravnej značky zo stľpov, stľpikov alebo konzol,  -0,00400t   </t>
  </si>
  <si>
    <t xml:space="preserve">Stĺpik Zn, f60 mm / 1 bm   </t>
  </si>
  <si>
    <t xml:space="preserve">Stĺpik viečko, f60 mm   </t>
  </si>
  <si>
    <t xml:space="preserve">IP6 „Priechod pre chodcov“,pozink.dopr.značka, základný rozmer 500x500 mm, fólia RA2   </t>
  </si>
  <si>
    <t xml:space="preserve">IP7 „priechod pre cyklistov“,pozink.dopr.značka, základný rozmer 500x500 mm, fólia RA2   </t>
  </si>
  <si>
    <t xml:space="preserve">C18 „Koniec príkazu“,pozink.dopr.značka, základný rozmer 700 mm, fólia RA2   </t>
  </si>
  <si>
    <t xml:space="preserve">C12 „Cestička pre vyznačených užívateľov“,pozink.dopr.značka, základný rozmer 700 mm, fólia RA2   </t>
  </si>
  <si>
    <t xml:space="preserve">Vodorovné značenie krytu striekané farbou vodiacich prúžkov šírky 250 mm   </t>
  </si>
  <si>
    <t xml:space="preserve">Vodorovné značenie krytu striekané farbou stopčiar, zebier, tieňov, šípok nápisov, prechodov a pod.   </t>
  </si>
  <si>
    <t xml:space="preserve">Bezpečnostný farebný povrch vozoviek červený pre podklad asfaltový   </t>
  </si>
  <si>
    <t xml:space="preserve">Vodorovné značenie krytu cyklochodníka - zelená farba   </t>
  </si>
  <si>
    <t xml:space="preserve">Predznačenie pre značenie striekané farbou z náterových hmôt deliace čiary, vodiace prúžky   </t>
  </si>
  <si>
    <t xml:space="preserve">Predznačenie pre vodorovné značenie striekané farbou alebo vykonávané z náterových hmôt   </t>
  </si>
  <si>
    <t xml:space="preserve">Vyznačenie priechodu pre chodcov drážkami pre nevidiacich   </t>
  </si>
  <si>
    <t xml:space="preserve">Osadenie chodník. obrubníka betónového stojatého do lôžka z betónu prosteho tr. C 16/20 s bočnou oporou   </t>
  </si>
  <si>
    <t xml:space="preserve">Obrubník 1000x200x150 mm SKOS 1,5/1,5 cm   </t>
  </si>
  <si>
    <t xml:space="preserve">Lôžko pod obrubníky, krajníky alebo obruby z dlažob. kociek z betónu prostého tr. C 16/20   </t>
  </si>
  <si>
    <t xml:space="preserve">Zarovnanie styčnej plochy pozdĺž vybúranej časti komunikácie z betónu prostého hr. do 150 mm   </t>
  </si>
  <si>
    <t xml:space="preserve">Vodorovná doprava sutiny so zložením a hrubým urovnaním na vzdialenosť do 1 km   </t>
  </si>
  <si>
    <t xml:space="preserve">Príplatok k cene za každý ďalší aj začatý 1 km nad 1 km   </t>
  </si>
  <si>
    <t xml:space="preserve">Poplatok za skladovanie - betón, tehly, dlaždice (17 01 ), ostatné   </t>
  </si>
  <si>
    <t xml:space="preserve">Presun hmôt HSV   </t>
  </si>
  <si>
    <t xml:space="preserve">Presun hmôt pre pozemnú komunikáciu a letisko s krytom asfaltovým akejkoľvek dĺžky objektu   </t>
  </si>
  <si>
    <t xml:space="preserve">Vedľajšie rozpočtové náklady   </t>
  </si>
  <si>
    <t xml:space="preserve">Geodetické práce   </t>
  </si>
  <si>
    <t xml:space="preserve">Geodetické práce - vykonávané pred výstavbou určenie vytyčovacej siete, vytýčenie staveniska, staveb. objektu   </t>
  </si>
  <si>
    <t xml:space="preserve">Zariadenie staveniska   </t>
  </si>
  <si>
    <t xml:space="preserve">Zariadenie staveniska - prenosné dopravné značenie   </t>
  </si>
  <si>
    <t>m2</t>
  </si>
  <si>
    <t>m3</t>
  </si>
  <si>
    <t>m</t>
  </si>
  <si>
    <t>t</t>
  </si>
  <si>
    <t>kpl</t>
  </si>
  <si>
    <t>SO 101 - Osvetlenie chodníka</t>
  </si>
  <si>
    <t>MONTÁŽ - SILNOPRÚD</t>
  </si>
  <si>
    <t>štítok označovací pre kábel</t>
  </si>
  <si>
    <t>kábel NAYY-J4Bx25mm2 - ul.pevne</t>
  </si>
  <si>
    <t>kábel CYKY4x10mm2 - ul. voľne</t>
  </si>
  <si>
    <t>kábel CYKY3x2.5mm2 - ul. voľne</t>
  </si>
  <si>
    <t>A - svietidlo  SITECO 5XA5904F1A08P Streetlight 10 micro LED 16.3W IP66</t>
  </si>
  <si>
    <t>stožiar osvetľovací ST160/60P l=6m</t>
  </si>
  <si>
    <t>vyložník jednoramenný  V1T-05-D</t>
  </si>
  <si>
    <t>ukončenie  kábla do 4x10mm2</t>
  </si>
  <si>
    <t>epros. koncovka do 4x25mm2</t>
  </si>
  <si>
    <t>vrchný náter súčasti  NN  vovýške</t>
  </si>
  <si>
    <t>rúrka Kopex 2448-48mm-ul. pod omietkou</t>
  </si>
  <si>
    <t>el. výzbroj pre 1 okruh</t>
  </si>
  <si>
    <t>FeZn  fi  10mm-v zemi</t>
  </si>
  <si>
    <t>svorka do 2 skrutiek-SS</t>
  </si>
  <si>
    <t>svorka nad 2 skrutky-SP1</t>
  </si>
  <si>
    <t>rúrka  oceľová 6036-42mm-ul. pevne</t>
  </si>
  <si>
    <t>PPV</t>
  </si>
  <si>
    <t>%</t>
  </si>
  <si>
    <t>MATERIÁL</t>
  </si>
  <si>
    <t>kábel NAYY-J 4Bx25mm2</t>
  </si>
  <si>
    <t>kábel CYKY4Bx10mm2</t>
  </si>
  <si>
    <t>kábel CYKY3x2.5mm2</t>
  </si>
  <si>
    <t xml:space="preserve">A - svietidlo  SITECO 5XA5904F1A08P Streetlight 10 micro </t>
  </si>
  <si>
    <t>LED 16.3W IP66 + príruba 5XA59000XM2 60mm</t>
  </si>
  <si>
    <t>stožiar oceľový typ ST 160/60P l=6m pozinkovaný</t>
  </si>
  <si>
    <t>vyložník jednoramenný  V1T-05-D-60-Z l=0.5m</t>
  </si>
  <si>
    <t>koncovka EPKT-0015</t>
  </si>
  <si>
    <t xml:space="preserve"> farba syntetická</t>
  </si>
  <si>
    <t>riedidlo S6002</t>
  </si>
  <si>
    <t>rúrka Kopoflex-50mm</t>
  </si>
  <si>
    <t>elektrovýzbroj pre stožiar GURO EKM 2050SK-2D1U IP54 + 10A gG GURO-F-D1-10+GURO-F-D1-AS10</t>
  </si>
  <si>
    <t>FeZn  fi  10mm</t>
  </si>
  <si>
    <t>svorka SS</t>
  </si>
  <si>
    <t>svorka SP1</t>
  </si>
  <si>
    <t>rúrka  oceľová 6042-42mm</t>
  </si>
  <si>
    <t>PODRUŽNÝ MATERIÁL</t>
  </si>
  <si>
    <t>kg</t>
  </si>
  <si>
    <t>MONTÁŽ - SILNOPRÚD - DEMONTAŽE</t>
  </si>
  <si>
    <t>I - svietidlo do 250W</t>
  </si>
  <si>
    <t>stožiar osvetľovací  St 260/76 1=6m</t>
  </si>
  <si>
    <t>ZEMNÉ PRÁCE</t>
  </si>
  <si>
    <t>vytýčenie trasy v zastavanom priestore</t>
  </si>
  <si>
    <t>výkop ryhy 35x90cm - tr. zeminy 4</t>
  </si>
  <si>
    <t>výkop ryhy 50x120cm - tr. zeminy 4</t>
  </si>
  <si>
    <t xml:space="preserve">zriadenie káblového lôžka z preosiatej zeminy do 10cm nad kábel </t>
  </si>
  <si>
    <t>výkop jamy pre stožiar do 2m3 - trieda 4</t>
  </si>
  <si>
    <t>uloženie prefabrikovaného základu do jamy</t>
  </si>
  <si>
    <t>krycia doska KPL 250/10 - červaná</t>
  </si>
  <si>
    <t>zahrňovanie ryhy 35x90cm - tr. zeminy 4</t>
  </si>
  <si>
    <t>zahrňovanie ryhy 50x120cm - tr. zeminy 4</t>
  </si>
  <si>
    <t>prestup z rury FXKVR 100</t>
  </si>
  <si>
    <t>ochranná rúra FXKVR 63</t>
  </si>
  <si>
    <t>prefabrikovaný záakldad PZR1</t>
  </si>
  <si>
    <t>zatiahnutie kábla do kanála, rúry, žľabu</t>
  </si>
  <si>
    <t>km</t>
  </si>
  <si>
    <t>OSTATNÉ</t>
  </si>
  <si>
    <t>Východzia revízna správa</t>
  </si>
  <si>
    <t>Vypnutie a zapnutie siete</t>
  </si>
  <si>
    <t>Vytýčenie trasy, stĺpov a skríň</t>
  </si>
  <si>
    <t>Porealizačné zameranie</t>
  </si>
  <si>
    <t>hod.</t>
  </si>
  <si>
    <t>Sťažené podmienky</t>
  </si>
  <si>
    <t>A.1.Budovanie novej cyklistickej komunikácie v meste Svit</t>
  </si>
  <si>
    <t>A.2. Doplnková cyklistická infraštruktúra v meste Svit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</si>
</sst>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0"/>
    <numFmt numFmtId="166" formatCode="#,##0.00000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9"/>
      <name val="Arial CE"/>
      <charset val="238"/>
    </font>
    <font>
      <b/>
      <sz val="10"/>
      <color indexed="10"/>
      <name val="Arial CE"/>
      <family val="2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/>
    <xf numFmtId="165" fontId="0" fillId="0" borderId="0" xfId="0" applyNumberFormat="1" applyFill="1" applyAlignment="1">
      <alignment horizontal="right"/>
    </xf>
    <xf numFmtId="166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0" fillId="0" borderId="0" xfId="0" applyFill="1"/>
    <xf numFmtId="4" fontId="6" fillId="0" borderId="16" xfId="0" applyNumberFormat="1" applyFont="1" applyFill="1" applyBorder="1" applyAlignment="1" applyProtection="1">
      <alignment vertical="justify"/>
    </xf>
    <xf numFmtId="0" fontId="6" fillId="0" borderId="16" xfId="0" applyFont="1" applyFill="1" applyBorder="1" applyAlignment="1">
      <alignment vertical="justify"/>
    </xf>
    <xf numFmtId="165" fontId="7" fillId="0" borderId="15" xfId="0" applyNumberFormat="1" applyFont="1" applyFill="1" applyBorder="1" applyAlignment="1" applyProtection="1">
      <alignment vertical="justify" wrapText="1"/>
    </xf>
    <xf numFmtId="166" fontId="7" fillId="0" borderId="16" xfId="0" applyNumberFormat="1" applyFont="1" applyFill="1" applyBorder="1" applyAlignment="1" applyProtection="1">
      <alignment vertical="justify" wrapText="1"/>
    </xf>
    <xf numFmtId="165" fontId="7" fillId="0" borderId="16" xfId="0" applyNumberFormat="1" applyFont="1" applyFill="1" applyBorder="1" applyAlignment="1" applyProtection="1">
      <alignment vertical="justify" wrapText="1"/>
    </xf>
    <xf numFmtId="9" fontId="7" fillId="0" borderId="16" xfId="0" applyNumberFormat="1" applyFont="1" applyFill="1" applyBorder="1" applyAlignment="1" applyProtection="1">
      <alignment vertical="justify" wrapText="1"/>
      <protection locked="0"/>
    </xf>
    <xf numFmtId="4" fontId="7" fillId="0" borderId="16" xfId="0" applyNumberFormat="1" applyFont="1" applyFill="1" applyBorder="1" applyAlignment="1" applyProtection="1">
      <alignment vertical="justify" wrapText="1"/>
    </xf>
    <xf numFmtId="0" fontId="7" fillId="0" borderId="16" xfId="0" applyFont="1" applyFill="1" applyBorder="1" applyAlignment="1">
      <alignment vertical="justify" wrapText="1"/>
    </xf>
    <xf numFmtId="1" fontId="7" fillId="0" borderId="16" xfId="0" applyNumberFormat="1" applyFont="1" applyFill="1" applyBorder="1" applyAlignment="1" applyProtection="1">
      <alignment vertical="justify" wrapText="1"/>
      <protection locked="0"/>
    </xf>
    <xf numFmtId="1" fontId="7" fillId="0" borderId="16" xfId="0" applyNumberFormat="1" applyFont="1" applyFill="1" applyBorder="1" applyAlignment="1" applyProtection="1">
      <alignment vertical="justify" wrapText="1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4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165" fontId="6" fillId="0" borderId="17" xfId="0" applyNumberFormat="1" applyFont="1" applyFill="1" applyBorder="1" applyAlignment="1" applyProtection="1">
      <alignment vertical="justify"/>
    </xf>
    <xf numFmtId="166" fontId="6" fillId="0" borderId="14" xfId="0" applyNumberFormat="1" applyFont="1" applyFill="1" applyBorder="1" applyAlignment="1" applyProtection="1">
      <alignment vertical="justify"/>
    </xf>
    <xf numFmtId="165" fontId="6" fillId="0" borderId="14" xfId="0" applyNumberFormat="1" applyFont="1" applyFill="1" applyBorder="1" applyAlignment="1" applyProtection="1">
      <alignment vertical="justify"/>
    </xf>
    <xf numFmtId="9" fontId="6" fillId="0" borderId="14" xfId="0" applyNumberFormat="1" applyFont="1" applyFill="1" applyBorder="1" applyAlignment="1" applyProtection="1">
      <alignment vertical="justify"/>
      <protection locked="0"/>
    </xf>
    <xf numFmtId="165" fontId="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 applyProtection="1">
      <alignment vertical="center" wrapText="1"/>
    </xf>
    <xf numFmtId="4" fontId="10" fillId="0" borderId="1" xfId="0" applyNumberFormat="1" applyFont="1" applyFill="1" applyBorder="1" applyAlignment="1" applyProtection="1">
      <alignment vertical="center" wrapText="1"/>
    </xf>
    <xf numFmtId="4" fontId="10" fillId="0" borderId="8" xfId="0" applyNumberFormat="1" applyFont="1" applyFill="1" applyBorder="1" applyAlignment="1" applyProtection="1">
      <alignment vertical="center" wrapText="1"/>
    </xf>
    <xf numFmtId="4" fontId="10" fillId="3" borderId="8" xfId="0" applyNumberFormat="1" applyFont="1" applyFill="1" applyBorder="1" applyAlignment="1" applyProtection="1">
      <alignment vertical="center"/>
    </xf>
    <xf numFmtId="165" fontId="4" fillId="2" borderId="6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vertical="center" wrapText="1"/>
    </xf>
    <xf numFmtId="4" fontId="10" fillId="0" borderId="6" xfId="0" applyNumberFormat="1" applyFont="1" applyFill="1" applyBorder="1" applyAlignment="1">
      <alignment wrapText="1"/>
    </xf>
    <xf numFmtId="4" fontId="10" fillId="0" borderId="9" xfId="0" applyNumberFormat="1" applyFont="1" applyFill="1" applyBorder="1" applyAlignment="1">
      <alignment horizontal="right" vertical="center" wrapText="1"/>
    </xf>
    <xf numFmtId="4" fontId="10" fillId="3" borderId="18" xfId="0" applyNumberFormat="1" applyFont="1" applyFill="1" applyBorder="1" applyAlignment="1" applyProtection="1">
      <alignment vertical="center"/>
    </xf>
    <xf numFmtId="4" fontId="10" fillId="0" borderId="11" xfId="0" applyNumberFormat="1" applyFont="1" applyFill="1" applyBorder="1" applyAlignment="1">
      <alignment vertical="justify" wrapText="1"/>
    </xf>
    <xf numFmtId="1" fontId="7" fillId="4" borderId="3" xfId="0" applyNumberFormat="1" applyFont="1" applyFill="1" applyBorder="1" applyAlignment="1">
      <alignment horizontal="left" vertical="center" wrapText="1"/>
    </xf>
    <xf numFmtId="1" fontId="7" fillId="4" borderId="3" xfId="0" applyNumberFormat="1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vertical="center" wrapText="1"/>
    </xf>
    <xf numFmtId="165" fontId="7" fillId="4" borderId="3" xfId="0" applyNumberFormat="1" applyFont="1" applyFill="1" applyBorder="1" applyAlignment="1">
      <alignment horizontal="right" vertical="center" wrapText="1"/>
    </xf>
    <xf numFmtId="4" fontId="7" fillId="4" borderId="3" xfId="0" applyNumberFormat="1" applyFont="1" applyFill="1" applyBorder="1" applyAlignment="1">
      <alignment horizontal="right" vertical="center" wrapText="1"/>
    </xf>
    <xf numFmtId="4" fontId="7" fillId="4" borderId="3" xfId="0" applyNumberFormat="1" applyFont="1" applyFill="1" applyBorder="1" applyAlignment="1">
      <alignment vertical="center" wrapText="1"/>
    </xf>
    <xf numFmtId="1" fontId="4" fillId="4" borderId="2" xfId="0" applyNumberFormat="1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left" wrapText="1"/>
      <protection locked="0"/>
    </xf>
    <xf numFmtId="4" fontId="7" fillId="4" borderId="12" xfId="0" applyNumberFormat="1" applyFont="1" applyFill="1" applyBorder="1" applyAlignment="1">
      <alignment vertical="center" wrapText="1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left" vertical="center"/>
    </xf>
    <xf numFmtId="1" fontId="7" fillId="6" borderId="3" xfId="0" applyNumberFormat="1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vertical="center" wrapText="1"/>
    </xf>
    <xf numFmtId="165" fontId="7" fillId="6" borderId="3" xfId="0" applyNumberFormat="1" applyFont="1" applyFill="1" applyBorder="1" applyAlignment="1">
      <alignment horizontal="right" vertical="center" wrapText="1"/>
    </xf>
    <xf numFmtId="4" fontId="7" fillId="6" borderId="3" xfId="0" applyNumberFormat="1" applyFont="1" applyFill="1" applyBorder="1" applyAlignment="1">
      <alignment horizontal="right"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7" fillId="6" borderId="12" xfId="0" applyNumberFormat="1" applyFont="1" applyFill="1" applyBorder="1" applyAlignment="1">
      <alignment vertical="center" wrapText="1"/>
    </xf>
    <xf numFmtId="1" fontId="4" fillId="4" borderId="2" xfId="0" applyNumberFormat="1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165" fontId="10" fillId="2" borderId="7" xfId="0" applyNumberFormat="1" applyFont="1" applyFill="1" applyBorder="1" applyAlignment="1" applyProtection="1">
      <alignment horizontal="right" vertical="center" wrapText="1"/>
    </xf>
    <xf numFmtId="0" fontId="0" fillId="2" borderId="8" xfId="0" applyFill="1" applyBorder="1" applyAlignment="1">
      <alignment horizontal="right" vertical="center" wrapText="1"/>
    </xf>
    <xf numFmtId="1" fontId="10" fillId="2" borderId="4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wrapText="1"/>
    </xf>
    <xf numFmtId="4" fontId="15" fillId="5" borderId="2" xfId="0" applyNumberFormat="1" applyFont="1" applyFill="1" applyBorder="1" applyAlignment="1">
      <alignment horizontal="left"/>
    </xf>
    <xf numFmtId="0" fontId="12" fillId="0" borderId="3" xfId="0" applyFont="1" applyBorder="1" applyAlignment="1"/>
    <xf numFmtId="0" fontId="12" fillId="0" borderId="12" xfId="0" applyFont="1" applyBorder="1" applyAlignment="1"/>
    <xf numFmtId="1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10" fillId="2" borderId="10" xfId="0" applyNumberFormat="1" applyFont="1" applyFill="1" applyBorder="1" applyAlignment="1" applyProtection="1">
      <alignment horizontal="right" vertical="center" wrapText="1"/>
    </xf>
    <xf numFmtId="0" fontId="11" fillId="2" borderId="1" xfId="0" applyFont="1" applyFill="1" applyBorder="1" applyAlignment="1">
      <alignment horizontal="right" wrapText="1"/>
    </xf>
    <xf numFmtId="1" fontId="4" fillId="5" borderId="10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1" fontId="0" fillId="0" borderId="13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1" fontId="8" fillId="2" borderId="4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1" fontId="8" fillId="2" borderId="10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0" fontId="0" fillId="0" borderId="11" xfId="0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"/>
  <sheetViews>
    <sheetView tabSelected="1" topLeftCell="A13" zoomScale="70" zoomScaleNormal="70" workbookViewId="0">
      <selection activeCell="A142" sqref="A142:I143"/>
    </sheetView>
  </sheetViews>
  <sheetFormatPr defaultColWidth="0" defaultRowHeight="15" x14ac:dyDescent="0.25"/>
  <cols>
    <col min="1" max="1" width="7.140625" style="16" customWidth="1"/>
    <col min="2" max="2" width="17.5703125" style="16" customWidth="1"/>
    <col min="3" max="3" width="16.140625" style="16" customWidth="1"/>
    <col min="4" max="4" width="8.85546875" style="17" bestFit="1" customWidth="1"/>
    <col min="5" max="5" width="12.7109375" style="18" customWidth="1"/>
    <col min="6" max="9" width="15.7109375" style="19" customWidth="1"/>
    <col min="10" max="10" width="12.7109375" style="18" customWidth="1"/>
    <col min="11" max="11" width="12.7109375" style="20" customWidth="1"/>
    <col min="12" max="12" width="12.7109375" style="18" customWidth="1"/>
    <col min="13" max="13" width="6.42578125" style="21" customWidth="1"/>
    <col min="14" max="14" width="9.140625" customWidth="1"/>
    <col min="15" max="21" width="10.140625" customWidth="1"/>
    <col min="22" max="254" width="9.140625" customWidth="1"/>
    <col min="255" max="255" width="9.5703125" customWidth="1"/>
    <col min="256" max="258" width="11.5703125" customWidth="1"/>
    <col min="259" max="259" width="12.140625" bestFit="1" customWidth="1"/>
    <col min="260" max="260" width="8.85546875" bestFit="1" customWidth="1"/>
    <col min="261" max="261" width="12.7109375" customWidth="1"/>
    <col min="262" max="263" width="17.85546875" customWidth="1"/>
    <col min="264" max="264" width="13.85546875" customWidth="1"/>
    <col min="265" max="265" width="12.7109375" customWidth="1"/>
    <col min="266" max="277" width="0" hidden="1" customWidth="1"/>
    <col min="511" max="511" width="9.5703125" customWidth="1"/>
    <col min="512" max="514" width="11.5703125" customWidth="1"/>
    <col min="515" max="515" width="12.140625" bestFit="1" customWidth="1"/>
    <col min="516" max="516" width="8.85546875" bestFit="1" customWidth="1"/>
    <col min="517" max="517" width="12.7109375" customWidth="1"/>
    <col min="518" max="519" width="17.85546875" customWidth="1"/>
    <col min="520" max="520" width="13.85546875" customWidth="1"/>
    <col min="521" max="521" width="12.7109375" customWidth="1"/>
    <col min="522" max="533" width="0" hidden="1" customWidth="1"/>
    <col min="767" max="767" width="9.5703125" customWidth="1"/>
    <col min="768" max="770" width="11.5703125" customWidth="1"/>
    <col min="771" max="771" width="12.140625" bestFit="1" customWidth="1"/>
    <col min="772" max="772" width="8.85546875" bestFit="1" customWidth="1"/>
    <col min="773" max="773" width="12.7109375" customWidth="1"/>
    <col min="774" max="775" width="17.85546875" customWidth="1"/>
    <col min="776" max="776" width="13.85546875" customWidth="1"/>
    <col min="777" max="777" width="12.7109375" customWidth="1"/>
    <col min="778" max="789" width="0" hidden="1" customWidth="1"/>
    <col min="1023" max="1023" width="9.5703125" customWidth="1"/>
    <col min="1024" max="1026" width="11.5703125" customWidth="1"/>
    <col min="1027" max="1027" width="12.140625" bestFit="1" customWidth="1"/>
    <col min="1028" max="1028" width="8.85546875" bestFit="1" customWidth="1"/>
    <col min="1029" max="1029" width="12.7109375" customWidth="1"/>
    <col min="1030" max="1031" width="17.85546875" customWidth="1"/>
    <col min="1032" max="1032" width="13.85546875" customWidth="1"/>
    <col min="1033" max="1033" width="12.7109375" customWidth="1"/>
    <col min="1034" max="1045" width="0" hidden="1" customWidth="1"/>
    <col min="1279" max="1279" width="9.5703125" customWidth="1"/>
    <col min="1280" max="1282" width="11.5703125" customWidth="1"/>
    <col min="1283" max="1283" width="12.140625" bestFit="1" customWidth="1"/>
    <col min="1284" max="1284" width="8.85546875" bestFit="1" customWidth="1"/>
    <col min="1285" max="1285" width="12.7109375" customWidth="1"/>
    <col min="1286" max="1287" width="17.85546875" customWidth="1"/>
    <col min="1288" max="1288" width="13.85546875" customWidth="1"/>
    <col min="1289" max="1289" width="12.7109375" customWidth="1"/>
    <col min="1290" max="1301" width="0" hidden="1" customWidth="1"/>
    <col min="1535" max="1535" width="9.5703125" customWidth="1"/>
    <col min="1536" max="1538" width="11.5703125" customWidth="1"/>
    <col min="1539" max="1539" width="12.140625" bestFit="1" customWidth="1"/>
    <col min="1540" max="1540" width="8.85546875" bestFit="1" customWidth="1"/>
    <col min="1541" max="1541" width="12.7109375" customWidth="1"/>
    <col min="1542" max="1543" width="17.85546875" customWidth="1"/>
    <col min="1544" max="1544" width="13.85546875" customWidth="1"/>
    <col min="1545" max="1545" width="12.7109375" customWidth="1"/>
    <col min="1546" max="1557" width="0" hidden="1" customWidth="1"/>
    <col min="1791" max="1791" width="9.5703125" customWidth="1"/>
    <col min="1792" max="1794" width="11.5703125" customWidth="1"/>
    <col min="1795" max="1795" width="12.140625" bestFit="1" customWidth="1"/>
    <col min="1796" max="1796" width="8.85546875" bestFit="1" customWidth="1"/>
    <col min="1797" max="1797" width="12.7109375" customWidth="1"/>
    <col min="1798" max="1799" width="17.85546875" customWidth="1"/>
    <col min="1800" max="1800" width="13.85546875" customWidth="1"/>
    <col min="1801" max="1801" width="12.7109375" customWidth="1"/>
    <col min="1802" max="1813" width="0" hidden="1" customWidth="1"/>
    <col min="2047" max="2047" width="9.5703125" customWidth="1"/>
    <col min="2048" max="2050" width="11.5703125" customWidth="1"/>
    <col min="2051" max="2051" width="12.140625" bestFit="1" customWidth="1"/>
    <col min="2052" max="2052" width="8.85546875" bestFit="1" customWidth="1"/>
    <col min="2053" max="2053" width="12.7109375" customWidth="1"/>
    <col min="2054" max="2055" width="17.85546875" customWidth="1"/>
    <col min="2056" max="2056" width="13.85546875" customWidth="1"/>
    <col min="2057" max="2057" width="12.7109375" customWidth="1"/>
    <col min="2058" max="2069" width="0" hidden="1" customWidth="1"/>
    <col min="2303" max="2303" width="9.5703125" customWidth="1"/>
    <col min="2304" max="2306" width="11.5703125" customWidth="1"/>
    <col min="2307" max="2307" width="12.140625" bestFit="1" customWidth="1"/>
    <col min="2308" max="2308" width="8.85546875" bestFit="1" customWidth="1"/>
    <col min="2309" max="2309" width="12.7109375" customWidth="1"/>
    <col min="2310" max="2311" width="17.85546875" customWidth="1"/>
    <col min="2312" max="2312" width="13.85546875" customWidth="1"/>
    <col min="2313" max="2313" width="12.7109375" customWidth="1"/>
    <col min="2314" max="2325" width="0" hidden="1" customWidth="1"/>
    <col min="2559" max="2559" width="9.5703125" customWidth="1"/>
    <col min="2560" max="2562" width="11.5703125" customWidth="1"/>
    <col min="2563" max="2563" width="12.140625" bestFit="1" customWidth="1"/>
    <col min="2564" max="2564" width="8.85546875" bestFit="1" customWidth="1"/>
    <col min="2565" max="2565" width="12.7109375" customWidth="1"/>
    <col min="2566" max="2567" width="17.85546875" customWidth="1"/>
    <col min="2568" max="2568" width="13.85546875" customWidth="1"/>
    <col min="2569" max="2569" width="12.7109375" customWidth="1"/>
    <col min="2570" max="2581" width="0" hidden="1" customWidth="1"/>
    <col min="2815" max="2815" width="9.5703125" customWidth="1"/>
    <col min="2816" max="2818" width="11.5703125" customWidth="1"/>
    <col min="2819" max="2819" width="12.140625" bestFit="1" customWidth="1"/>
    <col min="2820" max="2820" width="8.85546875" bestFit="1" customWidth="1"/>
    <col min="2821" max="2821" width="12.7109375" customWidth="1"/>
    <col min="2822" max="2823" width="17.85546875" customWidth="1"/>
    <col min="2824" max="2824" width="13.85546875" customWidth="1"/>
    <col min="2825" max="2825" width="12.7109375" customWidth="1"/>
    <col min="2826" max="2837" width="0" hidden="1" customWidth="1"/>
    <col min="3071" max="3071" width="9.5703125" customWidth="1"/>
    <col min="3072" max="3074" width="11.5703125" customWidth="1"/>
    <col min="3075" max="3075" width="12.140625" bestFit="1" customWidth="1"/>
    <col min="3076" max="3076" width="8.85546875" bestFit="1" customWidth="1"/>
    <col min="3077" max="3077" width="12.7109375" customWidth="1"/>
    <col min="3078" max="3079" width="17.85546875" customWidth="1"/>
    <col min="3080" max="3080" width="13.85546875" customWidth="1"/>
    <col min="3081" max="3081" width="12.7109375" customWidth="1"/>
    <col min="3082" max="3093" width="0" hidden="1" customWidth="1"/>
    <col min="3327" max="3327" width="9.5703125" customWidth="1"/>
    <col min="3328" max="3330" width="11.5703125" customWidth="1"/>
    <col min="3331" max="3331" width="12.140625" bestFit="1" customWidth="1"/>
    <col min="3332" max="3332" width="8.85546875" bestFit="1" customWidth="1"/>
    <col min="3333" max="3333" width="12.7109375" customWidth="1"/>
    <col min="3334" max="3335" width="17.85546875" customWidth="1"/>
    <col min="3336" max="3336" width="13.85546875" customWidth="1"/>
    <col min="3337" max="3337" width="12.7109375" customWidth="1"/>
    <col min="3338" max="3349" width="0" hidden="1" customWidth="1"/>
    <col min="3583" max="3583" width="9.5703125" customWidth="1"/>
    <col min="3584" max="3586" width="11.5703125" customWidth="1"/>
    <col min="3587" max="3587" width="12.140625" bestFit="1" customWidth="1"/>
    <col min="3588" max="3588" width="8.85546875" bestFit="1" customWidth="1"/>
    <col min="3589" max="3589" width="12.7109375" customWidth="1"/>
    <col min="3590" max="3591" width="17.85546875" customWidth="1"/>
    <col min="3592" max="3592" width="13.85546875" customWidth="1"/>
    <col min="3593" max="3593" width="12.7109375" customWidth="1"/>
    <col min="3594" max="3605" width="0" hidden="1" customWidth="1"/>
    <col min="3839" max="3839" width="9.5703125" customWidth="1"/>
    <col min="3840" max="3842" width="11.5703125" customWidth="1"/>
    <col min="3843" max="3843" width="12.140625" bestFit="1" customWidth="1"/>
    <col min="3844" max="3844" width="8.85546875" bestFit="1" customWidth="1"/>
    <col min="3845" max="3845" width="12.7109375" customWidth="1"/>
    <col min="3846" max="3847" width="17.85546875" customWidth="1"/>
    <col min="3848" max="3848" width="13.85546875" customWidth="1"/>
    <col min="3849" max="3849" width="12.7109375" customWidth="1"/>
    <col min="3850" max="3861" width="0" hidden="1" customWidth="1"/>
    <col min="4095" max="4095" width="9.5703125" customWidth="1"/>
    <col min="4096" max="4098" width="11.5703125" customWidth="1"/>
    <col min="4099" max="4099" width="12.140625" bestFit="1" customWidth="1"/>
    <col min="4100" max="4100" width="8.85546875" bestFit="1" customWidth="1"/>
    <col min="4101" max="4101" width="12.7109375" customWidth="1"/>
    <col min="4102" max="4103" width="17.85546875" customWidth="1"/>
    <col min="4104" max="4104" width="13.85546875" customWidth="1"/>
    <col min="4105" max="4105" width="12.7109375" customWidth="1"/>
    <col min="4106" max="4117" width="0" hidden="1" customWidth="1"/>
    <col min="4351" max="4351" width="9.5703125" customWidth="1"/>
    <col min="4352" max="4354" width="11.5703125" customWidth="1"/>
    <col min="4355" max="4355" width="12.140625" bestFit="1" customWidth="1"/>
    <col min="4356" max="4356" width="8.85546875" bestFit="1" customWidth="1"/>
    <col min="4357" max="4357" width="12.7109375" customWidth="1"/>
    <col min="4358" max="4359" width="17.85546875" customWidth="1"/>
    <col min="4360" max="4360" width="13.85546875" customWidth="1"/>
    <col min="4361" max="4361" width="12.7109375" customWidth="1"/>
    <col min="4362" max="4373" width="0" hidden="1" customWidth="1"/>
    <col min="4607" max="4607" width="9.5703125" customWidth="1"/>
    <col min="4608" max="4610" width="11.5703125" customWidth="1"/>
    <col min="4611" max="4611" width="12.140625" bestFit="1" customWidth="1"/>
    <col min="4612" max="4612" width="8.85546875" bestFit="1" customWidth="1"/>
    <col min="4613" max="4613" width="12.7109375" customWidth="1"/>
    <col min="4614" max="4615" width="17.85546875" customWidth="1"/>
    <col min="4616" max="4616" width="13.85546875" customWidth="1"/>
    <col min="4617" max="4617" width="12.7109375" customWidth="1"/>
    <col min="4618" max="4629" width="0" hidden="1" customWidth="1"/>
    <col min="4863" max="4863" width="9.5703125" customWidth="1"/>
    <col min="4864" max="4866" width="11.5703125" customWidth="1"/>
    <col min="4867" max="4867" width="12.140625" bestFit="1" customWidth="1"/>
    <col min="4868" max="4868" width="8.85546875" bestFit="1" customWidth="1"/>
    <col min="4869" max="4869" width="12.7109375" customWidth="1"/>
    <col min="4870" max="4871" width="17.85546875" customWidth="1"/>
    <col min="4872" max="4872" width="13.85546875" customWidth="1"/>
    <col min="4873" max="4873" width="12.7109375" customWidth="1"/>
    <col min="4874" max="4885" width="0" hidden="1" customWidth="1"/>
    <col min="5119" max="5119" width="9.5703125" customWidth="1"/>
    <col min="5120" max="5122" width="11.5703125" customWidth="1"/>
    <col min="5123" max="5123" width="12.140625" bestFit="1" customWidth="1"/>
    <col min="5124" max="5124" width="8.85546875" bestFit="1" customWidth="1"/>
    <col min="5125" max="5125" width="12.7109375" customWidth="1"/>
    <col min="5126" max="5127" width="17.85546875" customWidth="1"/>
    <col min="5128" max="5128" width="13.85546875" customWidth="1"/>
    <col min="5129" max="5129" width="12.7109375" customWidth="1"/>
    <col min="5130" max="5141" width="0" hidden="1" customWidth="1"/>
    <col min="5375" max="5375" width="9.5703125" customWidth="1"/>
    <col min="5376" max="5378" width="11.5703125" customWidth="1"/>
    <col min="5379" max="5379" width="12.140625" bestFit="1" customWidth="1"/>
    <col min="5380" max="5380" width="8.85546875" bestFit="1" customWidth="1"/>
    <col min="5381" max="5381" width="12.7109375" customWidth="1"/>
    <col min="5382" max="5383" width="17.85546875" customWidth="1"/>
    <col min="5384" max="5384" width="13.85546875" customWidth="1"/>
    <col min="5385" max="5385" width="12.7109375" customWidth="1"/>
    <col min="5386" max="5397" width="0" hidden="1" customWidth="1"/>
    <col min="5631" max="5631" width="9.5703125" customWidth="1"/>
    <col min="5632" max="5634" width="11.5703125" customWidth="1"/>
    <col min="5635" max="5635" width="12.140625" bestFit="1" customWidth="1"/>
    <col min="5636" max="5636" width="8.85546875" bestFit="1" customWidth="1"/>
    <col min="5637" max="5637" width="12.7109375" customWidth="1"/>
    <col min="5638" max="5639" width="17.85546875" customWidth="1"/>
    <col min="5640" max="5640" width="13.85546875" customWidth="1"/>
    <col min="5641" max="5641" width="12.7109375" customWidth="1"/>
    <col min="5642" max="5653" width="0" hidden="1" customWidth="1"/>
    <col min="5887" max="5887" width="9.5703125" customWidth="1"/>
    <col min="5888" max="5890" width="11.5703125" customWidth="1"/>
    <col min="5891" max="5891" width="12.140625" bestFit="1" customWidth="1"/>
    <col min="5892" max="5892" width="8.85546875" bestFit="1" customWidth="1"/>
    <col min="5893" max="5893" width="12.7109375" customWidth="1"/>
    <col min="5894" max="5895" width="17.85546875" customWidth="1"/>
    <col min="5896" max="5896" width="13.85546875" customWidth="1"/>
    <col min="5897" max="5897" width="12.7109375" customWidth="1"/>
    <col min="5898" max="5909" width="0" hidden="1" customWidth="1"/>
    <col min="6143" max="6143" width="9.5703125" customWidth="1"/>
    <col min="6144" max="6146" width="11.5703125" customWidth="1"/>
    <col min="6147" max="6147" width="12.140625" bestFit="1" customWidth="1"/>
    <col min="6148" max="6148" width="8.85546875" bestFit="1" customWidth="1"/>
    <col min="6149" max="6149" width="12.7109375" customWidth="1"/>
    <col min="6150" max="6151" width="17.85546875" customWidth="1"/>
    <col min="6152" max="6152" width="13.85546875" customWidth="1"/>
    <col min="6153" max="6153" width="12.7109375" customWidth="1"/>
    <col min="6154" max="6165" width="0" hidden="1" customWidth="1"/>
    <col min="6399" max="6399" width="9.5703125" customWidth="1"/>
    <col min="6400" max="6402" width="11.5703125" customWidth="1"/>
    <col min="6403" max="6403" width="12.140625" bestFit="1" customWidth="1"/>
    <col min="6404" max="6404" width="8.85546875" bestFit="1" customWidth="1"/>
    <col min="6405" max="6405" width="12.7109375" customWidth="1"/>
    <col min="6406" max="6407" width="17.85546875" customWidth="1"/>
    <col min="6408" max="6408" width="13.85546875" customWidth="1"/>
    <col min="6409" max="6409" width="12.7109375" customWidth="1"/>
    <col min="6410" max="6421" width="0" hidden="1" customWidth="1"/>
    <col min="6655" max="6655" width="9.5703125" customWidth="1"/>
    <col min="6656" max="6658" width="11.5703125" customWidth="1"/>
    <col min="6659" max="6659" width="12.140625" bestFit="1" customWidth="1"/>
    <col min="6660" max="6660" width="8.85546875" bestFit="1" customWidth="1"/>
    <col min="6661" max="6661" width="12.7109375" customWidth="1"/>
    <col min="6662" max="6663" width="17.85546875" customWidth="1"/>
    <col min="6664" max="6664" width="13.85546875" customWidth="1"/>
    <col min="6665" max="6665" width="12.7109375" customWidth="1"/>
    <col min="6666" max="6677" width="0" hidden="1" customWidth="1"/>
    <col min="6911" max="6911" width="9.5703125" customWidth="1"/>
    <col min="6912" max="6914" width="11.5703125" customWidth="1"/>
    <col min="6915" max="6915" width="12.140625" bestFit="1" customWidth="1"/>
    <col min="6916" max="6916" width="8.85546875" bestFit="1" customWidth="1"/>
    <col min="6917" max="6917" width="12.7109375" customWidth="1"/>
    <col min="6918" max="6919" width="17.85546875" customWidth="1"/>
    <col min="6920" max="6920" width="13.85546875" customWidth="1"/>
    <col min="6921" max="6921" width="12.7109375" customWidth="1"/>
    <col min="6922" max="6933" width="0" hidden="1" customWidth="1"/>
    <col min="7167" max="7167" width="9.5703125" customWidth="1"/>
    <col min="7168" max="7170" width="11.5703125" customWidth="1"/>
    <col min="7171" max="7171" width="12.140625" bestFit="1" customWidth="1"/>
    <col min="7172" max="7172" width="8.85546875" bestFit="1" customWidth="1"/>
    <col min="7173" max="7173" width="12.7109375" customWidth="1"/>
    <col min="7174" max="7175" width="17.85546875" customWidth="1"/>
    <col min="7176" max="7176" width="13.85546875" customWidth="1"/>
    <col min="7177" max="7177" width="12.7109375" customWidth="1"/>
    <col min="7178" max="7189" width="0" hidden="1" customWidth="1"/>
    <col min="7423" max="7423" width="9.5703125" customWidth="1"/>
    <col min="7424" max="7426" width="11.5703125" customWidth="1"/>
    <col min="7427" max="7427" width="12.140625" bestFit="1" customWidth="1"/>
    <col min="7428" max="7428" width="8.85546875" bestFit="1" customWidth="1"/>
    <col min="7429" max="7429" width="12.7109375" customWidth="1"/>
    <col min="7430" max="7431" width="17.85546875" customWidth="1"/>
    <col min="7432" max="7432" width="13.85546875" customWidth="1"/>
    <col min="7433" max="7433" width="12.7109375" customWidth="1"/>
    <col min="7434" max="7445" width="0" hidden="1" customWidth="1"/>
    <col min="7679" max="7679" width="9.5703125" customWidth="1"/>
    <col min="7680" max="7682" width="11.5703125" customWidth="1"/>
    <col min="7683" max="7683" width="12.140625" bestFit="1" customWidth="1"/>
    <col min="7684" max="7684" width="8.85546875" bestFit="1" customWidth="1"/>
    <col min="7685" max="7685" width="12.7109375" customWidth="1"/>
    <col min="7686" max="7687" width="17.85546875" customWidth="1"/>
    <col min="7688" max="7688" width="13.85546875" customWidth="1"/>
    <col min="7689" max="7689" width="12.7109375" customWidth="1"/>
    <col min="7690" max="7701" width="0" hidden="1" customWidth="1"/>
    <col min="7935" max="7935" width="9.5703125" customWidth="1"/>
    <col min="7936" max="7938" width="11.5703125" customWidth="1"/>
    <col min="7939" max="7939" width="12.140625" bestFit="1" customWidth="1"/>
    <col min="7940" max="7940" width="8.85546875" bestFit="1" customWidth="1"/>
    <col min="7941" max="7941" width="12.7109375" customWidth="1"/>
    <col min="7942" max="7943" width="17.85546875" customWidth="1"/>
    <col min="7944" max="7944" width="13.85546875" customWidth="1"/>
    <col min="7945" max="7945" width="12.7109375" customWidth="1"/>
    <col min="7946" max="7957" width="0" hidden="1" customWidth="1"/>
    <col min="8191" max="8191" width="9.5703125" customWidth="1"/>
    <col min="8192" max="8194" width="11.5703125" customWidth="1"/>
    <col min="8195" max="8195" width="12.140625" bestFit="1" customWidth="1"/>
    <col min="8196" max="8196" width="8.85546875" bestFit="1" customWidth="1"/>
    <col min="8197" max="8197" width="12.7109375" customWidth="1"/>
    <col min="8198" max="8199" width="17.85546875" customWidth="1"/>
    <col min="8200" max="8200" width="13.85546875" customWidth="1"/>
    <col min="8201" max="8201" width="12.7109375" customWidth="1"/>
    <col min="8202" max="8213" width="0" hidden="1" customWidth="1"/>
    <col min="8447" max="8447" width="9.5703125" customWidth="1"/>
    <col min="8448" max="8450" width="11.5703125" customWidth="1"/>
    <col min="8451" max="8451" width="12.140625" bestFit="1" customWidth="1"/>
    <col min="8452" max="8452" width="8.85546875" bestFit="1" customWidth="1"/>
    <col min="8453" max="8453" width="12.7109375" customWidth="1"/>
    <col min="8454" max="8455" width="17.85546875" customWidth="1"/>
    <col min="8456" max="8456" width="13.85546875" customWidth="1"/>
    <col min="8457" max="8457" width="12.7109375" customWidth="1"/>
    <col min="8458" max="8469" width="0" hidden="1" customWidth="1"/>
    <col min="8703" max="8703" width="9.5703125" customWidth="1"/>
    <col min="8704" max="8706" width="11.5703125" customWidth="1"/>
    <col min="8707" max="8707" width="12.140625" bestFit="1" customWidth="1"/>
    <col min="8708" max="8708" width="8.85546875" bestFit="1" customWidth="1"/>
    <col min="8709" max="8709" width="12.7109375" customWidth="1"/>
    <col min="8710" max="8711" width="17.85546875" customWidth="1"/>
    <col min="8712" max="8712" width="13.85546875" customWidth="1"/>
    <col min="8713" max="8713" width="12.7109375" customWidth="1"/>
    <col min="8714" max="8725" width="0" hidden="1" customWidth="1"/>
    <col min="8959" max="8959" width="9.5703125" customWidth="1"/>
    <col min="8960" max="8962" width="11.5703125" customWidth="1"/>
    <col min="8963" max="8963" width="12.140625" bestFit="1" customWidth="1"/>
    <col min="8964" max="8964" width="8.85546875" bestFit="1" customWidth="1"/>
    <col min="8965" max="8965" width="12.7109375" customWidth="1"/>
    <col min="8966" max="8967" width="17.85546875" customWidth="1"/>
    <col min="8968" max="8968" width="13.85546875" customWidth="1"/>
    <col min="8969" max="8969" width="12.7109375" customWidth="1"/>
    <col min="8970" max="8981" width="0" hidden="1" customWidth="1"/>
    <col min="9215" max="9215" width="9.5703125" customWidth="1"/>
    <col min="9216" max="9218" width="11.5703125" customWidth="1"/>
    <col min="9219" max="9219" width="12.140625" bestFit="1" customWidth="1"/>
    <col min="9220" max="9220" width="8.85546875" bestFit="1" customWidth="1"/>
    <col min="9221" max="9221" width="12.7109375" customWidth="1"/>
    <col min="9222" max="9223" width="17.85546875" customWidth="1"/>
    <col min="9224" max="9224" width="13.85546875" customWidth="1"/>
    <col min="9225" max="9225" width="12.7109375" customWidth="1"/>
    <col min="9226" max="9237" width="0" hidden="1" customWidth="1"/>
    <col min="9471" max="9471" width="9.5703125" customWidth="1"/>
    <col min="9472" max="9474" width="11.5703125" customWidth="1"/>
    <col min="9475" max="9475" width="12.140625" bestFit="1" customWidth="1"/>
    <col min="9476" max="9476" width="8.85546875" bestFit="1" customWidth="1"/>
    <col min="9477" max="9477" width="12.7109375" customWidth="1"/>
    <col min="9478" max="9479" width="17.85546875" customWidth="1"/>
    <col min="9480" max="9480" width="13.85546875" customWidth="1"/>
    <col min="9481" max="9481" width="12.7109375" customWidth="1"/>
    <col min="9482" max="9493" width="0" hidden="1" customWidth="1"/>
    <col min="9727" max="9727" width="9.5703125" customWidth="1"/>
    <col min="9728" max="9730" width="11.5703125" customWidth="1"/>
    <col min="9731" max="9731" width="12.140625" bestFit="1" customWidth="1"/>
    <col min="9732" max="9732" width="8.85546875" bestFit="1" customWidth="1"/>
    <col min="9733" max="9733" width="12.7109375" customWidth="1"/>
    <col min="9734" max="9735" width="17.85546875" customWidth="1"/>
    <col min="9736" max="9736" width="13.85546875" customWidth="1"/>
    <col min="9737" max="9737" width="12.7109375" customWidth="1"/>
    <col min="9738" max="9749" width="0" hidden="1" customWidth="1"/>
    <col min="9983" max="9983" width="9.5703125" customWidth="1"/>
    <col min="9984" max="9986" width="11.5703125" customWidth="1"/>
    <col min="9987" max="9987" width="12.140625" bestFit="1" customWidth="1"/>
    <col min="9988" max="9988" width="8.85546875" bestFit="1" customWidth="1"/>
    <col min="9989" max="9989" width="12.7109375" customWidth="1"/>
    <col min="9990" max="9991" width="17.85546875" customWidth="1"/>
    <col min="9992" max="9992" width="13.85546875" customWidth="1"/>
    <col min="9993" max="9993" width="12.7109375" customWidth="1"/>
    <col min="9994" max="10005" width="0" hidden="1" customWidth="1"/>
    <col min="10239" max="10239" width="9.5703125" customWidth="1"/>
    <col min="10240" max="10242" width="11.5703125" customWidth="1"/>
    <col min="10243" max="10243" width="12.140625" bestFit="1" customWidth="1"/>
    <col min="10244" max="10244" width="8.85546875" bestFit="1" customWidth="1"/>
    <col min="10245" max="10245" width="12.7109375" customWidth="1"/>
    <col min="10246" max="10247" width="17.85546875" customWidth="1"/>
    <col min="10248" max="10248" width="13.85546875" customWidth="1"/>
    <col min="10249" max="10249" width="12.7109375" customWidth="1"/>
    <col min="10250" max="10261" width="0" hidden="1" customWidth="1"/>
    <col min="10495" max="10495" width="9.5703125" customWidth="1"/>
    <col min="10496" max="10498" width="11.5703125" customWidth="1"/>
    <col min="10499" max="10499" width="12.140625" bestFit="1" customWidth="1"/>
    <col min="10500" max="10500" width="8.85546875" bestFit="1" customWidth="1"/>
    <col min="10501" max="10501" width="12.7109375" customWidth="1"/>
    <col min="10502" max="10503" width="17.85546875" customWidth="1"/>
    <col min="10504" max="10504" width="13.85546875" customWidth="1"/>
    <col min="10505" max="10505" width="12.7109375" customWidth="1"/>
    <col min="10506" max="10517" width="0" hidden="1" customWidth="1"/>
    <col min="10751" max="10751" width="9.5703125" customWidth="1"/>
    <col min="10752" max="10754" width="11.5703125" customWidth="1"/>
    <col min="10755" max="10755" width="12.140625" bestFit="1" customWidth="1"/>
    <col min="10756" max="10756" width="8.85546875" bestFit="1" customWidth="1"/>
    <col min="10757" max="10757" width="12.7109375" customWidth="1"/>
    <col min="10758" max="10759" width="17.85546875" customWidth="1"/>
    <col min="10760" max="10760" width="13.85546875" customWidth="1"/>
    <col min="10761" max="10761" width="12.7109375" customWidth="1"/>
    <col min="10762" max="10773" width="0" hidden="1" customWidth="1"/>
    <col min="11007" max="11007" width="9.5703125" customWidth="1"/>
    <col min="11008" max="11010" width="11.5703125" customWidth="1"/>
    <col min="11011" max="11011" width="12.140625" bestFit="1" customWidth="1"/>
    <col min="11012" max="11012" width="8.85546875" bestFit="1" customWidth="1"/>
    <col min="11013" max="11013" width="12.7109375" customWidth="1"/>
    <col min="11014" max="11015" width="17.85546875" customWidth="1"/>
    <col min="11016" max="11016" width="13.85546875" customWidth="1"/>
    <col min="11017" max="11017" width="12.7109375" customWidth="1"/>
    <col min="11018" max="11029" width="0" hidden="1" customWidth="1"/>
    <col min="11263" max="11263" width="9.5703125" customWidth="1"/>
    <col min="11264" max="11266" width="11.5703125" customWidth="1"/>
    <col min="11267" max="11267" width="12.140625" bestFit="1" customWidth="1"/>
    <col min="11268" max="11268" width="8.85546875" bestFit="1" customWidth="1"/>
    <col min="11269" max="11269" width="12.7109375" customWidth="1"/>
    <col min="11270" max="11271" width="17.85546875" customWidth="1"/>
    <col min="11272" max="11272" width="13.85546875" customWidth="1"/>
    <col min="11273" max="11273" width="12.7109375" customWidth="1"/>
    <col min="11274" max="11285" width="0" hidden="1" customWidth="1"/>
    <col min="11519" max="11519" width="9.5703125" customWidth="1"/>
    <col min="11520" max="11522" width="11.5703125" customWidth="1"/>
    <col min="11523" max="11523" width="12.140625" bestFit="1" customWidth="1"/>
    <col min="11524" max="11524" width="8.85546875" bestFit="1" customWidth="1"/>
    <col min="11525" max="11525" width="12.7109375" customWidth="1"/>
    <col min="11526" max="11527" width="17.85546875" customWidth="1"/>
    <col min="11528" max="11528" width="13.85546875" customWidth="1"/>
    <col min="11529" max="11529" width="12.7109375" customWidth="1"/>
    <col min="11530" max="11541" width="0" hidden="1" customWidth="1"/>
    <col min="11775" max="11775" width="9.5703125" customWidth="1"/>
    <col min="11776" max="11778" width="11.5703125" customWidth="1"/>
    <col min="11779" max="11779" width="12.140625" bestFit="1" customWidth="1"/>
    <col min="11780" max="11780" width="8.85546875" bestFit="1" customWidth="1"/>
    <col min="11781" max="11781" width="12.7109375" customWidth="1"/>
    <col min="11782" max="11783" width="17.85546875" customWidth="1"/>
    <col min="11784" max="11784" width="13.85546875" customWidth="1"/>
    <col min="11785" max="11785" width="12.7109375" customWidth="1"/>
    <col min="11786" max="11797" width="0" hidden="1" customWidth="1"/>
    <col min="12031" max="12031" width="9.5703125" customWidth="1"/>
    <col min="12032" max="12034" width="11.5703125" customWidth="1"/>
    <col min="12035" max="12035" width="12.140625" bestFit="1" customWidth="1"/>
    <col min="12036" max="12036" width="8.85546875" bestFit="1" customWidth="1"/>
    <col min="12037" max="12037" width="12.7109375" customWidth="1"/>
    <col min="12038" max="12039" width="17.85546875" customWidth="1"/>
    <col min="12040" max="12040" width="13.85546875" customWidth="1"/>
    <col min="12041" max="12041" width="12.7109375" customWidth="1"/>
    <col min="12042" max="12053" width="0" hidden="1" customWidth="1"/>
    <col min="12287" max="12287" width="9.5703125" customWidth="1"/>
    <col min="12288" max="12290" width="11.5703125" customWidth="1"/>
    <col min="12291" max="12291" width="12.140625" bestFit="1" customWidth="1"/>
    <col min="12292" max="12292" width="8.85546875" bestFit="1" customWidth="1"/>
    <col min="12293" max="12293" width="12.7109375" customWidth="1"/>
    <col min="12294" max="12295" width="17.85546875" customWidth="1"/>
    <col min="12296" max="12296" width="13.85546875" customWidth="1"/>
    <col min="12297" max="12297" width="12.7109375" customWidth="1"/>
    <col min="12298" max="12309" width="0" hidden="1" customWidth="1"/>
    <col min="12543" max="12543" width="9.5703125" customWidth="1"/>
    <col min="12544" max="12546" width="11.5703125" customWidth="1"/>
    <col min="12547" max="12547" width="12.140625" bestFit="1" customWidth="1"/>
    <col min="12548" max="12548" width="8.85546875" bestFit="1" customWidth="1"/>
    <col min="12549" max="12549" width="12.7109375" customWidth="1"/>
    <col min="12550" max="12551" width="17.85546875" customWidth="1"/>
    <col min="12552" max="12552" width="13.85546875" customWidth="1"/>
    <col min="12553" max="12553" width="12.7109375" customWidth="1"/>
    <col min="12554" max="12565" width="0" hidden="1" customWidth="1"/>
    <col min="12799" max="12799" width="9.5703125" customWidth="1"/>
    <col min="12800" max="12802" width="11.5703125" customWidth="1"/>
    <col min="12803" max="12803" width="12.140625" bestFit="1" customWidth="1"/>
    <col min="12804" max="12804" width="8.85546875" bestFit="1" customWidth="1"/>
    <col min="12805" max="12805" width="12.7109375" customWidth="1"/>
    <col min="12806" max="12807" width="17.85546875" customWidth="1"/>
    <col min="12808" max="12808" width="13.85546875" customWidth="1"/>
    <col min="12809" max="12809" width="12.7109375" customWidth="1"/>
    <col min="12810" max="12821" width="0" hidden="1" customWidth="1"/>
    <col min="13055" max="13055" width="9.5703125" customWidth="1"/>
    <col min="13056" max="13058" width="11.5703125" customWidth="1"/>
    <col min="13059" max="13059" width="12.140625" bestFit="1" customWidth="1"/>
    <col min="13060" max="13060" width="8.85546875" bestFit="1" customWidth="1"/>
    <col min="13061" max="13061" width="12.7109375" customWidth="1"/>
    <col min="13062" max="13063" width="17.85546875" customWidth="1"/>
    <col min="13064" max="13064" width="13.85546875" customWidth="1"/>
    <col min="13065" max="13065" width="12.7109375" customWidth="1"/>
    <col min="13066" max="13077" width="0" hidden="1" customWidth="1"/>
    <col min="13311" max="13311" width="9.5703125" customWidth="1"/>
    <col min="13312" max="13314" width="11.5703125" customWidth="1"/>
    <col min="13315" max="13315" width="12.140625" bestFit="1" customWidth="1"/>
    <col min="13316" max="13316" width="8.85546875" bestFit="1" customWidth="1"/>
    <col min="13317" max="13317" width="12.7109375" customWidth="1"/>
    <col min="13318" max="13319" width="17.85546875" customWidth="1"/>
    <col min="13320" max="13320" width="13.85546875" customWidth="1"/>
    <col min="13321" max="13321" width="12.7109375" customWidth="1"/>
    <col min="13322" max="13333" width="0" hidden="1" customWidth="1"/>
    <col min="13567" max="13567" width="9.5703125" customWidth="1"/>
    <col min="13568" max="13570" width="11.5703125" customWidth="1"/>
    <col min="13571" max="13571" width="12.140625" bestFit="1" customWidth="1"/>
    <col min="13572" max="13572" width="8.85546875" bestFit="1" customWidth="1"/>
    <col min="13573" max="13573" width="12.7109375" customWidth="1"/>
    <col min="13574" max="13575" width="17.85546875" customWidth="1"/>
    <col min="13576" max="13576" width="13.85546875" customWidth="1"/>
    <col min="13577" max="13577" width="12.7109375" customWidth="1"/>
    <col min="13578" max="13589" width="0" hidden="1" customWidth="1"/>
    <col min="13823" max="13823" width="9.5703125" customWidth="1"/>
    <col min="13824" max="13826" width="11.5703125" customWidth="1"/>
    <col min="13827" max="13827" width="12.140625" bestFit="1" customWidth="1"/>
    <col min="13828" max="13828" width="8.85546875" bestFit="1" customWidth="1"/>
    <col min="13829" max="13829" width="12.7109375" customWidth="1"/>
    <col min="13830" max="13831" width="17.85546875" customWidth="1"/>
    <col min="13832" max="13832" width="13.85546875" customWidth="1"/>
    <col min="13833" max="13833" width="12.7109375" customWidth="1"/>
    <col min="13834" max="13845" width="0" hidden="1" customWidth="1"/>
    <col min="14079" max="14079" width="9.5703125" customWidth="1"/>
    <col min="14080" max="14082" width="11.5703125" customWidth="1"/>
    <col min="14083" max="14083" width="12.140625" bestFit="1" customWidth="1"/>
    <col min="14084" max="14084" width="8.85546875" bestFit="1" customWidth="1"/>
    <col min="14085" max="14085" width="12.7109375" customWidth="1"/>
    <col min="14086" max="14087" width="17.85546875" customWidth="1"/>
    <col min="14088" max="14088" width="13.85546875" customWidth="1"/>
    <col min="14089" max="14089" width="12.7109375" customWidth="1"/>
    <col min="14090" max="14101" width="0" hidden="1" customWidth="1"/>
    <col min="14335" max="14335" width="9.5703125" customWidth="1"/>
    <col min="14336" max="14338" width="11.5703125" customWidth="1"/>
    <col min="14339" max="14339" width="12.140625" bestFit="1" customWidth="1"/>
    <col min="14340" max="14340" width="8.85546875" bestFit="1" customWidth="1"/>
    <col min="14341" max="14341" width="12.7109375" customWidth="1"/>
    <col min="14342" max="14343" width="17.85546875" customWidth="1"/>
    <col min="14344" max="14344" width="13.85546875" customWidth="1"/>
    <col min="14345" max="14345" width="12.7109375" customWidth="1"/>
    <col min="14346" max="14357" width="0" hidden="1" customWidth="1"/>
    <col min="14591" max="14591" width="9.5703125" customWidth="1"/>
    <col min="14592" max="14594" width="11.5703125" customWidth="1"/>
    <col min="14595" max="14595" width="12.140625" bestFit="1" customWidth="1"/>
    <col min="14596" max="14596" width="8.85546875" bestFit="1" customWidth="1"/>
    <col min="14597" max="14597" width="12.7109375" customWidth="1"/>
    <col min="14598" max="14599" width="17.85546875" customWidth="1"/>
    <col min="14600" max="14600" width="13.85546875" customWidth="1"/>
    <col min="14601" max="14601" width="12.7109375" customWidth="1"/>
    <col min="14602" max="14613" width="0" hidden="1" customWidth="1"/>
    <col min="14847" max="14847" width="9.5703125" customWidth="1"/>
    <col min="14848" max="14850" width="11.5703125" customWidth="1"/>
    <col min="14851" max="14851" width="12.140625" bestFit="1" customWidth="1"/>
    <col min="14852" max="14852" width="8.85546875" bestFit="1" customWidth="1"/>
    <col min="14853" max="14853" width="12.7109375" customWidth="1"/>
    <col min="14854" max="14855" width="17.85546875" customWidth="1"/>
    <col min="14856" max="14856" width="13.85546875" customWidth="1"/>
    <col min="14857" max="14857" width="12.7109375" customWidth="1"/>
    <col min="14858" max="14869" width="0" hidden="1" customWidth="1"/>
    <col min="15103" max="15103" width="9.5703125" customWidth="1"/>
    <col min="15104" max="15106" width="11.5703125" customWidth="1"/>
    <col min="15107" max="15107" width="12.140625" bestFit="1" customWidth="1"/>
    <col min="15108" max="15108" width="8.85546875" bestFit="1" customWidth="1"/>
    <col min="15109" max="15109" width="12.7109375" customWidth="1"/>
    <col min="15110" max="15111" width="17.85546875" customWidth="1"/>
    <col min="15112" max="15112" width="13.85546875" customWidth="1"/>
    <col min="15113" max="15113" width="12.7109375" customWidth="1"/>
    <col min="15114" max="15125" width="0" hidden="1" customWidth="1"/>
    <col min="15359" max="15359" width="9.5703125" customWidth="1"/>
    <col min="15360" max="15362" width="11.5703125" customWidth="1"/>
    <col min="15363" max="15363" width="12.140625" bestFit="1" customWidth="1"/>
    <col min="15364" max="15364" width="8.85546875" bestFit="1" customWidth="1"/>
    <col min="15365" max="15365" width="12.7109375" customWidth="1"/>
    <col min="15366" max="15367" width="17.85546875" customWidth="1"/>
    <col min="15368" max="15368" width="13.85546875" customWidth="1"/>
    <col min="15369" max="15369" width="12.7109375" customWidth="1"/>
    <col min="15370" max="15381" width="0" hidden="1" customWidth="1"/>
    <col min="15615" max="15615" width="9.5703125" customWidth="1"/>
    <col min="15616" max="15618" width="11.5703125" customWidth="1"/>
    <col min="15619" max="15619" width="12.140625" bestFit="1" customWidth="1"/>
    <col min="15620" max="15620" width="8.85546875" bestFit="1" customWidth="1"/>
    <col min="15621" max="15621" width="12.7109375" customWidth="1"/>
    <col min="15622" max="15623" width="17.85546875" customWidth="1"/>
    <col min="15624" max="15624" width="13.85546875" customWidth="1"/>
    <col min="15625" max="15625" width="12.7109375" customWidth="1"/>
    <col min="15626" max="15637" width="0" hidden="1" customWidth="1"/>
    <col min="15871" max="15871" width="9.5703125" customWidth="1"/>
    <col min="15872" max="15874" width="11.5703125" customWidth="1"/>
    <col min="15875" max="15875" width="12.140625" bestFit="1" customWidth="1"/>
    <col min="15876" max="15876" width="8.85546875" bestFit="1" customWidth="1"/>
    <col min="15877" max="15877" width="12.7109375" customWidth="1"/>
    <col min="15878" max="15879" width="17.85546875" customWidth="1"/>
    <col min="15880" max="15880" width="13.85546875" customWidth="1"/>
    <col min="15881" max="15881" width="12.7109375" customWidth="1"/>
    <col min="15882" max="15893" width="0" hidden="1" customWidth="1"/>
    <col min="16127" max="16127" width="9.5703125" customWidth="1"/>
    <col min="16128" max="16130" width="11.5703125" customWidth="1"/>
    <col min="16131" max="16131" width="12.140625" bestFit="1" customWidth="1"/>
    <col min="16132" max="16132" width="8.85546875" bestFit="1" customWidth="1"/>
    <col min="16133" max="16133" width="12.7109375" customWidth="1"/>
    <col min="16134" max="16135" width="17.85546875" customWidth="1"/>
    <col min="16136" max="16136" width="13.85546875" customWidth="1"/>
    <col min="16137" max="16137" width="12.7109375" customWidth="1"/>
    <col min="16138" max="16149" width="0" hidden="1" customWidth="1"/>
  </cols>
  <sheetData>
    <row r="1" spans="1:17" s="5" customFormat="1" ht="16.5" thickBot="1" x14ac:dyDescent="0.3">
      <c r="A1" s="82" t="s">
        <v>7</v>
      </c>
      <c r="B1" s="83"/>
      <c r="C1" s="83"/>
      <c r="D1" s="83"/>
      <c r="E1" s="83"/>
      <c r="F1" s="83"/>
      <c r="G1" s="83"/>
      <c r="H1" s="83"/>
      <c r="I1" s="83"/>
      <c r="J1" s="2"/>
      <c r="K1" s="3"/>
      <c r="L1" s="2"/>
      <c r="M1" s="4"/>
    </row>
    <row r="2" spans="1:17" s="5" customFormat="1" x14ac:dyDescent="0.25">
      <c r="A2" s="94" t="s">
        <v>8</v>
      </c>
      <c r="B2" s="95"/>
      <c r="C2" s="98" t="s">
        <v>19</v>
      </c>
      <c r="D2" s="98"/>
      <c r="E2" s="98"/>
      <c r="F2" s="98"/>
      <c r="G2" s="98"/>
      <c r="H2" s="98"/>
      <c r="I2" s="99"/>
      <c r="J2" s="2"/>
      <c r="K2" s="3"/>
      <c r="L2" s="2"/>
      <c r="M2" s="4"/>
    </row>
    <row r="3" spans="1:17" s="5" customFormat="1" x14ac:dyDescent="0.25">
      <c r="A3" s="96" t="s">
        <v>9</v>
      </c>
      <c r="B3" s="97"/>
      <c r="C3" s="100" t="s">
        <v>20</v>
      </c>
      <c r="D3" s="87"/>
      <c r="E3" s="87"/>
      <c r="F3" s="87"/>
      <c r="G3" s="87"/>
      <c r="H3" s="87"/>
      <c r="I3" s="101"/>
      <c r="J3" s="2"/>
      <c r="K3" s="3"/>
      <c r="L3" s="2"/>
      <c r="M3" s="4"/>
    </row>
    <row r="4" spans="1:17" s="5" customFormat="1" x14ac:dyDescent="0.25">
      <c r="A4" s="29"/>
      <c r="B4" s="30"/>
      <c r="C4" s="30"/>
      <c r="D4" s="30"/>
      <c r="E4" s="30"/>
      <c r="F4" s="30"/>
      <c r="G4" s="30"/>
      <c r="H4" s="30"/>
      <c r="I4" s="30"/>
      <c r="J4" s="2"/>
      <c r="K4" s="3"/>
      <c r="L4" s="2"/>
      <c r="M4" s="4"/>
    </row>
    <row r="5" spans="1:17" s="5" customFormat="1" ht="15.75" thickBot="1" x14ac:dyDescent="0.3">
      <c r="A5" s="91"/>
      <c r="B5" s="92"/>
      <c r="C5" s="92"/>
      <c r="D5" s="93"/>
      <c r="E5" s="93"/>
      <c r="F5" s="93"/>
      <c r="G5" s="93"/>
      <c r="H5" s="93"/>
      <c r="I5" s="93"/>
      <c r="J5" s="2"/>
      <c r="K5" s="3"/>
      <c r="L5" s="2"/>
      <c r="M5" s="4"/>
    </row>
    <row r="6" spans="1:17" s="5" customFormat="1" ht="38.25" x14ac:dyDescent="0.25">
      <c r="A6" s="37" t="s">
        <v>4</v>
      </c>
      <c r="B6" s="38" t="s">
        <v>0</v>
      </c>
      <c r="C6" s="38" t="s">
        <v>13</v>
      </c>
      <c r="D6" s="39" t="s">
        <v>1</v>
      </c>
      <c r="E6" s="40" t="s">
        <v>5</v>
      </c>
      <c r="F6" s="41" t="s">
        <v>12</v>
      </c>
      <c r="G6" s="41" t="s">
        <v>16</v>
      </c>
      <c r="H6" s="40" t="s">
        <v>17</v>
      </c>
      <c r="I6" s="47" t="s">
        <v>18</v>
      </c>
      <c r="K6" s="27"/>
      <c r="L6" s="26"/>
      <c r="M6" s="28"/>
    </row>
    <row r="7" spans="1:17" s="7" customFormat="1" x14ac:dyDescent="0.25">
      <c r="A7" s="86" t="s">
        <v>10</v>
      </c>
      <c r="B7" s="87"/>
      <c r="C7" s="88" t="s">
        <v>150</v>
      </c>
      <c r="D7" s="89"/>
      <c r="E7" s="89"/>
      <c r="F7" s="89"/>
      <c r="G7" s="89"/>
      <c r="H7" s="89"/>
      <c r="I7" s="90"/>
      <c r="J7" s="22"/>
      <c r="K7" s="23"/>
      <c r="L7" s="24"/>
      <c r="M7" s="25"/>
      <c r="N7" s="6"/>
      <c r="O7" s="6"/>
      <c r="P7" s="6"/>
      <c r="Q7" s="6"/>
    </row>
    <row r="8" spans="1:17" s="13" customFormat="1" ht="12.75" x14ac:dyDescent="0.2">
      <c r="A8" s="59" t="s">
        <v>21</v>
      </c>
      <c r="B8" s="53"/>
      <c r="C8" s="54"/>
      <c r="D8" s="55"/>
      <c r="E8" s="56"/>
      <c r="F8" s="57"/>
      <c r="G8" s="58"/>
      <c r="H8" s="58"/>
      <c r="I8" s="61"/>
      <c r="J8" s="8"/>
      <c r="K8" s="9"/>
      <c r="L8" s="10"/>
      <c r="M8" s="11"/>
      <c r="N8" s="12"/>
      <c r="O8" s="12"/>
      <c r="P8" s="12"/>
      <c r="Q8" s="12"/>
    </row>
    <row r="9" spans="1:17" s="13" customFormat="1" ht="12.75" x14ac:dyDescent="0.2">
      <c r="A9" s="62"/>
      <c r="B9" s="63" t="s">
        <v>22</v>
      </c>
      <c r="C9" s="64"/>
      <c r="D9" s="65"/>
      <c r="E9" s="66"/>
      <c r="F9" s="67"/>
      <c r="G9" s="68"/>
      <c r="H9" s="68"/>
      <c r="I9" s="69"/>
      <c r="J9" s="8"/>
      <c r="K9" s="9"/>
      <c r="L9" s="10"/>
      <c r="M9" s="11"/>
      <c r="N9" s="12"/>
      <c r="O9" s="12"/>
      <c r="P9" s="12"/>
      <c r="Q9" s="12"/>
    </row>
    <row r="10" spans="1:17" s="13" customFormat="1" ht="12.75" x14ac:dyDescent="0.2">
      <c r="A10" s="62"/>
      <c r="B10" s="63" t="s">
        <v>23</v>
      </c>
      <c r="C10" s="64"/>
      <c r="D10" s="65"/>
      <c r="E10" s="66"/>
      <c r="F10" s="67"/>
      <c r="G10" s="68"/>
      <c r="H10" s="68"/>
      <c r="I10" s="69"/>
      <c r="J10" s="8"/>
      <c r="K10" s="9"/>
      <c r="L10" s="10"/>
      <c r="M10" s="11"/>
      <c r="N10" s="12"/>
      <c r="O10" s="12"/>
      <c r="P10" s="12"/>
      <c r="Q10" s="12"/>
    </row>
    <row r="11" spans="1:17" s="13" customFormat="1" ht="56.25" x14ac:dyDescent="0.2">
      <c r="A11" s="42">
        <v>1</v>
      </c>
      <c r="B11" s="60" t="s">
        <v>24</v>
      </c>
      <c r="C11" s="31" t="s">
        <v>2</v>
      </c>
      <c r="D11" s="32" t="s">
        <v>81</v>
      </c>
      <c r="E11" s="33">
        <v>4830</v>
      </c>
      <c r="F11" s="34">
        <v>0</v>
      </c>
      <c r="G11" s="35">
        <f t="shared" ref="G11:G71" si="0">ROUND(E11*F11,2)</f>
        <v>0</v>
      </c>
      <c r="H11" s="36">
        <f t="shared" ref="H11:H71" si="1">G11-I11</f>
        <v>0</v>
      </c>
      <c r="I11" s="48">
        <v>0</v>
      </c>
      <c r="J11" s="8"/>
      <c r="K11" s="9"/>
      <c r="L11" s="10"/>
      <c r="M11" s="11"/>
      <c r="N11" s="12"/>
      <c r="O11" s="12"/>
      <c r="P11" s="12"/>
      <c r="Q11" s="12"/>
    </row>
    <row r="12" spans="1:17" s="13" customFormat="1" ht="56.25" x14ac:dyDescent="0.2">
      <c r="A12" s="42">
        <v>2</v>
      </c>
      <c r="B12" s="60" t="s">
        <v>25</v>
      </c>
      <c r="C12" s="31" t="s">
        <v>2</v>
      </c>
      <c r="D12" s="32" t="s">
        <v>81</v>
      </c>
      <c r="E12" s="33">
        <v>298</v>
      </c>
      <c r="F12" s="34">
        <v>0</v>
      </c>
      <c r="G12" s="35">
        <f t="shared" si="0"/>
        <v>0</v>
      </c>
      <c r="H12" s="36">
        <f t="shared" si="1"/>
        <v>0</v>
      </c>
      <c r="I12" s="48">
        <v>0</v>
      </c>
      <c r="J12" s="8"/>
      <c r="K12" s="9"/>
      <c r="L12" s="10"/>
      <c r="M12" s="11"/>
      <c r="N12" s="12"/>
      <c r="O12" s="12"/>
      <c r="P12" s="12"/>
      <c r="Q12" s="12"/>
    </row>
    <row r="13" spans="1:17" s="13" customFormat="1" ht="56.25" x14ac:dyDescent="0.2">
      <c r="A13" s="42">
        <v>3</v>
      </c>
      <c r="B13" s="60" t="s">
        <v>26</v>
      </c>
      <c r="C13" s="31" t="s">
        <v>2</v>
      </c>
      <c r="D13" s="32" t="s">
        <v>81</v>
      </c>
      <c r="E13" s="33">
        <v>75</v>
      </c>
      <c r="F13" s="34">
        <v>0</v>
      </c>
      <c r="G13" s="35">
        <f t="shared" si="0"/>
        <v>0</v>
      </c>
      <c r="H13" s="36">
        <f t="shared" si="1"/>
        <v>0</v>
      </c>
      <c r="I13" s="48">
        <v>0</v>
      </c>
      <c r="J13" s="8"/>
      <c r="K13" s="9"/>
      <c r="L13" s="10"/>
      <c r="M13" s="11"/>
      <c r="N13" s="12"/>
      <c r="O13" s="12"/>
      <c r="P13" s="12"/>
      <c r="Q13" s="12"/>
    </row>
    <row r="14" spans="1:17" s="13" customFormat="1" ht="56.25" x14ac:dyDescent="0.2">
      <c r="A14" s="42">
        <v>4</v>
      </c>
      <c r="B14" s="60" t="s">
        <v>27</v>
      </c>
      <c r="C14" s="31" t="s">
        <v>2</v>
      </c>
      <c r="D14" s="32" t="s">
        <v>82</v>
      </c>
      <c r="E14" s="33">
        <v>1172.8499999999999</v>
      </c>
      <c r="F14" s="34">
        <v>0</v>
      </c>
      <c r="G14" s="35">
        <f t="shared" si="0"/>
        <v>0</v>
      </c>
      <c r="H14" s="36">
        <f t="shared" si="1"/>
        <v>0</v>
      </c>
      <c r="I14" s="48">
        <v>0</v>
      </c>
      <c r="J14" s="8"/>
      <c r="K14" s="9"/>
      <c r="L14" s="10"/>
      <c r="M14" s="11"/>
      <c r="N14" s="12"/>
      <c r="O14" s="12"/>
      <c r="P14" s="12"/>
      <c r="Q14" s="12"/>
    </row>
    <row r="15" spans="1:17" s="13" customFormat="1" ht="56.25" x14ac:dyDescent="0.2">
      <c r="A15" s="42">
        <v>5</v>
      </c>
      <c r="B15" s="60" t="s">
        <v>28</v>
      </c>
      <c r="C15" s="31" t="s">
        <v>2</v>
      </c>
      <c r="D15" s="32" t="s">
        <v>82</v>
      </c>
      <c r="E15" s="33">
        <v>1172.8499999999999</v>
      </c>
      <c r="F15" s="34">
        <v>0</v>
      </c>
      <c r="G15" s="35">
        <f t="shared" si="0"/>
        <v>0</v>
      </c>
      <c r="H15" s="36">
        <f t="shared" si="1"/>
        <v>0</v>
      </c>
      <c r="I15" s="48">
        <v>0</v>
      </c>
      <c r="J15" s="8"/>
      <c r="K15" s="9"/>
      <c r="L15" s="10"/>
      <c r="M15" s="11"/>
      <c r="N15" s="12"/>
      <c r="O15" s="12"/>
      <c r="P15" s="12"/>
      <c r="Q15" s="12"/>
    </row>
    <row r="16" spans="1:17" s="13" customFormat="1" ht="67.5" x14ac:dyDescent="0.2">
      <c r="A16" s="42">
        <v>6</v>
      </c>
      <c r="B16" s="60" t="s">
        <v>29</v>
      </c>
      <c r="C16" s="31" t="s">
        <v>2</v>
      </c>
      <c r="D16" s="32" t="s">
        <v>82</v>
      </c>
      <c r="E16" s="33">
        <v>1172.8499999999999</v>
      </c>
      <c r="F16" s="34">
        <v>0</v>
      </c>
      <c r="G16" s="35">
        <f t="shared" si="0"/>
        <v>0</v>
      </c>
      <c r="H16" s="36">
        <f t="shared" si="1"/>
        <v>0</v>
      </c>
      <c r="I16" s="48">
        <v>0</v>
      </c>
      <c r="J16" s="8"/>
      <c r="K16" s="9"/>
      <c r="L16" s="10"/>
      <c r="M16" s="11"/>
      <c r="N16" s="12"/>
      <c r="O16" s="12"/>
      <c r="P16" s="12"/>
      <c r="Q16" s="12"/>
    </row>
    <row r="17" spans="1:17" s="13" customFormat="1" ht="33.75" x14ac:dyDescent="0.2">
      <c r="A17" s="42">
        <v>7</v>
      </c>
      <c r="B17" s="60" t="s">
        <v>30</v>
      </c>
      <c r="C17" s="31" t="s">
        <v>2</v>
      </c>
      <c r="D17" s="32" t="s">
        <v>82</v>
      </c>
      <c r="E17" s="33">
        <v>1172.8499999999999</v>
      </c>
      <c r="F17" s="34">
        <v>0</v>
      </c>
      <c r="G17" s="35">
        <f t="shared" si="0"/>
        <v>0</v>
      </c>
      <c r="H17" s="36">
        <f t="shared" si="1"/>
        <v>0</v>
      </c>
      <c r="I17" s="48">
        <v>0</v>
      </c>
      <c r="J17" s="8"/>
      <c r="K17" s="9"/>
      <c r="L17" s="10"/>
      <c r="M17" s="11"/>
      <c r="N17" s="12"/>
      <c r="O17" s="12"/>
      <c r="P17" s="12"/>
      <c r="Q17" s="12"/>
    </row>
    <row r="18" spans="1:17" s="13" customFormat="1" ht="45" x14ac:dyDescent="0.2">
      <c r="A18" s="42">
        <v>8</v>
      </c>
      <c r="B18" s="60" t="s">
        <v>31</v>
      </c>
      <c r="C18" s="31" t="s">
        <v>2</v>
      </c>
      <c r="D18" s="32" t="s">
        <v>81</v>
      </c>
      <c r="E18" s="33">
        <v>3669</v>
      </c>
      <c r="F18" s="34">
        <v>0</v>
      </c>
      <c r="G18" s="35">
        <f t="shared" si="0"/>
        <v>0</v>
      </c>
      <c r="H18" s="36">
        <f t="shared" si="1"/>
        <v>0</v>
      </c>
      <c r="I18" s="48">
        <v>0</v>
      </c>
      <c r="J18" s="8"/>
      <c r="K18" s="9"/>
      <c r="L18" s="10"/>
      <c r="M18" s="11"/>
      <c r="N18" s="12"/>
      <c r="O18" s="12"/>
      <c r="P18" s="12"/>
      <c r="Q18" s="12"/>
    </row>
    <row r="19" spans="1:17" s="13" customFormat="1" ht="33.75" x14ac:dyDescent="0.2">
      <c r="A19" s="42">
        <v>9</v>
      </c>
      <c r="B19" s="60" t="s">
        <v>32</v>
      </c>
      <c r="C19" s="31" t="s">
        <v>2</v>
      </c>
      <c r="D19" s="32" t="s">
        <v>81</v>
      </c>
      <c r="E19" s="33">
        <v>3669</v>
      </c>
      <c r="F19" s="34">
        <v>0</v>
      </c>
      <c r="G19" s="35">
        <f t="shared" si="0"/>
        <v>0</v>
      </c>
      <c r="H19" s="36">
        <f t="shared" si="1"/>
        <v>0</v>
      </c>
      <c r="I19" s="48">
        <v>0</v>
      </c>
      <c r="J19" s="8"/>
      <c r="K19" s="9"/>
      <c r="L19" s="10"/>
      <c r="M19" s="11"/>
      <c r="N19" s="12"/>
      <c r="O19" s="12"/>
      <c r="P19" s="12"/>
      <c r="Q19" s="12"/>
    </row>
    <row r="20" spans="1:17" s="13" customFormat="1" ht="33.75" x14ac:dyDescent="0.2">
      <c r="A20" s="42">
        <v>10</v>
      </c>
      <c r="B20" s="60" t="s">
        <v>33</v>
      </c>
      <c r="C20" s="31" t="s">
        <v>2</v>
      </c>
      <c r="D20" s="32" t="s">
        <v>81</v>
      </c>
      <c r="E20" s="33">
        <v>3669</v>
      </c>
      <c r="F20" s="34">
        <v>0</v>
      </c>
      <c r="G20" s="35">
        <f t="shared" si="0"/>
        <v>0</v>
      </c>
      <c r="H20" s="36">
        <f t="shared" si="1"/>
        <v>0</v>
      </c>
      <c r="I20" s="48">
        <v>0</v>
      </c>
      <c r="J20" s="8"/>
      <c r="K20" s="9"/>
      <c r="L20" s="10"/>
      <c r="M20" s="11"/>
      <c r="N20" s="12"/>
      <c r="O20" s="12"/>
      <c r="P20" s="12"/>
      <c r="Q20" s="12"/>
    </row>
    <row r="21" spans="1:17" s="13" customFormat="1" ht="12.75" x14ac:dyDescent="0.2">
      <c r="A21" s="62"/>
      <c r="B21" s="63" t="s">
        <v>34</v>
      </c>
      <c r="C21" s="64"/>
      <c r="D21" s="65"/>
      <c r="E21" s="66"/>
      <c r="F21" s="67"/>
      <c r="G21" s="68"/>
      <c r="H21" s="68"/>
      <c r="I21" s="69"/>
      <c r="J21" s="8"/>
      <c r="K21" s="9"/>
      <c r="L21" s="10"/>
      <c r="M21" s="11"/>
      <c r="N21" s="12"/>
      <c r="O21" s="12"/>
      <c r="P21" s="12"/>
      <c r="Q21" s="12"/>
    </row>
    <row r="22" spans="1:17" s="13" customFormat="1" ht="56.25" x14ac:dyDescent="0.2">
      <c r="A22" s="42">
        <v>11</v>
      </c>
      <c r="B22" s="60" t="s">
        <v>35</v>
      </c>
      <c r="C22" s="31" t="s">
        <v>2</v>
      </c>
      <c r="D22" s="32" t="s">
        <v>82</v>
      </c>
      <c r="E22" s="33">
        <v>3</v>
      </c>
      <c r="F22" s="34">
        <v>0</v>
      </c>
      <c r="G22" s="35">
        <f t="shared" si="0"/>
        <v>0</v>
      </c>
      <c r="H22" s="36">
        <f t="shared" si="1"/>
        <v>0</v>
      </c>
      <c r="I22" s="48">
        <v>0</v>
      </c>
      <c r="J22" s="8"/>
      <c r="K22" s="9"/>
      <c r="L22" s="10"/>
      <c r="M22" s="11"/>
      <c r="N22" s="12"/>
      <c r="O22" s="12"/>
      <c r="P22" s="12"/>
      <c r="Q22" s="12"/>
    </row>
    <row r="23" spans="1:17" s="13" customFormat="1" ht="12.75" x14ac:dyDescent="0.2">
      <c r="A23" s="62"/>
      <c r="B23" s="63" t="s">
        <v>36</v>
      </c>
      <c r="C23" s="64"/>
      <c r="D23" s="65"/>
      <c r="E23" s="66"/>
      <c r="F23" s="67"/>
      <c r="G23" s="68"/>
      <c r="H23" s="68"/>
      <c r="I23" s="69"/>
      <c r="J23" s="8"/>
      <c r="K23" s="9"/>
      <c r="L23" s="10"/>
      <c r="M23" s="11"/>
      <c r="N23" s="12"/>
      <c r="O23" s="12"/>
      <c r="P23" s="12"/>
      <c r="Q23" s="12"/>
    </row>
    <row r="24" spans="1:17" s="13" customFormat="1" ht="45" x14ac:dyDescent="0.2">
      <c r="A24" s="42">
        <v>12</v>
      </c>
      <c r="B24" s="60" t="s">
        <v>37</v>
      </c>
      <c r="C24" s="31" t="s">
        <v>2</v>
      </c>
      <c r="D24" s="32" t="s">
        <v>83</v>
      </c>
      <c r="E24" s="33">
        <v>110</v>
      </c>
      <c r="F24" s="34">
        <v>0</v>
      </c>
      <c r="G24" s="35">
        <f t="shared" si="0"/>
        <v>0</v>
      </c>
      <c r="H24" s="36">
        <f t="shared" si="1"/>
        <v>0</v>
      </c>
      <c r="I24" s="48">
        <v>0</v>
      </c>
      <c r="J24" s="8"/>
      <c r="K24" s="9"/>
      <c r="L24" s="10"/>
      <c r="M24" s="11"/>
      <c r="N24" s="12"/>
      <c r="O24" s="12"/>
      <c r="P24" s="12"/>
      <c r="Q24" s="12"/>
    </row>
    <row r="25" spans="1:17" s="13" customFormat="1" ht="12.75" x14ac:dyDescent="0.2">
      <c r="A25" s="62"/>
      <c r="B25" s="63" t="s">
        <v>38</v>
      </c>
      <c r="C25" s="64"/>
      <c r="D25" s="65"/>
      <c r="E25" s="66"/>
      <c r="F25" s="67"/>
      <c r="G25" s="68"/>
      <c r="H25" s="68"/>
      <c r="I25" s="69"/>
      <c r="J25" s="8"/>
      <c r="K25" s="9"/>
      <c r="L25" s="10"/>
      <c r="M25" s="11"/>
      <c r="N25" s="12"/>
      <c r="O25" s="12"/>
      <c r="P25" s="12"/>
      <c r="Q25" s="12"/>
    </row>
    <row r="26" spans="1:17" s="13" customFormat="1" ht="33.75" x14ac:dyDescent="0.2">
      <c r="A26" s="42">
        <v>13</v>
      </c>
      <c r="B26" s="60" t="s">
        <v>39</v>
      </c>
      <c r="C26" s="31" t="s">
        <v>2</v>
      </c>
      <c r="D26" s="32" t="s">
        <v>81</v>
      </c>
      <c r="E26" s="33">
        <v>6518.4</v>
      </c>
      <c r="F26" s="34">
        <v>0</v>
      </c>
      <c r="G26" s="35">
        <f t="shared" si="0"/>
        <v>0</v>
      </c>
      <c r="H26" s="36">
        <f t="shared" si="1"/>
        <v>0</v>
      </c>
      <c r="I26" s="48">
        <v>0</v>
      </c>
      <c r="J26" s="8"/>
      <c r="K26" s="9"/>
      <c r="L26" s="10"/>
      <c r="M26" s="11"/>
      <c r="N26" s="12"/>
      <c r="O26" s="12"/>
      <c r="P26" s="12"/>
      <c r="Q26" s="12"/>
    </row>
    <row r="27" spans="1:17" s="13" customFormat="1" ht="56.25" x14ac:dyDescent="0.2">
      <c r="A27" s="42">
        <v>14</v>
      </c>
      <c r="B27" s="60" t="s">
        <v>40</v>
      </c>
      <c r="C27" s="31" t="s">
        <v>2</v>
      </c>
      <c r="D27" s="32" t="s">
        <v>81</v>
      </c>
      <c r="E27" s="33">
        <v>6421.2</v>
      </c>
      <c r="F27" s="34">
        <v>0</v>
      </c>
      <c r="G27" s="35">
        <f t="shared" si="0"/>
        <v>0</v>
      </c>
      <c r="H27" s="36">
        <f t="shared" si="1"/>
        <v>0</v>
      </c>
      <c r="I27" s="48">
        <v>0</v>
      </c>
      <c r="J27" s="8"/>
      <c r="K27" s="9"/>
      <c r="L27" s="10"/>
      <c r="M27" s="11"/>
      <c r="N27" s="12"/>
      <c r="O27" s="12"/>
      <c r="P27" s="12"/>
      <c r="Q27" s="12"/>
    </row>
    <row r="28" spans="1:17" s="13" customFormat="1" ht="56.25" x14ac:dyDescent="0.2">
      <c r="A28" s="42">
        <v>15</v>
      </c>
      <c r="B28" s="60" t="s">
        <v>40</v>
      </c>
      <c r="C28" s="31" t="s">
        <v>2</v>
      </c>
      <c r="D28" s="32" t="s">
        <v>81</v>
      </c>
      <c r="E28" s="33">
        <v>6421.2</v>
      </c>
      <c r="F28" s="34">
        <v>0</v>
      </c>
      <c r="G28" s="35">
        <f t="shared" si="0"/>
        <v>0</v>
      </c>
      <c r="H28" s="36">
        <f t="shared" si="1"/>
        <v>0</v>
      </c>
      <c r="I28" s="48">
        <v>0</v>
      </c>
      <c r="J28" s="8"/>
      <c r="K28" s="9"/>
      <c r="L28" s="10"/>
      <c r="M28" s="11"/>
      <c r="N28" s="12"/>
      <c r="O28" s="12"/>
      <c r="P28" s="12"/>
      <c r="Q28" s="12"/>
    </row>
    <row r="29" spans="1:17" s="13" customFormat="1" ht="45" x14ac:dyDescent="0.2">
      <c r="A29" s="42">
        <v>16</v>
      </c>
      <c r="B29" s="60" t="s">
        <v>41</v>
      </c>
      <c r="C29" s="31" t="s">
        <v>2</v>
      </c>
      <c r="D29" s="32" t="s">
        <v>81</v>
      </c>
      <c r="E29" s="33">
        <v>5975.2</v>
      </c>
      <c r="F29" s="34">
        <v>0</v>
      </c>
      <c r="G29" s="35">
        <f t="shared" si="0"/>
        <v>0</v>
      </c>
      <c r="H29" s="36">
        <f t="shared" si="1"/>
        <v>0</v>
      </c>
      <c r="I29" s="48">
        <v>0</v>
      </c>
      <c r="J29" s="8"/>
      <c r="K29" s="9"/>
      <c r="L29" s="10"/>
      <c r="M29" s="11"/>
      <c r="N29" s="12"/>
      <c r="O29" s="12"/>
      <c r="P29" s="12"/>
      <c r="Q29" s="12"/>
    </row>
    <row r="30" spans="1:17" s="13" customFormat="1" ht="56.25" x14ac:dyDescent="0.2">
      <c r="A30" s="42">
        <v>17</v>
      </c>
      <c r="B30" s="60" t="s">
        <v>42</v>
      </c>
      <c r="C30" s="31" t="s">
        <v>2</v>
      </c>
      <c r="D30" s="32" t="s">
        <v>81</v>
      </c>
      <c r="E30" s="33">
        <v>373</v>
      </c>
      <c r="F30" s="34">
        <v>0</v>
      </c>
      <c r="G30" s="35">
        <f t="shared" si="0"/>
        <v>0</v>
      </c>
      <c r="H30" s="36">
        <f t="shared" si="1"/>
        <v>0</v>
      </c>
      <c r="I30" s="48">
        <v>0</v>
      </c>
      <c r="J30" s="8"/>
      <c r="K30" s="9"/>
      <c r="L30" s="10"/>
      <c r="M30" s="11"/>
      <c r="N30" s="12"/>
      <c r="O30" s="12"/>
      <c r="P30" s="12"/>
      <c r="Q30" s="12"/>
    </row>
    <row r="31" spans="1:17" s="13" customFormat="1" ht="56.25" x14ac:dyDescent="0.2">
      <c r="A31" s="42">
        <v>18</v>
      </c>
      <c r="B31" s="60" t="s">
        <v>43</v>
      </c>
      <c r="C31" s="31" t="s">
        <v>2</v>
      </c>
      <c r="D31" s="32" t="s">
        <v>81</v>
      </c>
      <c r="E31" s="33">
        <v>5724</v>
      </c>
      <c r="F31" s="34">
        <v>0</v>
      </c>
      <c r="G31" s="35">
        <f t="shared" si="0"/>
        <v>0</v>
      </c>
      <c r="H31" s="36">
        <f t="shared" si="1"/>
        <v>0</v>
      </c>
      <c r="I31" s="48">
        <v>0</v>
      </c>
      <c r="J31" s="8"/>
      <c r="K31" s="9"/>
      <c r="L31" s="10"/>
      <c r="M31" s="11"/>
      <c r="N31" s="12"/>
      <c r="O31" s="12"/>
      <c r="P31" s="12"/>
      <c r="Q31" s="12"/>
    </row>
    <row r="32" spans="1:17" s="13" customFormat="1" ht="56.25" x14ac:dyDescent="0.2">
      <c r="A32" s="42">
        <v>19</v>
      </c>
      <c r="B32" s="60" t="s">
        <v>44</v>
      </c>
      <c r="C32" s="31" t="s">
        <v>2</v>
      </c>
      <c r="D32" s="32" t="s">
        <v>81</v>
      </c>
      <c r="E32" s="33">
        <v>111.8</v>
      </c>
      <c r="F32" s="34">
        <v>0</v>
      </c>
      <c r="G32" s="35">
        <f t="shared" si="0"/>
        <v>0</v>
      </c>
      <c r="H32" s="36">
        <f t="shared" si="1"/>
        <v>0</v>
      </c>
      <c r="I32" s="48">
        <v>0</v>
      </c>
      <c r="J32" s="8"/>
      <c r="K32" s="9"/>
      <c r="L32" s="10"/>
      <c r="M32" s="11"/>
      <c r="N32" s="12"/>
      <c r="O32" s="12"/>
      <c r="P32" s="12"/>
      <c r="Q32" s="12"/>
    </row>
    <row r="33" spans="1:17" s="13" customFormat="1" ht="56.25" x14ac:dyDescent="0.2">
      <c r="A33" s="42">
        <v>20</v>
      </c>
      <c r="B33" s="60" t="s">
        <v>45</v>
      </c>
      <c r="C33" s="31" t="s">
        <v>2</v>
      </c>
      <c r="D33" s="32" t="s">
        <v>81</v>
      </c>
      <c r="E33" s="33">
        <v>83.03</v>
      </c>
      <c r="F33" s="34">
        <v>0</v>
      </c>
      <c r="G33" s="35">
        <f t="shared" si="0"/>
        <v>0</v>
      </c>
      <c r="H33" s="36">
        <f t="shared" si="1"/>
        <v>0</v>
      </c>
      <c r="I33" s="48">
        <v>0</v>
      </c>
      <c r="J33" s="8"/>
      <c r="K33" s="9"/>
      <c r="L33" s="10"/>
      <c r="M33" s="11"/>
      <c r="N33" s="12"/>
      <c r="O33" s="12"/>
      <c r="P33" s="12"/>
      <c r="Q33" s="12"/>
    </row>
    <row r="34" spans="1:17" s="13" customFormat="1" ht="45" x14ac:dyDescent="0.2">
      <c r="A34" s="42">
        <v>21</v>
      </c>
      <c r="B34" s="60" t="s">
        <v>46</v>
      </c>
      <c r="C34" s="31" t="s">
        <v>2</v>
      </c>
      <c r="D34" s="32" t="s">
        <v>3</v>
      </c>
      <c r="E34" s="33">
        <v>127</v>
      </c>
      <c r="F34" s="34">
        <v>0</v>
      </c>
      <c r="G34" s="35">
        <f t="shared" si="0"/>
        <v>0</v>
      </c>
      <c r="H34" s="36">
        <f t="shared" si="1"/>
        <v>0</v>
      </c>
      <c r="I34" s="48">
        <v>0</v>
      </c>
      <c r="J34" s="8"/>
      <c r="K34" s="9"/>
      <c r="L34" s="10"/>
      <c r="M34" s="11"/>
      <c r="N34" s="12"/>
      <c r="O34" s="12"/>
      <c r="P34" s="12"/>
      <c r="Q34" s="12"/>
    </row>
    <row r="35" spans="1:17" s="13" customFormat="1" ht="45" x14ac:dyDescent="0.2">
      <c r="A35" s="42">
        <v>22</v>
      </c>
      <c r="B35" s="60" t="s">
        <v>47</v>
      </c>
      <c r="C35" s="31" t="s">
        <v>2</v>
      </c>
      <c r="D35" s="32" t="s">
        <v>3</v>
      </c>
      <c r="E35" s="33">
        <v>67</v>
      </c>
      <c r="F35" s="34">
        <v>0</v>
      </c>
      <c r="G35" s="35">
        <f t="shared" si="0"/>
        <v>0</v>
      </c>
      <c r="H35" s="36">
        <f t="shared" si="1"/>
        <v>0</v>
      </c>
      <c r="I35" s="48">
        <v>0</v>
      </c>
      <c r="J35" s="8"/>
      <c r="K35" s="9"/>
      <c r="L35" s="10"/>
      <c r="M35" s="11"/>
      <c r="N35" s="12"/>
      <c r="O35" s="12"/>
      <c r="P35" s="12"/>
      <c r="Q35" s="12"/>
    </row>
    <row r="36" spans="1:17" s="13" customFormat="1" ht="12.75" x14ac:dyDescent="0.2">
      <c r="A36" s="62"/>
      <c r="B36" s="63" t="s">
        <v>48</v>
      </c>
      <c r="C36" s="64"/>
      <c r="D36" s="65"/>
      <c r="E36" s="66"/>
      <c r="F36" s="67"/>
      <c r="G36" s="68"/>
      <c r="H36" s="68"/>
      <c r="I36" s="69"/>
      <c r="J36" s="8"/>
      <c r="K36" s="9"/>
      <c r="L36" s="10"/>
      <c r="M36" s="11"/>
      <c r="N36" s="12"/>
      <c r="O36" s="12"/>
      <c r="P36" s="12"/>
      <c r="Q36" s="12"/>
    </row>
    <row r="37" spans="1:17" s="13" customFormat="1" ht="56.25" x14ac:dyDescent="0.2">
      <c r="A37" s="42">
        <v>23</v>
      </c>
      <c r="B37" s="60" t="s">
        <v>50</v>
      </c>
      <c r="C37" s="31" t="s">
        <v>2</v>
      </c>
      <c r="D37" s="32" t="s">
        <v>3</v>
      </c>
      <c r="E37" s="33">
        <v>17</v>
      </c>
      <c r="F37" s="34">
        <v>0</v>
      </c>
      <c r="G37" s="35">
        <f t="shared" si="0"/>
        <v>0</v>
      </c>
      <c r="H37" s="36">
        <f t="shared" si="1"/>
        <v>0</v>
      </c>
      <c r="I37" s="48">
        <v>0</v>
      </c>
      <c r="J37" s="8"/>
      <c r="K37" s="9"/>
      <c r="L37" s="10"/>
      <c r="M37" s="11"/>
      <c r="N37" s="12"/>
      <c r="O37" s="12"/>
      <c r="P37" s="12"/>
      <c r="Q37" s="12"/>
    </row>
    <row r="38" spans="1:17" s="13" customFormat="1" ht="45" x14ac:dyDescent="0.2">
      <c r="A38" s="42">
        <v>24</v>
      </c>
      <c r="B38" s="60" t="s">
        <v>51</v>
      </c>
      <c r="C38" s="31" t="s">
        <v>2</v>
      </c>
      <c r="D38" s="32" t="s">
        <v>83</v>
      </c>
      <c r="E38" s="33">
        <v>110</v>
      </c>
      <c r="F38" s="34">
        <v>0</v>
      </c>
      <c r="G38" s="35">
        <f t="shared" si="0"/>
        <v>0</v>
      </c>
      <c r="H38" s="36">
        <f t="shared" si="1"/>
        <v>0</v>
      </c>
      <c r="I38" s="48">
        <v>0</v>
      </c>
      <c r="J38" s="8"/>
      <c r="K38" s="9"/>
      <c r="L38" s="10"/>
      <c r="M38" s="11"/>
      <c r="N38" s="12"/>
      <c r="O38" s="12"/>
      <c r="P38" s="12"/>
      <c r="Q38" s="12"/>
    </row>
    <row r="39" spans="1:17" s="13" customFormat="1" ht="45" x14ac:dyDescent="0.2">
      <c r="A39" s="42">
        <v>25</v>
      </c>
      <c r="B39" s="60" t="s">
        <v>52</v>
      </c>
      <c r="C39" s="31" t="s">
        <v>2</v>
      </c>
      <c r="D39" s="32" t="s">
        <v>82</v>
      </c>
      <c r="E39" s="33">
        <v>3</v>
      </c>
      <c r="F39" s="34">
        <v>0</v>
      </c>
      <c r="G39" s="35">
        <f t="shared" si="0"/>
        <v>0</v>
      </c>
      <c r="H39" s="36">
        <f t="shared" si="1"/>
        <v>0</v>
      </c>
      <c r="I39" s="48">
        <v>0</v>
      </c>
      <c r="J39" s="8"/>
      <c r="K39" s="9"/>
      <c r="L39" s="10"/>
      <c r="M39" s="11"/>
      <c r="N39" s="12"/>
      <c r="O39" s="12"/>
      <c r="P39" s="12"/>
      <c r="Q39" s="12"/>
    </row>
    <row r="40" spans="1:17" s="13" customFormat="1" ht="56.25" x14ac:dyDescent="0.2">
      <c r="A40" s="42">
        <v>26</v>
      </c>
      <c r="B40" s="60" t="s">
        <v>53</v>
      </c>
      <c r="C40" s="31" t="s">
        <v>2</v>
      </c>
      <c r="D40" s="32" t="s">
        <v>3</v>
      </c>
      <c r="E40" s="33">
        <v>1</v>
      </c>
      <c r="F40" s="34">
        <v>0</v>
      </c>
      <c r="G40" s="35">
        <f t="shared" si="0"/>
        <v>0</v>
      </c>
      <c r="H40" s="36">
        <f t="shared" si="1"/>
        <v>0</v>
      </c>
      <c r="I40" s="48">
        <v>0</v>
      </c>
      <c r="J40" s="8"/>
      <c r="K40" s="9"/>
      <c r="L40" s="10"/>
      <c r="M40" s="11"/>
      <c r="N40" s="12"/>
      <c r="O40" s="12"/>
      <c r="P40" s="12"/>
      <c r="Q40" s="12"/>
    </row>
    <row r="41" spans="1:17" s="13" customFormat="1" ht="22.5" x14ac:dyDescent="0.2">
      <c r="A41" s="42">
        <v>27</v>
      </c>
      <c r="B41" s="60" t="s">
        <v>54</v>
      </c>
      <c r="C41" s="31" t="s">
        <v>2</v>
      </c>
      <c r="D41" s="32" t="s">
        <v>3</v>
      </c>
      <c r="E41" s="33">
        <v>17</v>
      </c>
      <c r="F41" s="34">
        <v>0</v>
      </c>
      <c r="G41" s="35">
        <f t="shared" si="0"/>
        <v>0</v>
      </c>
      <c r="H41" s="36">
        <f t="shared" si="1"/>
        <v>0</v>
      </c>
      <c r="I41" s="48">
        <v>0</v>
      </c>
      <c r="J41" s="8"/>
      <c r="K41" s="9"/>
      <c r="L41" s="10"/>
      <c r="M41" s="11"/>
      <c r="N41" s="12"/>
      <c r="O41" s="12"/>
      <c r="P41" s="12"/>
      <c r="Q41" s="12"/>
    </row>
    <row r="42" spans="1:17" s="13" customFormat="1" ht="12.75" x14ac:dyDescent="0.2">
      <c r="A42" s="42">
        <v>28</v>
      </c>
      <c r="B42" s="60" t="s">
        <v>55</v>
      </c>
      <c r="C42" s="31" t="s">
        <v>2</v>
      </c>
      <c r="D42" s="32" t="s">
        <v>3</v>
      </c>
      <c r="E42" s="33">
        <v>17</v>
      </c>
      <c r="F42" s="34">
        <v>0</v>
      </c>
      <c r="G42" s="35">
        <f t="shared" si="0"/>
        <v>0</v>
      </c>
      <c r="H42" s="36">
        <f t="shared" si="1"/>
        <v>0</v>
      </c>
      <c r="I42" s="48">
        <v>0</v>
      </c>
      <c r="J42" s="8"/>
      <c r="K42" s="9"/>
      <c r="L42" s="10"/>
      <c r="M42" s="11"/>
      <c r="N42" s="12"/>
      <c r="O42" s="12"/>
      <c r="P42" s="12"/>
      <c r="Q42" s="12"/>
    </row>
    <row r="43" spans="1:17" s="13" customFormat="1" ht="56.25" x14ac:dyDescent="0.2">
      <c r="A43" s="42">
        <v>29</v>
      </c>
      <c r="B43" s="60" t="s">
        <v>56</v>
      </c>
      <c r="C43" s="31" t="s">
        <v>2</v>
      </c>
      <c r="D43" s="32" t="s">
        <v>3</v>
      </c>
      <c r="E43" s="33">
        <v>2</v>
      </c>
      <c r="F43" s="34">
        <v>0</v>
      </c>
      <c r="G43" s="35">
        <f t="shared" si="0"/>
        <v>0</v>
      </c>
      <c r="H43" s="36">
        <f t="shared" si="1"/>
        <v>0</v>
      </c>
      <c r="I43" s="48">
        <v>0</v>
      </c>
      <c r="J43" s="8"/>
      <c r="K43" s="9"/>
      <c r="L43" s="10"/>
      <c r="M43" s="11"/>
      <c r="N43" s="12"/>
      <c r="O43" s="12"/>
      <c r="P43" s="12"/>
      <c r="Q43" s="12"/>
    </row>
    <row r="44" spans="1:17" s="13" customFormat="1" ht="56.25" x14ac:dyDescent="0.2">
      <c r="A44" s="42">
        <v>30</v>
      </c>
      <c r="B44" s="60" t="s">
        <v>57</v>
      </c>
      <c r="C44" s="31" t="s">
        <v>2</v>
      </c>
      <c r="D44" s="32" t="s">
        <v>3</v>
      </c>
      <c r="E44" s="33">
        <v>2</v>
      </c>
      <c r="F44" s="34">
        <v>0</v>
      </c>
      <c r="G44" s="35">
        <f t="shared" si="0"/>
        <v>0</v>
      </c>
      <c r="H44" s="36">
        <f t="shared" si="1"/>
        <v>0</v>
      </c>
      <c r="I44" s="48">
        <v>0</v>
      </c>
      <c r="J44" s="8"/>
      <c r="K44" s="9"/>
      <c r="L44" s="10"/>
      <c r="M44" s="11"/>
      <c r="N44" s="12"/>
      <c r="O44" s="12"/>
      <c r="P44" s="12"/>
      <c r="Q44" s="12"/>
    </row>
    <row r="45" spans="1:17" s="13" customFormat="1" ht="45" x14ac:dyDescent="0.2">
      <c r="A45" s="42">
        <v>31</v>
      </c>
      <c r="B45" s="60" t="s">
        <v>58</v>
      </c>
      <c r="C45" s="31" t="s">
        <v>2</v>
      </c>
      <c r="D45" s="32" t="s">
        <v>3</v>
      </c>
      <c r="E45" s="33">
        <v>4</v>
      </c>
      <c r="F45" s="34">
        <v>0</v>
      </c>
      <c r="G45" s="35">
        <f t="shared" si="0"/>
        <v>0</v>
      </c>
      <c r="H45" s="36">
        <f t="shared" si="1"/>
        <v>0</v>
      </c>
      <c r="I45" s="48">
        <v>0</v>
      </c>
      <c r="J45" s="8"/>
      <c r="K45" s="9"/>
      <c r="L45" s="10"/>
      <c r="M45" s="11"/>
      <c r="N45" s="12"/>
      <c r="O45" s="12"/>
      <c r="P45" s="12"/>
      <c r="Q45" s="12"/>
    </row>
    <row r="46" spans="1:17" s="13" customFormat="1" ht="67.5" x14ac:dyDescent="0.2">
      <c r="A46" s="42">
        <v>32</v>
      </c>
      <c r="B46" s="60" t="s">
        <v>59</v>
      </c>
      <c r="C46" s="31" t="s">
        <v>2</v>
      </c>
      <c r="D46" s="32" t="s">
        <v>3</v>
      </c>
      <c r="E46" s="33">
        <v>8</v>
      </c>
      <c r="F46" s="34">
        <v>0</v>
      </c>
      <c r="G46" s="35">
        <f t="shared" si="0"/>
        <v>0</v>
      </c>
      <c r="H46" s="36">
        <f t="shared" si="1"/>
        <v>0</v>
      </c>
      <c r="I46" s="48">
        <v>0</v>
      </c>
      <c r="J46" s="8"/>
      <c r="K46" s="9"/>
      <c r="L46" s="10"/>
      <c r="M46" s="11"/>
      <c r="N46" s="12"/>
      <c r="O46" s="12"/>
      <c r="P46" s="12"/>
      <c r="Q46" s="12"/>
    </row>
    <row r="47" spans="1:17" s="13" customFormat="1" ht="45" x14ac:dyDescent="0.2">
      <c r="A47" s="42">
        <v>33</v>
      </c>
      <c r="B47" s="60" t="s">
        <v>60</v>
      </c>
      <c r="C47" s="31" t="s">
        <v>2</v>
      </c>
      <c r="D47" s="32" t="s">
        <v>83</v>
      </c>
      <c r="E47" s="33">
        <v>55</v>
      </c>
      <c r="F47" s="34">
        <v>0</v>
      </c>
      <c r="G47" s="35">
        <f t="shared" si="0"/>
        <v>0</v>
      </c>
      <c r="H47" s="36">
        <f t="shared" si="1"/>
        <v>0</v>
      </c>
      <c r="I47" s="48">
        <v>0</v>
      </c>
      <c r="J47" s="8"/>
      <c r="K47" s="9"/>
      <c r="L47" s="10"/>
      <c r="M47" s="11"/>
      <c r="N47" s="12"/>
      <c r="O47" s="12"/>
      <c r="P47" s="12"/>
      <c r="Q47" s="12"/>
    </row>
    <row r="48" spans="1:17" s="13" customFormat="1" ht="56.25" x14ac:dyDescent="0.2">
      <c r="A48" s="42">
        <v>34</v>
      </c>
      <c r="B48" s="60" t="s">
        <v>61</v>
      </c>
      <c r="C48" s="31" t="s">
        <v>2</v>
      </c>
      <c r="D48" s="32" t="s">
        <v>81</v>
      </c>
      <c r="E48" s="33">
        <v>82</v>
      </c>
      <c r="F48" s="34">
        <v>0</v>
      </c>
      <c r="G48" s="35">
        <f t="shared" si="0"/>
        <v>0</v>
      </c>
      <c r="H48" s="36">
        <f t="shared" si="1"/>
        <v>0</v>
      </c>
      <c r="I48" s="48">
        <v>0</v>
      </c>
      <c r="J48" s="8"/>
      <c r="K48" s="9"/>
      <c r="L48" s="10"/>
      <c r="M48" s="11"/>
      <c r="N48" s="12"/>
      <c r="O48" s="12"/>
      <c r="P48" s="12"/>
      <c r="Q48" s="12"/>
    </row>
    <row r="49" spans="1:17" s="13" customFormat="1" ht="45" x14ac:dyDescent="0.2">
      <c r="A49" s="42">
        <v>35</v>
      </c>
      <c r="B49" s="60" t="s">
        <v>62</v>
      </c>
      <c r="C49" s="31" t="s">
        <v>2</v>
      </c>
      <c r="D49" s="32" t="s">
        <v>81</v>
      </c>
      <c r="E49" s="33">
        <v>82</v>
      </c>
      <c r="F49" s="34">
        <v>0</v>
      </c>
      <c r="G49" s="35">
        <f t="shared" si="0"/>
        <v>0</v>
      </c>
      <c r="H49" s="36">
        <f t="shared" si="1"/>
        <v>0</v>
      </c>
      <c r="I49" s="48">
        <v>0</v>
      </c>
      <c r="J49" s="8"/>
      <c r="K49" s="9"/>
      <c r="L49" s="10"/>
      <c r="M49" s="11"/>
      <c r="N49" s="12"/>
      <c r="O49" s="12"/>
      <c r="P49" s="12"/>
      <c r="Q49" s="12"/>
    </row>
    <row r="50" spans="1:17" s="13" customFormat="1" ht="33.75" x14ac:dyDescent="0.2">
      <c r="A50" s="42">
        <v>36</v>
      </c>
      <c r="B50" s="60" t="s">
        <v>63</v>
      </c>
      <c r="C50" s="31" t="s">
        <v>2</v>
      </c>
      <c r="D50" s="32" t="s">
        <v>81</v>
      </c>
      <c r="E50" s="33">
        <v>135</v>
      </c>
      <c r="F50" s="34">
        <v>0</v>
      </c>
      <c r="G50" s="35">
        <f t="shared" si="0"/>
        <v>0</v>
      </c>
      <c r="H50" s="36">
        <f t="shared" si="1"/>
        <v>0</v>
      </c>
      <c r="I50" s="48">
        <v>0</v>
      </c>
      <c r="J50" s="8"/>
      <c r="K50" s="9"/>
      <c r="L50" s="10"/>
      <c r="M50" s="11"/>
      <c r="N50" s="12"/>
      <c r="O50" s="12"/>
      <c r="P50" s="12"/>
      <c r="Q50" s="12"/>
    </row>
    <row r="51" spans="1:17" s="13" customFormat="1" ht="56.25" x14ac:dyDescent="0.2">
      <c r="A51" s="42">
        <v>37</v>
      </c>
      <c r="B51" s="60" t="s">
        <v>64</v>
      </c>
      <c r="C51" s="31" t="s">
        <v>2</v>
      </c>
      <c r="D51" s="32" t="s">
        <v>83</v>
      </c>
      <c r="E51" s="33">
        <v>55</v>
      </c>
      <c r="F51" s="34">
        <v>0</v>
      </c>
      <c r="G51" s="35">
        <f t="shared" si="0"/>
        <v>0</v>
      </c>
      <c r="H51" s="36">
        <f t="shared" si="1"/>
        <v>0</v>
      </c>
      <c r="I51" s="48">
        <v>0</v>
      </c>
      <c r="J51" s="8"/>
      <c r="K51" s="9"/>
      <c r="L51" s="10"/>
      <c r="M51" s="11"/>
      <c r="N51" s="12"/>
      <c r="O51" s="12"/>
      <c r="P51" s="12"/>
      <c r="Q51" s="12"/>
    </row>
    <row r="52" spans="1:17" s="13" customFormat="1" ht="56.25" x14ac:dyDescent="0.2">
      <c r="A52" s="42">
        <v>38</v>
      </c>
      <c r="B52" s="60" t="s">
        <v>65</v>
      </c>
      <c r="C52" s="31" t="s">
        <v>2</v>
      </c>
      <c r="D52" s="32" t="s">
        <v>81</v>
      </c>
      <c r="E52" s="33">
        <v>82</v>
      </c>
      <c r="F52" s="34">
        <v>0</v>
      </c>
      <c r="G52" s="35">
        <f t="shared" si="0"/>
        <v>0</v>
      </c>
      <c r="H52" s="36">
        <f t="shared" si="1"/>
        <v>0</v>
      </c>
      <c r="I52" s="48">
        <v>0</v>
      </c>
      <c r="J52" s="8"/>
      <c r="K52" s="9"/>
      <c r="L52" s="10"/>
      <c r="M52" s="11"/>
      <c r="N52" s="12"/>
      <c r="O52" s="12"/>
      <c r="P52" s="12"/>
      <c r="Q52" s="12"/>
    </row>
    <row r="53" spans="1:17" s="13" customFormat="1" ht="33.75" x14ac:dyDescent="0.2">
      <c r="A53" s="42">
        <v>39</v>
      </c>
      <c r="B53" s="60" t="s">
        <v>66</v>
      </c>
      <c r="C53" s="31" t="s">
        <v>2</v>
      </c>
      <c r="D53" s="32" t="s">
        <v>83</v>
      </c>
      <c r="E53" s="33">
        <v>55</v>
      </c>
      <c r="F53" s="34">
        <v>0</v>
      </c>
      <c r="G53" s="35">
        <f t="shared" si="0"/>
        <v>0</v>
      </c>
      <c r="H53" s="36">
        <f t="shared" si="1"/>
        <v>0</v>
      </c>
      <c r="I53" s="48">
        <v>0</v>
      </c>
      <c r="J53" s="8"/>
      <c r="K53" s="9"/>
      <c r="L53" s="10"/>
      <c r="M53" s="11"/>
      <c r="N53" s="12"/>
      <c r="O53" s="12"/>
      <c r="P53" s="12"/>
      <c r="Q53" s="12"/>
    </row>
    <row r="54" spans="1:17" s="13" customFormat="1" ht="56.25" x14ac:dyDescent="0.2">
      <c r="A54" s="42">
        <v>40</v>
      </c>
      <c r="B54" s="60" t="s">
        <v>67</v>
      </c>
      <c r="C54" s="31" t="s">
        <v>2</v>
      </c>
      <c r="D54" s="32" t="s">
        <v>83</v>
      </c>
      <c r="E54" s="33">
        <v>3669</v>
      </c>
      <c r="F54" s="34">
        <v>0</v>
      </c>
      <c r="G54" s="35">
        <f t="shared" si="0"/>
        <v>0</v>
      </c>
      <c r="H54" s="36">
        <f t="shared" si="1"/>
        <v>0</v>
      </c>
      <c r="I54" s="48">
        <v>0</v>
      </c>
      <c r="J54" s="8"/>
      <c r="K54" s="9"/>
      <c r="L54" s="10"/>
      <c r="M54" s="11"/>
      <c r="N54" s="12"/>
      <c r="O54" s="12"/>
      <c r="P54" s="12"/>
      <c r="Q54" s="12"/>
    </row>
    <row r="55" spans="1:17" s="13" customFormat="1" ht="33.75" x14ac:dyDescent="0.2">
      <c r="A55" s="42">
        <v>41</v>
      </c>
      <c r="B55" s="60" t="s">
        <v>68</v>
      </c>
      <c r="C55" s="31" t="s">
        <v>2</v>
      </c>
      <c r="D55" s="32" t="s">
        <v>3</v>
      </c>
      <c r="E55" s="33">
        <v>3760</v>
      </c>
      <c r="F55" s="34">
        <v>0</v>
      </c>
      <c r="G55" s="35">
        <f t="shared" si="0"/>
        <v>0</v>
      </c>
      <c r="H55" s="36">
        <f t="shared" si="1"/>
        <v>0</v>
      </c>
      <c r="I55" s="48">
        <v>0</v>
      </c>
      <c r="J55" s="8"/>
      <c r="K55" s="9"/>
      <c r="L55" s="10"/>
      <c r="M55" s="11"/>
      <c r="N55" s="12"/>
      <c r="O55" s="12"/>
      <c r="P55" s="12"/>
      <c r="Q55" s="12"/>
    </row>
    <row r="56" spans="1:17" s="13" customFormat="1" ht="45" x14ac:dyDescent="0.2">
      <c r="A56" s="42">
        <v>42</v>
      </c>
      <c r="B56" s="60" t="s">
        <v>69</v>
      </c>
      <c r="C56" s="31" t="s">
        <v>2</v>
      </c>
      <c r="D56" s="32" t="s">
        <v>82</v>
      </c>
      <c r="E56" s="33">
        <v>110</v>
      </c>
      <c r="F56" s="34">
        <v>0</v>
      </c>
      <c r="G56" s="35">
        <f t="shared" si="0"/>
        <v>0</v>
      </c>
      <c r="H56" s="36">
        <f t="shared" si="1"/>
        <v>0</v>
      </c>
      <c r="I56" s="48">
        <v>0</v>
      </c>
      <c r="J56" s="8"/>
      <c r="K56" s="9"/>
      <c r="L56" s="10"/>
      <c r="M56" s="11"/>
      <c r="N56" s="12"/>
      <c r="O56" s="12"/>
      <c r="P56" s="12"/>
      <c r="Q56" s="12"/>
    </row>
    <row r="57" spans="1:17" s="13" customFormat="1" ht="67.5" x14ac:dyDescent="0.2">
      <c r="A57" s="42">
        <v>43</v>
      </c>
      <c r="B57" s="60" t="s">
        <v>70</v>
      </c>
      <c r="C57" s="31" t="s">
        <v>2</v>
      </c>
      <c r="D57" s="32" t="s">
        <v>83</v>
      </c>
      <c r="E57" s="33">
        <v>50</v>
      </c>
      <c r="F57" s="34">
        <v>0</v>
      </c>
      <c r="G57" s="35">
        <f t="shared" si="0"/>
        <v>0</v>
      </c>
      <c r="H57" s="36">
        <f t="shared" si="1"/>
        <v>0</v>
      </c>
      <c r="I57" s="48">
        <v>0</v>
      </c>
      <c r="J57" s="8"/>
      <c r="K57" s="9"/>
      <c r="L57" s="10"/>
      <c r="M57" s="11"/>
      <c r="N57" s="12"/>
      <c r="O57" s="12"/>
      <c r="P57" s="12"/>
      <c r="Q57" s="12"/>
    </row>
    <row r="58" spans="1:17" s="13" customFormat="1" ht="45" x14ac:dyDescent="0.2">
      <c r="A58" s="42">
        <v>44</v>
      </c>
      <c r="B58" s="60" t="s">
        <v>71</v>
      </c>
      <c r="C58" s="31" t="s">
        <v>2</v>
      </c>
      <c r="D58" s="32" t="s">
        <v>84</v>
      </c>
      <c r="E58" s="33">
        <v>1580.26</v>
      </c>
      <c r="F58" s="34">
        <v>0</v>
      </c>
      <c r="G58" s="35">
        <f t="shared" si="0"/>
        <v>0</v>
      </c>
      <c r="H58" s="36">
        <f t="shared" si="1"/>
        <v>0</v>
      </c>
      <c r="I58" s="48">
        <v>0</v>
      </c>
      <c r="J58" s="8"/>
      <c r="K58" s="9"/>
      <c r="L58" s="10"/>
      <c r="M58" s="11"/>
      <c r="N58" s="12"/>
      <c r="O58" s="12"/>
      <c r="P58" s="12"/>
      <c r="Q58" s="12"/>
    </row>
    <row r="59" spans="1:17" s="13" customFormat="1" ht="33.75" x14ac:dyDescent="0.2">
      <c r="A59" s="42">
        <v>45</v>
      </c>
      <c r="B59" s="60" t="s">
        <v>72</v>
      </c>
      <c r="C59" s="31" t="s">
        <v>2</v>
      </c>
      <c r="D59" s="32" t="s">
        <v>84</v>
      </c>
      <c r="E59" s="33">
        <v>15730</v>
      </c>
      <c r="F59" s="34">
        <v>0</v>
      </c>
      <c r="G59" s="35">
        <f t="shared" si="0"/>
        <v>0</v>
      </c>
      <c r="H59" s="36">
        <f t="shared" si="1"/>
        <v>0</v>
      </c>
      <c r="I59" s="48">
        <v>0</v>
      </c>
      <c r="J59" s="8"/>
      <c r="K59" s="9"/>
      <c r="L59" s="10"/>
      <c r="M59" s="11"/>
      <c r="N59" s="12"/>
      <c r="O59" s="12"/>
      <c r="P59" s="12"/>
      <c r="Q59" s="12"/>
    </row>
    <row r="60" spans="1:17" s="13" customFormat="1" ht="45" x14ac:dyDescent="0.2">
      <c r="A60" s="42">
        <v>46</v>
      </c>
      <c r="B60" s="60" t="s">
        <v>73</v>
      </c>
      <c r="C60" s="31" t="s">
        <v>2</v>
      </c>
      <c r="D60" s="32" t="s">
        <v>84</v>
      </c>
      <c r="E60" s="33">
        <v>1580.26</v>
      </c>
      <c r="F60" s="34">
        <v>0</v>
      </c>
      <c r="G60" s="35">
        <f t="shared" si="0"/>
        <v>0</v>
      </c>
      <c r="H60" s="36">
        <f t="shared" si="1"/>
        <v>0</v>
      </c>
      <c r="I60" s="48">
        <v>0</v>
      </c>
      <c r="J60" s="8"/>
      <c r="K60" s="9"/>
      <c r="L60" s="10"/>
      <c r="M60" s="11"/>
      <c r="N60" s="12"/>
      <c r="O60" s="12"/>
      <c r="P60" s="12"/>
      <c r="Q60" s="12"/>
    </row>
    <row r="61" spans="1:17" s="13" customFormat="1" ht="12.75" x14ac:dyDescent="0.2">
      <c r="A61" s="62"/>
      <c r="B61" s="63" t="s">
        <v>74</v>
      </c>
      <c r="C61" s="64"/>
      <c r="D61" s="65"/>
      <c r="E61" s="66"/>
      <c r="F61" s="67"/>
      <c r="G61" s="68"/>
      <c r="H61" s="68"/>
      <c r="I61" s="69"/>
      <c r="J61" s="8"/>
      <c r="K61" s="9"/>
      <c r="L61" s="10"/>
      <c r="M61" s="11"/>
      <c r="N61" s="12"/>
      <c r="O61" s="12"/>
      <c r="P61" s="12"/>
      <c r="Q61" s="12"/>
    </row>
    <row r="62" spans="1:17" s="13" customFormat="1" ht="56.25" x14ac:dyDescent="0.2">
      <c r="A62" s="42">
        <v>47</v>
      </c>
      <c r="B62" s="60" t="s">
        <v>75</v>
      </c>
      <c r="C62" s="31" t="s">
        <v>2</v>
      </c>
      <c r="D62" s="32" t="s">
        <v>84</v>
      </c>
      <c r="E62" s="33">
        <v>7089.39</v>
      </c>
      <c r="F62" s="34">
        <v>0</v>
      </c>
      <c r="G62" s="35">
        <f t="shared" si="0"/>
        <v>0</v>
      </c>
      <c r="H62" s="36">
        <f t="shared" si="1"/>
        <v>0</v>
      </c>
      <c r="I62" s="48">
        <v>0</v>
      </c>
      <c r="J62" s="8"/>
      <c r="K62" s="9"/>
      <c r="L62" s="10"/>
      <c r="M62" s="11"/>
      <c r="N62" s="12"/>
      <c r="O62" s="12"/>
      <c r="P62" s="12"/>
      <c r="Q62" s="12"/>
    </row>
    <row r="63" spans="1:17" s="13" customFormat="1" ht="12.75" x14ac:dyDescent="0.2">
      <c r="A63" s="62"/>
      <c r="B63" s="63" t="s">
        <v>76</v>
      </c>
      <c r="C63" s="64"/>
      <c r="D63" s="65"/>
      <c r="E63" s="66"/>
      <c r="F63" s="67"/>
      <c r="G63" s="68"/>
      <c r="H63" s="68"/>
      <c r="I63" s="69"/>
      <c r="J63" s="8"/>
      <c r="K63" s="9"/>
      <c r="L63" s="10"/>
      <c r="M63" s="11"/>
      <c r="N63" s="12"/>
      <c r="O63" s="12"/>
      <c r="P63" s="12"/>
      <c r="Q63" s="12"/>
    </row>
    <row r="64" spans="1:17" s="13" customFormat="1" ht="12.75" x14ac:dyDescent="0.2">
      <c r="A64" s="62"/>
      <c r="B64" s="63" t="s">
        <v>77</v>
      </c>
      <c r="C64" s="64"/>
      <c r="D64" s="65"/>
      <c r="E64" s="66"/>
      <c r="F64" s="67"/>
      <c r="G64" s="68"/>
      <c r="H64" s="68"/>
      <c r="I64" s="69"/>
      <c r="J64" s="8"/>
      <c r="K64" s="9"/>
      <c r="L64" s="10"/>
      <c r="M64" s="11"/>
      <c r="N64" s="12"/>
      <c r="O64" s="12"/>
      <c r="P64" s="12"/>
      <c r="Q64" s="12"/>
    </row>
    <row r="65" spans="1:17" s="13" customFormat="1" ht="67.5" x14ac:dyDescent="0.2">
      <c r="A65" s="42">
        <v>48</v>
      </c>
      <c r="B65" s="60" t="s">
        <v>78</v>
      </c>
      <c r="C65" s="31" t="s">
        <v>2</v>
      </c>
      <c r="D65" s="32" t="s">
        <v>85</v>
      </c>
      <c r="E65" s="33">
        <v>1</v>
      </c>
      <c r="F65" s="34">
        <v>0</v>
      </c>
      <c r="G65" s="35">
        <f t="shared" si="0"/>
        <v>0</v>
      </c>
      <c r="H65" s="36">
        <f t="shared" si="1"/>
        <v>0</v>
      </c>
      <c r="I65" s="48">
        <v>0</v>
      </c>
      <c r="J65" s="8"/>
      <c r="K65" s="9"/>
      <c r="L65" s="10"/>
      <c r="M65" s="11"/>
      <c r="N65" s="12"/>
      <c r="O65" s="12"/>
      <c r="P65" s="12"/>
      <c r="Q65" s="12"/>
    </row>
    <row r="66" spans="1:17" s="13" customFormat="1" ht="12.75" x14ac:dyDescent="0.2">
      <c r="A66" s="62"/>
      <c r="B66" s="63" t="s">
        <v>79</v>
      </c>
      <c r="C66" s="64"/>
      <c r="D66" s="65"/>
      <c r="E66" s="66"/>
      <c r="F66" s="67"/>
      <c r="G66" s="68"/>
      <c r="H66" s="68"/>
      <c r="I66" s="69"/>
      <c r="J66" s="8"/>
      <c r="K66" s="9"/>
      <c r="L66" s="10"/>
      <c r="M66" s="11"/>
      <c r="N66" s="12"/>
      <c r="O66" s="12"/>
      <c r="P66" s="12"/>
      <c r="Q66" s="12"/>
    </row>
    <row r="67" spans="1:17" s="13" customFormat="1" ht="33.75" x14ac:dyDescent="0.2">
      <c r="A67" s="42">
        <v>49</v>
      </c>
      <c r="B67" s="60" t="s">
        <v>80</v>
      </c>
      <c r="C67" s="31" t="s">
        <v>2</v>
      </c>
      <c r="D67" s="32" t="s">
        <v>85</v>
      </c>
      <c r="E67" s="33">
        <v>1</v>
      </c>
      <c r="F67" s="34">
        <v>0</v>
      </c>
      <c r="G67" s="35">
        <f t="shared" si="0"/>
        <v>0</v>
      </c>
      <c r="H67" s="36">
        <f t="shared" si="1"/>
        <v>0</v>
      </c>
      <c r="I67" s="48">
        <v>0</v>
      </c>
      <c r="J67" s="8"/>
      <c r="K67" s="9"/>
      <c r="L67" s="10"/>
      <c r="M67" s="11"/>
      <c r="N67" s="12"/>
      <c r="O67" s="12"/>
      <c r="P67" s="12"/>
      <c r="Q67" s="12"/>
    </row>
    <row r="68" spans="1:17" s="13" customFormat="1" ht="12.75" x14ac:dyDescent="0.2">
      <c r="A68" s="42">
        <v>50</v>
      </c>
      <c r="B68" s="60" t="s">
        <v>149</v>
      </c>
      <c r="C68" s="31" t="s">
        <v>2</v>
      </c>
      <c r="D68" s="72" t="s">
        <v>85</v>
      </c>
      <c r="E68" s="33">
        <v>1</v>
      </c>
      <c r="F68" s="34">
        <v>0</v>
      </c>
      <c r="G68" s="35">
        <f t="shared" ref="G68" si="2">ROUND(E68*F68,2)</f>
        <v>0</v>
      </c>
      <c r="H68" s="36">
        <f t="shared" ref="H68" si="3">G68-I68</f>
        <v>0</v>
      </c>
      <c r="I68" s="48">
        <v>0</v>
      </c>
      <c r="J68" s="8"/>
      <c r="K68" s="9"/>
      <c r="L68" s="10"/>
      <c r="M68" s="11"/>
      <c r="N68" s="12"/>
      <c r="O68" s="12"/>
      <c r="P68" s="12"/>
      <c r="Q68" s="12"/>
    </row>
    <row r="69" spans="1:17" s="13" customFormat="1" ht="12.75" x14ac:dyDescent="0.2">
      <c r="A69" s="70" t="s">
        <v>86</v>
      </c>
      <c r="B69" s="53"/>
      <c r="C69" s="54"/>
      <c r="D69" s="55"/>
      <c r="E69" s="56"/>
      <c r="F69" s="57"/>
      <c r="G69" s="58"/>
      <c r="H69" s="58"/>
      <c r="I69" s="61"/>
      <c r="J69" s="8"/>
      <c r="K69" s="9"/>
      <c r="L69" s="10"/>
      <c r="M69" s="11"/>
      <c r="N69" s="12"/>
      <c r="O69" s="12"/>
      <c r="P69" s="12"/>
      <c r="Q69" s="12"/>
    </row>
    <row r="70" spans="1:17" s="13" customFormat="1" ht="12.75" x14ac:dyDescent="0.2">
      <c r="A70" s="62"/>
      <c r="B70" s="63" t="s">
        <v>87</v>
      </c>
      <c r="C70" s="64"/>
      <c r="D70" s="65"/>
      <c r="E70" s="66"/>
      <c r="F70" s="67"/>
      <c r="G70" s="68"/>
      <c r="H70" s="68"/>
      <c r="I70" s="69"/>
      <c r="J70" s="8"/>
      <c r="K70" s="9"/>
      <c r="L70" s="10"/>
      <c r="M70" s="11"/>
      <c r="N70" s="12"/>
      <c r="O70" s="12"/>
      <c r="P70" s="12"/>
      <c r="Q70" s="12"/>
    </row>
    <row r="71" spans="1:17" s="13" customFormat="1" ht="22.5" x14ac:dyDescent="0.2">
      <c r="A71" s="42">
        <v>51</v>
      </c>
      <c r="B71" s="60" t="s">
        <v>88</v>
      </c>
      <c r="C71" s="31" t="s">
        <v>2</v>
      </c>
      <c r="D71" s="32" t="s">
        <v>83</v>
      </c>
      <c r="E71" s="33">
        <v>2</v>
      </c>
      <c r="F71" s="34">
        <v>0</v>
      </c>
      <c r="G71" s="35">
        <f t="shared" si="0"/>
        <v>0</v>
      </c>
      <c r="H71" s="36">
        <f t="shared" si="1"/>
        <v>0</v>
      </c>
      <c r="I71" s="48">
        <v>0</v>
      </c>
      <c r="J71" s="8"/>
      <c r="K71" s="9"/>
      <c r="L71" s="10"/>
      <c r="M71" s="11"/>
      <c r="N71" s="12"/>
      <c r="O71" s="12"/>
      <c r="P71" s="12"/>
      <c r="Q71" s="12"/>
    </row>
    <row r="72" spans="1:17" s="13" customFormat="1" ht="22.5" x14ac:dyDescent="0.2">
      <c r="A72" s="42">
        <v>52</v>
      </c>
      <c r="B72" s="60" t="s">
        <v>89</v>
      </c>
      <c r="C72" s="31" t="s">
        <v>2</v>
      </c>
      <c r="D72" s="32" t="s">
        <v>83</v>
      </c>
      <c r="E72" s="33">
        <v>10</v>
      </c>
      <c r="F72" s="34">
        <v>0</v>
      </c>
      <c r="G72" s="35">
        <f t="shared" ref="G72:G116" si="4">ROUND(E72*F72,2)</f>
        <v>0</v>
      </c>
      <c r="H72" s="36">
        <f t="shared" ref="H72:H116" si="5">G72-I72</f>
        <v>0</v>
      </c>
      <c r="I72" s="48">
        <v>0</v>
      </c>
      <c r="J72" s="8"/>
      <c r="K72" s="9"/>
      <c r="L72" s="10"/>
      <c r="M72" s="11"/>
      <c r="N72" s="12"/>
      <c r="O72" s="12"/>
      <c r="P72" s="12"/>
      <c r="Q72" s="12"/>
    </row>
    <row r="73" spans="1:17" s="13" customFormat="1" ht="22.5" x14ac:dyDescent="0.2">
      <c r="A73" s="42">
        <v>53</v>
      </c>
      <c r="B73" s="60" t="s">
        <v>90</v>
      </c>
      <c r="C73" s="31" t="s">
        <v>2</v>
      </c>
      <c r="D73" s="32" t="s">
        <v>83</v>
      </c>
      <c r="E73" s="33">
        <v>2067</v>
      </c>
      <c r="F73" s="34">
        <v>0</v>
      </c>
      <c r="G73" s="35">
        <f t="shared" si="4"/>
        <v>0</v>
      </c>
      <c r="H73" s="36">
        <f t="shared" si="5"/>
        <v>0</v>
      </c>
      <c r="I73" s="48">
        <v>0</v>
      </c>
      <c r="J73" s="8"/>
      <c r="K73" s="9"/>
      <c r="L73" s="10"/>
      <c r="M73" s="11"/>
      <c r="N73" s="12"/>
      <c r="O73" s="12"/>
      <c r="P73" s="12"/>
      <c r="Q73" s="12"/>
    </row>
    <row r="74" spans="1:17" s="13" customFormat="1" ht="22.5" x14ac:dyDescent="0.2">
      <c r="A74" s="42">
        <v>54</v>
      </c>
      <c r="B74" s="60" t="s">
        <v>91</v>
      </c>
      <c r="C74" s="31" t="s">
        <v>2</v>
      </c>
      <c r="D74" s="32" t="s">
        <v>83</v>
      </c>
      <c r="E74" s="33">
        <v>574</v>
      </c>
      <c r="F74" s="34">
        <v>0</v>
      </c>
      <c r="G74" s="35">
        <f t="shared" si="4"/>
        <v>0</v>
      </c>
      <c r="H74" s="36">
        <f t="shared" si="5"/>
        <v>0</v>
      </c>
      <c r="I74" s="48">
        <v>0</v>
      </c>
      <c r="J74" s="8"/>
      <c r="K74" s="9"/>
      <c r="L74" s="10"/>
      <c r="M74" s="11"/>
      <c r="N74" s="12"/>
      <c r="O74" s="12"/>
      <c r="P74" s="12"/>
      <c r="Q74" s="12"/>
    </row>
    <row r="75" spans="1:17" s="13" customFormat="1" ht="45" x14ac:dyDescent="0.2">
      <c r="A75" s="42">
        <v>55</v>
      </c>
      <c r="B75" s="60" t="s">
        <v>92</v>
      </c>
      <c r="C75" s="31" t="s">
        <v>2</v>
      </c>
      <c r="D75" s="32" t="s">
        <v>3</v>
      </c>
      <c r="E75" s="33">
        <v>82</v>
      </c>
      <c r="F75" s="34">
        <v>0</v>
      </c>
      <c r="G75" s="35">
        <f t="shared" si="4"/>
        <v>0</v>
      </c>
      <c r="H75" s="36">
        <f t="shared" si="5"/>
        <v>0</v>
      </c>
      <c r="I75" s="48">
        <v>0</v>
      </c>
      <c r="J75" s="8"/>
      <c r="K75" s="9"/>
      <c r="L75" s="10"/>
      <c r="M75" s="11"/>
      <c r="N75" s="12"/>
      <c r="O75" s="12"/>
      <c r="P75" s="12"/>
      <c r="Q75" s="12"/>
    </row>
    <row r="76" spans="1:17" s="13" customFormat="1" ht="22.5" x14ac:dyDescent="0.2">
      <c r="A76" s="42">
        <v>56</v>
      </c>
      <c r="B76" s="60" t="s">
        <v>93</v>
      </c>
      <c r="C76" s="31" t="s">
        <v>2</v>
      </c>
      <c r="D76" s="32" t="s">
        <v>3</v>
      </c>
      <c r="E76" s="33">
        <v>82</v>
      </c>
      <c r="F76" s="34">
        <v>0</v>
      </c>
      <c r="G76" s="35">
        <f t="shared" si="4"/>
        <v>0</v>
      </c>
      <c r="H76" s="36">
        <f t="shared" si="5"/>
        <v>0</v>
      </c>
      <c r="I76" s="48">
        <v>0</v>
      </c>
      <c r="J76" s="8"/>
      <c r="K76" s="9"/>
      <c r="L76" s="10"/>
      <c r="M76" s="11"/>
      <c r="N76" s="12"/>
      <c r="O76" s="12"/>
      <c r="P76" s="12"/>
      <c r="Q76" s="12"/>
    </row>
    <row r="77" spans="1:17" s="13" customFormat="1" ht="22.5" x14ac:dyDescent="0.2">
      <c r="A77" s="42">
        <v>57</v>
      </c>
      <c r="B77" s="60" t="s">
        <v>94</v>
      </c>
      <c r="C77" s="31" t="s">
        <v>2</v>
      </c>
      <c r="D77" s="32" t="s">
        <v>3</v>
      </c>
      <c r="E77" s="33">
        <v>82</v>
      </c>
      <c r="F77" s="34">
        <v>0</v>
      </c>
      <c r="G77" s="35">
        <f t="shared" si="4"/>
        <v>0</v>
      </c>
      <c r="H77" s="36">
        <f t="shared" si="5"/>
        <v>0</v>
      </c>
      <c r="I77" s="48">
        <v>0</v>
      </c>
      <c r="J77" s="8"/>
      <c r="K77" s="9"/>
      <c r="L77" s="10"/>
      <c r="M77" s="11"/>
      <c r="N77" s="12"/>
      <c r="O77" s="12"/>
      <c r="P77" s="12"/>
      <c r="Q77" s="12"/>
    </row>
    <row r="78" spans="1:17" s="13" customFormat="1" ht="22.5" x14ac:dyDescent="0.2">
      <c r="A78" s="42">
        <v>58</v>
      </c>
      <c r="B78" s="60" t="s">
        <v>95</v>
      </c>
      <c r="C78" s="31" t="s">
        <v>2</v>
      </c>
      <c r="D78" s="32" t="s">
        <v>3</v>
      </c>
      <c r="E78" s="33">
        <v>165</v>
      </c>
      <c r="F78" s="34">
        <v>0</v>
      </c>
      <c r="G78" s="35">
        <f t="shared" si="4"/>
        <v>0</v>
      </c>
      <c r="H78" s="36">
        <f t="shared" si="5"/>
        <v>0</v>
      </c>
      <c r="I78" s="48">
        <v>0</v>
      </c>
      <c r="J78" s="8"/>
      <c r="K78" s="9"/>
      <c r="L78" s="10"/>
      <c r="M78" s="11"/>
      <c r="N78" s="12"/>
      <c r="O78" s="12"/>
      <c r="P78" s="12"/>
      <c r="Q78" s="12"/>
    </row>
    <row r="79" spans="1:17" s="13" customFormat="1" ht="22.5" x14ac:dyDescent="0.2">
      <c r="A79" s="42">
        <v>59</v>
      </c>
      <c r="B79" s="60" t="s">
        <v>96</v>
      </c>
      <c r="C79" s="31" t="s">
        <v>2</v>
      </c>
      <c r="D79" s="32" t="s">
        <v>3</v>
      </c>
      <c r="E79" s="33">
        <v>165</v>
      </c>
      <c r="F79" s="34">
        <v>0</v>
      </c>
      <c r="G79" s="35">
        <f t="shared" si="4"/>
        <v>0</v>
      </c>
      <c r="H79" s="36">
        <f t="shared" si="5"/>
        <v>0</v>
      </c>
      <c r="I79" s="48">
        <v>0</v>
      </c>
      <c r="J79" s="8"/>
      <c r="K79" s="9"/>
      <c r="L79" s="10"/>
      <c r="M79" s="11"/>
      <c r="N79" s="12"/>
      <c r="O79" s="12"/>
      <c r="P79" s="12"/>
      <c r="Q79" s="12"/>
    </row>
    <row r="80" spans="1:17" s="13" customFormat="1" ht="22.5" x14ac:dyDescent="0.2">
      <c r="A80" s="42">
        <v>60</v>
      </c>
      <c r="B80" s="60" t="s">
        <v>97</v>
      </c>
      <c r="C80" s="31" t="s">
        <v>2</v>
      </c>
      <c r="D80" s="32" t="s">
        <v>81</v>
      </c>
      <c r="E80" s="33">
        <f>82*2.35+82*0.6</f>
        <v>241.9</v>
      </c>
      <c r="F80" s="34">
        <v>0</v>
      </c>
      <c r="G80" s="35">
        <f t="shared" si="4"/>
        <v>0</v>
      </c>
      <c r="H80" s="36">
        <f t="shared" si="5"/>
        <v>0</v>
      </c>
      <c r="I80" s="48">
        <v>0</v>
      </c>
      <c r="J80" s="8"/>
      <c r="K80" s="9"/>
      <c r="L80" s="10"/>
      <c r="M80" s="11"/>
      <c r="N80" s="12"/>
      <c r="O80" s="12"/>
      <c r="P80" s="12"/>
      <c r="Q80" s="12"/>
    </row>
    <row r="81" spans="1:17" s="13" customFormat="1" ht="22.5" x14ac:dyDescent="0.2">
      <c r="A81" s="42">
        <v>61</v>
      </c>
      <c r="B81" s="60" t="s">
        <v>98</v>
      </c>
      <c r="C81" s="31" t="s">
        <v>2</v>
      </c>
      <c r="D81" s="32" t="s">
        <v>83</v>
      </c>
      <c r="E81" s="33">
        <v>165</v>
      </c>
      <c r="F81" s="34">
        <v>0</v>
      </c>
      <c r="G81" s="35">
        <f t="shared" si="4"/>
        <v>0</v>
      </c>
      <c r="H81" s="36">
        <f t="shared" si="5"/>
        <v>0</v>
      </c>
      <c r="I81" s="48">
        <v>0</v>
      </c>
      <c r="J81" s="8"/>
      <c r="K81" s="9"/>
      <c r="L81" s="10"/>
      <c r="M81" s="11"/>
      <c r="N81" s="12"/>
      <c r="O81" s="12"/>
      <c r="P81" s="12"/>
      <c r="Q81" s="12"/>
    </row>
    <row r="82" spans="1:17" s="13" customFormat="1" ht="12.75" x14ac:dyDescent="0.2">
      <c r="A82" s="42">
        <v>62</v>
      </c>
      <c r="B82" s="60" t="s">
        <v>99</v>
      </c>
      <c r="C82" s="31" t="s">
        <v>2</v>
      </c>
      <c r="D82" s="32" t="s">
        <v>3</v>
      </c>
      <c r="E82" s="33">
        <v>82</v>
      </c>
      <c r="F82" s="34">
        <v>0</v>
      </c>
      <c r="G82" s="35">
        <f t="shared" si="4"/>
        <v>0</v>
      </c>
      <c r="H82" s="36">
        <f t="shared" si="5"/>
        <v>0</v>
      </c>
      <c r="I82" s="48">
        <v>0</v>
      </c>
      <c r="J82" s="8"/>
      <c r="K82" s="9"/>
      <c r="L82" s="10"/>
      <c r="M82" s="11"/>
      <c r="N82" s="12"/>
      <c r="O82" s="12"/>
      <c r="P82" s="12"/>
      <c r="Q82" s="12"/>
    </row>
    <row r="83" spans="1:17" s="13" customFormat="1" ht="12.75" x14ac:dyDescent="0.2">
      <c r="A83" s="42">
        <v>63</v>
      </c>
      <c r="B83" s="60" t="s">
        <v>100</v>
      </c>
      <c r="C83" s="31" t="s">
        <v>2</v>
      </c>
      <c r="D83" s="32" t="s">
        <v>83</v>
      </c>
      <c r="E83" s="33">
        <v>1965</v>
      </c>
      <c r="F83" s="34">
        <v>0</v>
      </c>
      <c r="G83" s="35">
        <f t="shared" si="4"/>
        <v>0</v>
      </c>
      <c r="H83" s="36">
        <f t="shared" si="5"/>
        <v>0</v>
      </c>
      <c r="I83" s="48">
        <v>0</v>
      </c>
      <c r="J83" s="8"/>
      <c r="K83" s="9"/>
      <c r="L83" s="10"/>
      <c r="M83" s="11"/>
      <c r="N83" s="12"/>
      <c r="O83" s="12"/>
      <c r="P83" s="12"/>
      <c r="Q83" s="12"/>
    </row>
    <row r="84" spans="1:17" s="13" customFormat="1" ht="22.5" x14ac:dyDescent="0.2">
      <c r="A84" s="42">
        <v>64</v>
      </c>
      <c r="B84" s="60" t="s">
        <v>101</v>
      </c>
      <c r="C84" s="31" t="s">
        <v>2</v>
      </c>
      <c r="D84" s="32" t="s">
        <v>3</v>
      </c>
      <c r="E84" s="33">
        <v>160</v>
      </c>
      <c r="F84" s="34">
        <v>0</v>
      </c>
      <c r="G84" s="35">
        <f t="shared" si="4"/>
        <v>0</v>
      </c>
      <c r="H84" s="36">
        <f t="shared" si="5"/>
        <v>0</v>
      </c>
      <c r="I84" s="48">
        <v>0</v>
      </c>
      <c r="J84" s="8"/>
      <c r="K84" s="9"/>
      <c r="L84" s="10"/>
      <c r="M84" s="11"/>
      <c r="N84" s="12"/>
      <c r="O84" s="12"/>
      <c r="P84" s="12"/>
      <c r="Q84" s="12"/>
    </row>
    <row r="85" spans="1:17" s="13" customFormat="1" ht="22.5" x14ac:dyDescent="0.2">
      <c r="A85" s="42">
        <v>65</v>
      </c>
      <c r="B85" s="60" t="s">
        <v>102</v>
      </c>
      <c r="C85" s="31" t="s">
        <v>2</v>
      </c>
      <c r="D85" s="32" t="s">
        <v>3</v>
      </c>
      <c r="E85" s="33">
        <v>82</v>
      </c>
      <c r="F85" s="34">
        <v>0</v>
      </c>
      <c r="G85" s="35">
        <f t="shared" si="4"/>
        <v>0</v>
      </c>
      <c r="H85" s="36">
        <f t="shared" si="5"/>
        <v>0</v>
      </c>
      <c r="I85" s="48">
        <v>0</v>
      </c>
      <c r="J85" s="8"/>
      <c r="K85" s="9"/>
      <c r="L85" s="10"/>
      <c r="M85" s="11"/>
      <c r="N85" s="12"/>
      <c r="O85" s="12"/>
      <c r="P85" s="12"/>
      <c r="Q85" s="12"/>
    </row>
    <row r="86" spans="1:17" s="13" customFormat="1" ht="22.5" x14ac:dyDescent="0.2">
      <c r="A86" s="42">
        <v>66</v>
      </c>
      <c r="B86" s="60" t="s">
        <v>103</v>
      </c>
      <c r="C86" s="31" t="s">
        <v>2</v>
      </c>
      <c r="D86" s="32" t="s">
        <v>83</v>
      </c>
      <c r="E86" s="33">
        <v>29</v>
      </c>
      <c r="F86" s="34">
        <v>0</v>
      </c>
      <c r="G86" s="35">
        <f t="shared" si="4"/>
        <v>0</v>
      </c>
      <c r="H86" s="36">
        <f t="shared" si="5"/>
        <v>0</v>
      </c>
      <c r="I86" s="48">
        <v>0</v>
      </c>
      <c r="J86" s="8"/>
      <c r="K86" s="9"/>
      <c r="L86" s="10"/>
      <c r="M86" s="11"/>
      <c r="N86" s="12"/>
      <c r="O86" s="12"/>
      <c r="P86" s="12"/>
      <c r="Q86" s="12"/>
    </row>
    <row r="87" spans="1:17" s="13" customFormat="1" ht="12.75" x14ac:dyDescent="0.2">
      <c r="A87" s="42">
        <v>67</v>
      </c>
      <c r="B87" s="71" t="s">
        <v>104</v>
      </c>
      <c r="C87" s="31" t="s">
        <v>2</v>
      </c>
      <c r="D87" s="72" t="s">
        <v>105</v>
      </c>
      <c r="E87" s="33">
        <v>1</v>
      </c>
      <c r="F87" s="34">
        <v>0</v>
      </c>
      <c r="G87" s="35">
        <f t="shared" si="4"/>
        <v>0</v>
      </c>
      <c r="H87" s="36">
        <f t="shared" si="5"/>
        <v>0</v>
      </c>
      <c r="I87" s="48">
        <v>0</v>
      </c>
      <c r="K87" s="9"/>
      <c r="L87" s="10"/>
      <c r="M87" s="11"/>
      <c r="N87" s="12"/>
      <c r="O87" s="12"/>
      <c r="P87" s="12"/>
      <c r="Q87" s="12"/>
    </row>
    <row r="88" spans="1:17" s="13" customFormat="1" ht="12.75" x14ac:dyDescent="0.2">
      <c r="A88" s="62"/>
      <c r="B88" s="63" t="s">
        <v>106</v>
      </c>
      <c r="C88" s="64"/>
      <c r="D88" s="65"/>
      <c r="E88" s="66"/>
      <c r="F88" s="67"/>
      <c r="G88" s="68"/>
      <c r="H88" s="68"/>
      <c r="I88" s="69"/>
      <c r="J88" s="8"/>
      <c r="K88" s="9"/>
      <c r="L88" s="10"/>
      <c r="M88" s="11"/>
      <c r="N88" s="12"/>
      <c r="O88" s="12"/>
      <c r="P88" s="12"/>
      <c r="Q88" s="12"/>
    </row>
    <row r="89" spans="1:17" s="13" customFormat="1" ht="22.5" x14ac:dyDescent="0.2">
      <c r="A89" s="42">
        <v>68</v>
      </c>
      <c r="B89" s="60" t="s">
        <v>88</v>
      </c>
      <c r="C89" s="31" t="s">
        <v>2</v>
      </c>
      <c r="D89" s="32" t="s">
        <v>83</v>
      </c>
      <c r="E89" s="33">
        <v>2</v>
      </c>
      <c r="F89" s="34">
        <v>0</v>
      </c>
      <c r="G89" s="35">
        <f t="shared" si="4"/>
        <v>0</v>
      </c>
      <c r="H89" s="36">
        <f t="shared" si="5"/>
        <v>0</v>
      </c>
      <c r="I89" s="48">
        <v>0</v>
      </c>
      <c r="J89" s="8"/>
      <c r="K89" s="9"/>
      <c r="L89" s="10"/>
      <c r="M89" s="11"/>
      <c r="N89" s="12"/>
      <c r="O89" s="12"/>
      <c r="P89" s="12"/>
      <c r="Q89" s="12"/>
    </row>
    <row r="90" spans="1:17" s="13" customFormat="1" ht="22.5" x14ac:dyDescent="0.2">
      <c r="A90" s="42">
        <v>69</v>
      </c>
      <c r="B90" s="60" t="s">
        <v>107</v>
      </c>
      <c r="C90" s="31" t="s">
        <v>2</v>
      </c>
      <c r="D90" s="32" t="s">
        <v>83</v>
      </c>
      <c r="E90" s="33">
        <v>10.5</v>
      </c>
      <c r="F90" s="34">
        <v>0</v>
      </c>
      <c r="G90" s="35">
        <f t="shared" si="4"/>
        <v>0</v>
      </c>
      <c r="H90" s="36">
        <f t="shared" si="5"/>
        <v>0</v>
      </c>
      <c r="I90" s="48">
        <v>0</v>
      </c>
      <c r="J90" s="8"/>
      <c r="K90" s="9"/>
      <c r="L90" s="10"/>
      <c r="M90" s="11"/>
      <c r="N90" s="12"/>
      <c r="O90" s="12"/>
      <c r="P90" s="12"/>
      <c r="Q90" s="12"/>
    </row>
    <row r="91" spans="1:17" s="13" customFormat="1" ht="12.75" x14ac:dyDescent="0.2">
      <c r="A91" s="42">
        <v>70</v>
      </c>
      <c r="B91" s="60" t="s">
        <v>108</v>
      </c>
      <c r="C91" s="31" t="s">
        <v>2</v>
      </c>
      <c r="D91" s="32" t="s">
        <v>83</v>
      </c>
      <c r="E91" s="33">
        <v>2170.35</v>
      </c>
      <c r="F91" s="34">
        <v>0</v>
      </c>
      <c r="G91" s="35">
        <f t="shared" si="4"/>
        <v>0</v>
      </c>
      <c r="H91" s="36">
        <f t="shared" si="5"/>
        <v>0</v>
      </c>
      <c r="I91" s="48">
        <v>0</v>
      </c>
      <c r="J91" s="8"/>
      <c r="K91" s="9"/>
      <c r="L91" s="10"/>
      <c r="M91" s="11"/>
      <c r="N91" s="12"/>
      <c r="O91" s="12"/>
      <c r="P91" s="12"/>
      <c r="Q91" s="12"/>
    </row>
    <row r="92" spans="1:17" s="13" customFormat="1" ht="12.75" x14ac:dyDescent="0.2">
      <c r="A92" s="42">
        <v>71</v>
      </c>
      <c r="B92" s="60" t="s">
        <v>109</v>
      </c>
      <c r="C92" s="31" t="s">
        <v>2</v>
      </c>
      <c r="D92" s="32" t="s">
        <v>83</v>
      </c>
      <c r="E92" s="33">
        <v>602.70000000000005</v>
      </c>
      <c r="F92" s="34">
        <v>0</v>
      </c>
      <c r="G92" s="35">
        <f t="shared" si="4"/>
        <v>0</v>
      </c>
      <c r="H92" s="36">
        <f t="shared" si="5"/>
        <v>0</v>
      </c>
      <c r="I92" s="48">
        <v>0</v>
      </c>
      <c r="J92" s="8"/>
      <c r="K92" s="9"/>
      <c r="L92" s="10"/>
      <c r="M92" s="11"/>
      <c r="N92" s="12"/>
      <c r="O92" s="12"/>
      <c r="P92" s="12"/>
      <c r="Q92" s="12"/>
    </row>
    <row r="93" spans="1:17" s="13" customFormat="1" ht="33.75" x14ac:dyDescent="0.2">
      <c r="A93" s="42">
        <v>72</v>
      </c>
      <c r="B93" s="60" t="s">
        <v>110</v>
      </c>
      <c r="C93" s="31" t="s">
        <v>2</v>
      </c>
      <c r="D93" s="32" t="s">
        <v>3</v>
      </c>
      <c r="E93" s="33">
        <v>82</v>
      </c>
      <c r="F93" s="34">
        <v>0</v>
      </c>
      <c r="G93" s="35">
        <f t="shared" si="4"/>
        <v>0</v>
      </c>
      <c r="H93" s="36">
        <f t="shared" si="5"/>
        <v>0</v>
      </c>
      <c r="I93" s="48">
        <v>0</v>
      </c>
      <c r="J93" s="8"/>
      <c r="K93" s="9"/>
      <c r="L93" s="10"/>
      <c r="M93" s="11"/>
      <c r="N93" s="12"/>
      <c r="O93" s="12"/>
      <c r="P93" s="12"/>
      <c r="Q93" s="12"/>
    </row>
    <row r="94" spans="1:17" s="13" customFormat="1" ht="33.75" x14ac:dyDescent="0.2">
      <c r="A94" s="42">
        <v>73</v>
      </c>
      <c r="B94" s="60" t="s">
        <v>111</v>
      </c>
      <c r="C94" s="31" t="s">
        <v>2</v>
      </c>
      <c r="D94" s="32"/>
      <c r="E94" s="33"/>
      <c r="F94" s="34">
        <v>0</v>
      </c>
      <c r="G94" s="35">
        <f t="shared" si="4"/>
        <v>0</v>
      </c>
      <c r="H94" s="36">
        <f t="shared" si="5"/>
        <v>0</v>
      </c>
      <c r="I94" s="48">
        <v>0</v>
      </c>
      <c r="J94" s="8"/>
      <c r="K94" s="9"/>
      <c r="L94" s="10"/>
      <c r="M94" s="11"/>
      <c r="N94" s="12"/>
      <c r="O94" s="12"/>
      <c r="P94" s="12"/>
      <c r="Q94" s="12"/>
    </row>
    <row r="95" spans="1:17" s="13" customFormat="1" ht="33.75" x14ac:dyDescent="0.2">
      <c r="A95" s="42">
        <v>74</v>
      </c>
      <c r="B95" s="60" t="s">
        <v>112</v>
      </c>
      <c r="C95" s="31" t="s">
        <v>2</v>
      </c>
      <c r="D95" s="32" t="s">
        <v>3</v>
      </c>
      <c r="E95" s="33">
        <v>82</v>
      </c>
      <c r="F95" s="34">
        <v>0</v>
      </c>
      <c r="G95" s="35">
        <f t="shared" si="4"/>
        <v>0</v>
      </c>
      <c r="H95" s="36">
        <f t="shared" si="5"/>
        <v>0</v>
      </c>
      <c r="I95" s="48">
        <v>0</v>
      </c>
      <c r="J95" s="8"/>
      <c r="K95" s="9"/>
      <c r="L95" s="10"/>
      <c r="M95" s="11"/>
      <c r="N95" s="12"/>
      <c r="O95" s="12"/>
      <c r="P95" s="12"/>
      <c r="Q95" s="12"/>
    </row>
    <row r="96" spans="1:17" s="13" customFormat="1" ht="22.5" x14ac:dyDescent="0.2">
      <c r="A96" s="42">
        <v>75</v>
      </c>
      <c r="B96" s="60" t="s">
        <v>113</v>
      </c>
      <c r="C96" s="31" t="s">
        <v>2</v>
      </c>
      <c r="D96" s="32" t="s">
        <v>3</v>
      </c>
      <c r="E96" s="33">
        <v>82</v>
      </c>
      <c r="F96" s="34">
        <v>0</v>
      </c>
      <c r="G96" s="35">
        <f t="shared" si="4"/>
        <v>0</v>
      </c>
      <c r="H96" s="36">
        <f t="shared" si="5"/>
        <v>0</v>
      </c>
      <c r="I96" s="48">
        <v>0</v>
      </c>
      <c r="J96" s="8"/>
      <c r="K96" s="9"/>
      <c r="L96" s="10"/>
      <c r="M96" s="11"/>
      <c r="N96" s="12"/>
      <c r="O96" s="12"/>
      <c r="P96" s="12"/>
      <c r="Q96" s="12"/>
    </row>
    <row r="97" spans="1:17" s="13" customFormat="1" ht="12.75" x14ac:dyDescent="0.2">
      <c r="A97" s="42">
        <v>76</v>
      </c>
      <c r="B97" s="60" t="s">
        <v>114</v>
      </c>
      <c r="C97" s="31" t="s">
        <v>2</v>
      </c>
      <c r="D97" s="32" t="s">
        <v>3</v>
      </c>
      <c r="E97" s="33">
        <v>165</v>
      </c>
      <c r="F97" s="34">
        <v>0</v>
      </c>
      <c r="G97" s="35">
        <f t="shared" si="4"/>
        <v>0</v>
      </c>
      <c r="H97" s="36">
        <f t="shared" si="5"/>
        <v>0</v>
      </c>
      <c r="I97" s="48">
        <v>0</v>
      </c>
      <c r="J97" s="8"/>
      <c r="K97" s="9"/>
      <c r="L97" s="10"/>
      <c r="M97" s="11"/>
      <c r="N97" s="12"/>
      <c r="O97" s="12"/>
      <c r="P97" s="12"/>
      <c r="Q97" s="12"/>
    </row>
    <row r="98" spans="1:17" s="13" customFormat="1" ht="12.75" x14ac:dyDescent="0.2">
      <c r="A98" s="42">
        <v>77</v>
      </c>
      <c r="B98" s="60" t="s">
        <v>115</v>
      </c>
      <c r="C98" s="31" t="s">
        <v>2</v>
      </c>
      <c r="D98" s="32" t="s">
        <v>124</v>
      </c>
      <c r="E98" s="33">
        <v>30.237500000000001</v>
      </c>
      <c r="F98" s="34">
        <v>0</v>
      </c>
      <c r="G98" s="35">
        <f t="shared" si="4"/>
        <v>0</v>
      </c>
      <c r="H98" s="36">
        <f t="shared" si="5"/>
        <v>0</v>
      </c>
      <c r="I98" s="48">
        <v>0</v>
      </c>
      <c r="J98" s="8"/>
      <c r="K98" s="9"/>
      <c r="L98" s="10"/>
      <c r="M98" s="11"/>
      <c r="N98" s="12"/>
      <c r="O98" s="12"/>
      <c r="P98" s="12"/>
      <c r="Q98" s="12"/>
    </row>
    <row r="99" spans="1:17" s="13" customFormat="1" ht="12.75" x14ac:dyDescent="0.2">
      <c r="A99" s="42">
        <v>78</v>
      </c>
      <c r="B99" s="60" t="s">
        <v>116</v>
      </c>
      <c r="C99" s="31" t="s">
        <v>2</v>
      </c>
      <c r="D99" s="32" t="s">
        <v>124</v>
      </c>
      <c r="E99" s="33">
        <v>15.11875</v>
      </c>
      <c r="F99" s="34">
        <v>0</v>
      </c>
      <c r="G99" s="35">
        <f t="shared" si="4"/>
        <v>0</v>
      </c>
      <c r="H99" s="36">
        <f t="shared" si="5"/>
        <v>0</v>
      </c>
      <c r="I99" s="48">
        <v>0</v>
      </c>
      <c r="J99" s="8"/>
      <c r="K99" s="9"/>
      <c r="L99" s="10"/>
      <c r="M99" s="11"/>
      <c r="N99" s="12"/>
      <c r="O99" s="12"/>
      <c r="P99" s="12"/>
      <c r="Q99" s="12"/>
    </row>
    <row r="100" spans="1:17" s="13" customFormat="1" ht="12.75" x14ac:dyDescent="0.2">
      <c r="A100" s="42">
        <v>79</v>
      </c>
      <c r="B100" s="60" t="s">
        <v>117</v>
      </c>
      <c r="C100" s="31" t="s">
        <v>2</v>
      </c>
      <c r="D100" s="32" t="s">
        <v>83</v>
      </c>
      <c r="E100" s="33">
        <v>173.25</v>
      </c>
      <c r="F100" s="34">
        <v>0</v>
      </c>
      <c r="G100" s="35">
        <f t="shared" si="4"/>
        <v>0</v>
      </c>
      <c r="H100" s="36">
        <f t="shared" si="5"/>
        <v>0</v>
      </c>
      <c r="I100" s="48">
        <v>0</v>
      </c>
      <c r="J100" s="8"/>
      <c r="K100" s="9"/>
      <c r="L100" s="10"/>
      <c r="M100" s="11"/>
      <c r="N100" s="12"/>
      <c r="O100" s="12"/>
      <c r="P100" s="12"/>
      <c r="Q100" s="12"/>
    </row>
    <row r="101" spans="1:17" s="13" customFormat="1" ht="56.25" x14ac:dyDescent="0.2">
      <c r="A101" s="42">
        <v>80</v>
      </c>
      <c r="B101" s="60" t="s">
        <v>118</v>
      </c>
      <c r="C101" s="31" t="s">
        <v>2</v>
      </c>
      <c r="D101" s="32" t="s">
        <v>3</v>
      </c>
      <c r="E101" s="33">
        <v>82</v>
      </c>
      <c r="F101" s="34">
        <v>0</v>
      </c>
      <c r="G101" s="35">
        <f t="shared" si="4"/>
        <v>0</v>
      </c>
      <c r="H101" s="36">
        <f t="shared" si="5"/>
        <v>0</v>
      </c>
      <c r="I101" s="48">
        <v>0</v>
      </c>
      <c r="J101" s="8"/>
      <c r="K101" s="9"/>
      <c r="L101" s="10"/>
      <c r="M101" s="11"/>
      <c r="N101" s="12"/>
      <c r="O101" s="12"/>
      <c r="P101" s="12"/>
      <c r="Q101" s="12"/>
    </row>
    <row r="102" spans="1:17" s="13" customFormat="1" ht="12.75" x14ac:dyDescent="0.2">
      <c r="A102" s="42">
        <v>81</v>
      </c>
      <c r="B102" s="60" t="s">
        <v>119</v>
      </c>
      <c r="C102" s="31" t="s">
        <v>2</v>
      </c>
      <c r="D102" s="32" t="s">
        <v>124</v>
      </c>
      <c r="E102" s="33">
        <v>1630.9499999999998</v>
      </c>
      <c r="F102" s="34">
        <v>0</v>
      </c>
      <c r="G102" s="35">
        <f t="shared" si="4"/>
        <v>0</v>
      </c>
      <c r="H102" s="36">
        <f t="shared" si="5"/>
        <v>0</v>
      </c>
      <c r="I102" s="48">
        <v>0</v>
      </c>
      <c r="J102" s="8"/>
      <c r="K102" s="9"/>
      <c r="L102" s="10"/>
      <c r="M102" s="11"/>
      <c r="N102" s="12"/>
      <c r="O102" s="12"/>
      <c r="P102" s="12"/>
      <c r="Q102" s="12"/>
    </row>
    <row r="103" spans="1:17" s="13" customFormat="1" ht="12.75" x14ac:dyDescent="0.2">
      <c r="A103" s="42">
        <v>82</v>
      </c>
      <c r="B103" s="60" t="s">
        <v>120</v>
      </c>
      <c r="C103" s="31" t="s">
        <v>2</v>
      </c>
      <c r="D103" s="32" t="s">
        <v>3</v>
      </c>
      <c r="E103" s="33">
        <v>160</v>
      </c>
      <c r="F103" s="34">
        <v>0</v>
      </c>
      <c r="G103" s="35">
        <f t="shared" si="4"/>
        <v>0</v>
      </c>
      <c r="H103" s="36">
        <f t="shared" si="5"/>
        <v>0</v>
      </c>
      <c r="I103" s="48">
        <v>0</v>
      </c>
      <c r="J103" s="8"/>
      <c r="K103" s="9"/>
      <c r="L103" s="10"/>
      <c r="M103" s="11"/>
      <c r="N103" s="12"/>
      <c r="O103" s="12"/>
      <c r="P103" s="12"/>
      <c r="Q103" s="12"/>
    </row>
    <row r="104" spans="1:17" s="13" customFormat="1" ht="12.75" x14ac:dyDescent="0.2">
      <c r="A104" s="42">
        <v>83</v>
      </c>
      <c r="B104" s="60" t="s">
        <v>121</v>
      </c>
      <c r="C104" s="31" t="s">
        <v>2</v>
      </c>
      <c r="D104" s="32" t="s">
        <v>3</v>
      </c>
      <c r="E104" s="33">
        <v>82</v>
      </c>
      <c r="F104" s="34">
        <v>0</v>
      </c>
      <c r="G104" s="35">
        <f t="shared" si="4"/>
        <v>0</v>
      </c>
      <c r="H104" s="36">
        <f t="shared" si="5"/>
        <v>0</v>
      </c>
      <c r="I104" s="48">
        <v>0</v>
      </c>
      <c r="J104" s="8"/>
      <c r="K104" s="9"/>
      <c r="L104" s="10"/>
      <c r="M104" s="11"/>
      <c r="N104" s="12"/>
      <c r="O104" s="12"/>
      <c r="P104" s="12"/>
      <c r="Q104" s="12"/>
    </row>
    <row r="105" spans="1:17" s="13" customFormat="1" ht="22.5" x14ac:dyDescent="0.2">
      <c r="A105" s="42">
        <v>84</v>
      </c>
      <c r="B105" s="60" t="s">
        <v>122</v>
      </c>
      <c r="C105" s="31" t="s">
        <v>2</v>
      </c>
      <c r="D105" s="32" t="s">
        <v>83</v>
      </c>
      <c r="E105" s="33">
        <v>30.450000000000003</v>
      </c>
      <c r="F105" s="34">
        <v>0</v>
      </c>
      <c r="G105" s="35">
        <f t="shared" si="4"/>
        <v>0</v>
      </c>
      <c r="H105" s="36">
        <f t="shared" si="5"/>
        <v>0</v>
      </c>
      <c r="I105" s="48">
        <v>0</v>
      </c>
      <c r="J105" s="8"/>
      <c r="K105" s="9"/>
      <c r="L105" s="10"/>
      <c r="M105" s="11"/>
      <c r="N105" s="12"/>
      <c r="O105" s="12"/>
      <c r="P105" s="12"/>
      <c r="Q105" s="12"/>
    </row>
    <row r="106" spans="1:17" s="13" customFormat="1" ht="25.5" x14ac:dyDescent="0.2">
      <c r="A106" s="42">
        <v>85</v>
      </c>
      <c r="B106" s="71" t="s">
        <v>123</v>
      </c>
      <c r="C106" s="31" t="s">
        <v>2</v>
      </c>
      <c r="D106" s="72" t="s">
        <v>105</v>
      </c>
      <c r="E106" s="33">
        <v>3</v>
      </c>
      <c r="F106" s="34">
        <v>0</v>
      </c>
      <c r="G106" s="35">
        <f t="shared" si="4"/>
        <v>0</v>
      </c>
      <c r="H106" s="36">
        <f t="shared" si="5"/>
        <v>0</v>
      </c>
      <c r="I106" s="48">
        <v>0</v>
      </c>
      <c r="J106" s="8"/>
      <c r="K106" s="9"/>
      <c r="L106" s="10"/>
      <c r="M106" s="11"/>
      <c r="N106" s="12"/>
      <c r="O106" s="12"/>
      <c r="P106" s="12"/>
      <c r="Q106" s="12"/>
    </row>
    <row r="107" spans="1:17" s="13" customFormat="1" ht="12.75" x14ac:dyDescent="0.2">
      <c r="A107" s="42">
        <v>86</v>
      </c>
      <c r="B107" s="71" t="s">
        <v>104</v>
      </c>
      <c r="C107" s="31" t="s">
        <v>2</v>
      </c>
      <c r="D107" s="72" t="s">
        <v>105</v>
      </c>
      <c r="E107" s="33">
        <v>1</v>
      </c>
      <c r="F107" s="34">
        <v>0</v>
      </c>
      <c r="G107" s="35">
        <f t="shared" si="4"/>
        <v>0</v>
      </c>
      <c r="H107" s="36">
        <f t="shared" si="5"/>
        <v>0</v>
      </c>
      <c r="I107" s="48">
        <v>0</v>
      </c>
      <c r="J107" s="8"/>
      <c r="K107" s="9"/>
      <c r="L107" s="10"/>
      <c r="M107" s="11"/>
      <c r="N107" s="12"/>
      <c r="O107" s="12"/>
      <c r="P107" s="12"/>
      <c r="Q107" s="12"/>
    </row>
    <row r="108" spans="1:17" s="13" customFormat="1" ht="12.75" x14ac:dyDescent="0.2">
      <c r="A108" s="62"/>
      <c r="B108" s="63" t="s">
        <v>125</v>
      </c>
      <c r="C108" s="64"/>
      <c r="D108" s="65"/>
      <c r="E108" s="66"/>
      <c r="F108" s="67"/>
      <c r="G108" s="68"/>
      <c r="H108" s="68"/>
      <c r="I108" s="69"/>
      <c r="J108" s="8"/>
      <c r="K108" s="9"/>
      <c r="L108" s="10"/>
      <c r="M108" s="11"/>
      <c r="N108" s="12"/>
      <c r="O108" s="12"/>
      <c r="P108" s="12"/>
      <c r="Q108" s="12"/>
    </row>
    <row r="109" spans="1:17" s="13" customFormat="1" ht="38.25" x14ac:dyDescent="0.2">
      <c r="A109" s="42">
        <v>87</v>
      </c>
      <c r="B109" s="71" t="s">
        <v>91</v>
      </c>
      <c r="C109" s="31" t="s">
        <v>2</v>
      </c>
      <c r="D109" s="72" t="s">
        <v>83</v>
      </c>
      <c r="E109" s="33">
        <v>30</v>
      </c>
      <c r="F109" s="34">
        <v>0</v>
      </c>
      <c r="G109" s="35">
        <f t="shared" si="4"/>
        <v>0</v>
      </c>
      <c r="H109" s="36">
        <f t="shared" si="5"/>
        <v>0</v>
      </c>
      <c r="I109" s="48">
        <v>0</v>
      </c>
      <c r="J109" s="8"/>
      <c r="K109" s="9"/>
      <c r="L109" s="10"/>
      <c r="M109" s="11"/>
      <c r="N109" s="12"/>
      <c r="O109" s="12"/>
      <c r="P109" s="12"/>
      <c r="Q109" s="12"/>
    </row>
    <row r="110" spans="1:17" s="13" customFormat="1" ht="25.5" x14ac:dyDescent="0.2">
      <c r="A110" s="42">
        <v>88</v>
      </c>
      <c r="B110" s="71" t="s">
        <v>126</v>
      </c>
      <c r="C110" s="31" t="s">
        <v>2</v>
      </c>
      <c r="D110" s="72" t="s">
        <v>3</v>
      </c>
      <c r="E110" s="33">
        <v>5</v>
      </c>
      <c r="F110" s="34">
        <v>0</v>
      </c>
      <c r="G110" s="35">
        <f t="shared" si="4"/>
        <v>0</v>
      </c>
      <c r="H110" s="36">
        <f t="shared" si="5"/>
        <v>0</v>
      </c>
      <c r="I110" s="48">
        <v>0</v>
      </c>
      <c r="J110" s="8"/>
      <c r="K110" s="9"/>
      <c r="L110" s="10"/>
      <c r="M110" s="11"/>
      <c r="N110" s="12"/>
      <c r="O110" s="12"/>
      <c r="P110" s="12"/>
      <c r="Q110" s="12"/>
    </row>
    <row r="111" spans="1:17" s="13" customFormat="1" ht="25.5" x14ac:dyDescent="0.2">
      <c r="A111" s="42">
        <v>89</v>
      </c>
      <c r="B111" s="71" t="s">
        <v>127</v>
      </c>
      <c r="C111" s="31" t="s">
        <v>2</v>
      </c>
      <c r="D111" s="72" t="s">
        <v>3</v>
      </c>
      <c r="E111" s="33">
        <v>5</v>
      </c>
      <c r="F111" s="34">
        <v>0</v>
      </c>
      <c r="G111" s="35">
        <f t="shared" si="4"/>
        <v>0</v>
      </c>
      <c r="H111" s="36">
        <f t="shared" si="5"/>
        <v>0</v>
      </c>
      <c r="I111" s="48">
        <v>0</v>
      </c>
      <c r="J111" s="8"/>
      <c r="K111" s="9"/>
      <c r="L111" s="10"/>
      <c r="M111" s="11"/>
      <c r="N111" s="12"/>
      <c r="O111" s="12"/>
      <c r="P111" s="12"/>
      <c r="Q111" s="12"/>
    </row>
    <row r="112" spans="1:17" s="13" customFormat="1" ht="25.5" x14ac:dyDescent="0.2">
      <c r="A112" s="42">
        <v>90</v>
      </c>
      <c r="B112" s="71" t="s">
        <v>95</v>
      </c>
      <c r="C112" s="31" t="s">
        <v>2</v>
      </c>
      <c r="D112" s="72" t="s">
        <v>3</v>
      </c>
      <c r="E112" s="33">
        <v>10</v>
      </c>
      <c r="F112" s="34">
        <v>0</v>
      </c>
      <c r="G112" s="35">
        <f t="shared" si="4"/>
        <v>0</v>
      </c>
      <c r="H112" s="36">
        <f t="shared" si="5"/>
        <v>0</v>
      </c>
      <c r="I112" s="48">
        <v>0</v>
      </c>
      <c r="J112" s="8"/>
      <c r="K112" s="9"/>
      <c r="L112" s="10"/>
      <c r="M112" s="11"/>
      <c r="N112" s="12"/>
      <c r="O112" s="12"/>
      <c r="P112" s="12"/>
      <c r="Q112" s="12"/>
    </row>
    <row r="113" spans="1:17" s="13" customFormat="1" ht="25.5" x14ac:dyDescent="0.2">
      <c r="A113" s="42">
        <v>91</v>
      </c>
      <c r="B113" s="71" t="s">
        <v>99</v>
      </c>
      <c r="C113" s="31" t="s">
        <v>2</v>
      </c>
      <c r="D113" s="72" t="s">
        <v>3</v>
      </c>
      <c r="E113" s="33">
        <v>5</v>
      </c>
      <c r="F113" s="34">
        <v>0</v>
      </c>
      <c r="G113" s="35">
        <f t="shared" si="4"/>
        <v>0</v>
      </c>
      <c r="H113" s="36">
        <f t="shared" si="5"/>
        <v>0</v>
      </c>
      <c r="I113" s="48">
        <v>0</v>
      </c>
      <c r="J113" s="8"/>
      <c r="K113" s="9"/>
      <c r="L113" s="10"/>
      <c r="M113" s="11"/>
      <c r="N113" s="12"/>
      <c r="O113" s="12"/>
      <c r="P113" s="12"/>
      <c r="Q113" s="12"/>
    </row>
    <row r="114" spans="1:17" s="13" customFormat="1" ht="12.75" x14ac:dyDescent="0.2">
      <c r="A114" s="42">
        <v>92</v>
      </c>
      <c r="B114" s="71" t="s">
        <v>104</v>
      </c>
      <c r="C114" s="31" t="s">
        <v>2</v>
      </c>
      <c r="D114" s="72" t="s">
        <v>105</v>
      </c>
      <c r="E114" s="33">
        <v>1</v>
      </c>
      <c r="F114" s="34">
        <v>0</v>
      </c>
      <c r="G114" s="35">
        <f t="shared" si="4"/>
        <v>0</v>
      </c>
      <c r="H114" s="36">
        <f t="shared" si="5"/>
        <v>0</v>
      </c>
      <c r="I114" s="48">
        <v>0</v>
      </c>
      <c r="J114" s="8"/>
      <c r="K114" s="9"/>
      <c r="L114" s="10"/>
      <c r="M114" s="11"/>
      <c r="N114" s="12"/>
      <c r="O114" s="12"/>
      <c r="P114" s="12"/>
      <c r="Q114" s="12"/>
    </row>
    <row r="115" spans="1:17" s="13" customFormat="1" ht="12.75" x14ac:dyDescent="0.2">
      <c r="A115" s="62"/>
      <c r="B115" s="63" t="s">
        <v>128</v>
      </c>
      <c r="C115" s="64"/>
      <c r="D115" s="65"/>
      <c r="E115" s="66"/>
      <c r="F115" s="67"/>
      <c r="G115" s="68"/>
      <c r="H115" s="68"/>
      <c r="I115" s="69"/>
      <c r="J115" s="8"/>
      <c r="K115" s="9"/>
      <c r="L115" s="10"/>
      <c r="M115" s="11"/>
      <c r="N115" s="12"/>
      <c r="O115" s="12"/>
      <c r="P115" s="12"/>
      <c r="Q115" s="12"/>
    </row>
    <row r="116" spans="1:17" s="13" customFormat="1" ht="38.25" x14ac:dyDescent="0.2">
      <c r="A116" s="42">
        <v>93</v>
      </c>
      <c r="B116" s="71" t="s">
        <v>129</v>
      </c>
      <c r="C116" s="31" t="s">
        <v>2</v>
      </c>
      <c r="D116" s="72" t="s">
        <v>142</v>
      </c>
      <c r="E116" s="33">
        <v>1.7050000000000001</v>
      </c>
      <c r="F116" s="34">
        <v>0</v>
      </c>
      <c r="G116" s="35">
        <f t="shared" si="4"/>
        <v>0</v>
      </c>
      <c r="H116" s="36">
        <f t="shared" si="5"/>
        <v>0</v>
      </c>
      <c r="I116" s="48">
        <v>0</v>
      </c>
      <c r="J116" s="8"/>
      <c r="K116" s="9"/>
      <c r="L116" s="10"/>
      <c r="M116" s="11"/>
      <c r="N116" s="12"/>
      <c r="O116" s="12"/>
      <c r="P116" s="12"/>
      <c r="Q116" s="12"/>
    </row>
    <row r="117" spans="1:17" s="13" customFormat="1" ht="38.25" x14ac:dyDescent="0.2">
      <c r="A117" s="42">
        <v>94</v>
      </c>
      <c r="B117" s="71" t="s">
        <v>130</v>
      </c>
      <c r="C117" s="31" t="s">
        <v>2</v>
      </c>
      <c r="D117" s="72" t="s">
        <v>83</v>
      </c>
      <c r="E117" s="33">
        <v>1613</v>
      </c>
      <c r="F117" s="34">
        <v>0</v>
      </c>
      <c r="G117" s="35">
        <f t="shared" ref="G117:G135" si="6">ROUND(E117*F117,2)</f>
        <v>0</v>
      </c>
      <c r="H117" s="36">
        <f t="shared" ref="H117:H135" si="7">G117-I117</f>
        <v>0</v>
      </c>
      <c r="I117" s="48">
        <v>0</v>
      </c>
      <c r="J117" s="8"/>
      <c r="K117" s="9"/>
      <c r="L117" s="10"/>
      <c r="M117" s="11"/>
      <c r="N117" s="12"/>
      <c r="O117" s="12"/>
      <c r="P117" s="12"/>
      <c r="Q117" s="12"/>
    </row>
    <row r="118" spans="1:17" s="13" customFormat="1" ht="38.25" x14ac:dyDescent="0.2">
      <c r="A118" s="42">
        <v>95</v>
      </c>
      <c r="B118" s="71" t="s">
        <v>131</v>
      </c>
      <c r="C118" s="31" t="s">
        <v>2</v>
      </c>
      <c r="D118" s="72" t="s">
        <v>83</v>
      </c>
      <c r="E118" s="33">
        <v>65</v>
      </c>
      <c r="F118" s="34">
        <v>0</v>
      </c>
      <c r="G118" s="35">
        <f t="shared" si="6"/>
        <v>0</v>
      </c>
      <c r="H118" s="36">
        <f t="shared" si="7"/>
        <v>0</v>
      </c>
      <c r="I118" s="48">
        <v>0</v>
      </c>
      <c r="J118" s="8"/>
      <c r="K118" s="9"/>
      <c r="L118" s="10"/>
      <c r="M118" s="11"/>
      <c r="N118" s="12"/>
      <c r="O118" s="12"/>
      <c r="P118" s="12"/>
      <c r="Q118" s="12"/>
    </row>
    <row r="119" spans="1:17" s="13" customFormat="1" ht="51" x14ac:dyDescent="0.2">
      <c r="A119" s="42">
        <v>96</v>
      </c>
      <c r="B119" s="71" t="s">
        <v>132</v>
      </c>
      <c r="C119" s="31" t="s">
        <v>2</v>
      </c>
      <c r="D119" s="72" t="s">
        <v>83</v>
      </c>
      <c r="E119" s="33">
        <f>E117+E118</f>
        <v>1678</v>
      </c>
      <c r="F119" s="34">
        <v>0</v>
      </c>
      <c r="G119" s="35">
        <f t="shared" si="6"/>
        <v>0</v>
      </c>
      <c r="H119" s="36">
        <f t="shared" si="7"/>
        <v>0</v>
      </c>
      <c r="I119" s="48">
        <v>0</v>
      </c>
      <c r="J119" s="8"/>
      <c r="K119" s="9"/>
      <c r="L119" s="10"/>
      <c r="M119" s="11"/>
      <c r="N119" s="12"/>
      <c r="O119" s="12"/>
      <c r="P119" s="12"/>
      <c r="Q119" s="12"/>
    </row>
    <row r="120" spans="1:17" s="13" customFormat="1" ht="38.25" x14ac:dyDescent="0.2">
      <c r="A120" s="42">
        <v>97</v>
      </c>
      <c r="B120" s="71" t="s">
        <v>133</v>
      </c>
      <c r="C120" s="31" t="s">
        <v>2</v>
      </c>
      <c r="D120" s="72" t="s">
        <v>82</v>
      </c>
      <c r="E120" s="33">
        <f>0.8*82+0.5</f>
        <v>66.100000000000009</v>
      </c>
      <c r="F120" s="34">
        <v>0</v>
      </c>
      <c r="G120" s="35">
        <f t="shared" si="6"/>
        <v>0</v>
      </c>
      <c r="H120" s="36">
        <f t="shared" si="7"/>
        <v>0</v>
      </c>
      <c r="I120" s="48">
        <v>0</v>
      </c>
      <c r="J120" s="8"/>
      <c r="K120" s="9"/>
      <c r="L120" s="10"/>
      <c r="M120" s="11"/>
      <c r="N120" s="12"/>
      <c r="O120" s="12"/>
      <c r="P120" s="12"/>
      <c r="Q120" s="12"/>
    </row>
    <row r="121" spans="1:17" s="13" customFormat="1" ht="38.25" x14ac:dyDescent="0.2">
      <c r="A121" s="42">
        <v>98</v>
      </c>
      <c r="B121" s="71" t="s">
        <v>134</v>
      </c>
      <c r="C121" s="31" t="s">
        <v>2</v>
      </c>
      <c r="D121" s="72" t="s">
        <v>3</v>
      </c>
      <c r="E121" s="33">
        <v>82</v>
      </c>
      <c r="F121" s="34">
        <v>0</v>
      </c>
      <c r="G121" s="35">
        <f t="shared" si="6"/>
        <v>0</v>
      </c>
      <c r="H121" s="36">
        <f t="shared" si="7"/>
        <v>0</v>
      </c>
      <c r="I121" s="48">
        <v>0</v>
      </c>
      <c r="J121" s="8"/>
      <c r="K121" s="9"/>
      <c r="L121" s="10"/>
      <c r="M121" s="11"/>
      <c r="N121" s="12"/>
      <c r="O121" s="12"/>
      <c r="P121" s="12"/>
      <c r="Q121" s="12"/>
    </row>
    <row r="122" spans="1:17" s="13" customFormat="1" ht="25.5" x14ac:dyDescent="0.2">
      <c r="A122" s="42">
        <v>99</v>
      </c>
      <c r="B122" s="71" t="s">
        <v>135</v>
      </c>
      <c r="C122" s="31" t="s">
        <v>2</v>
      </c>
      <c r="D122" s="72" t="s">
        <v>83</v>
      </c>
      <c r="E122" s="33">
        <f>E118+E117</f>
        <v>1678</v>
      </c>
      <c r="F122" s="34">
        <v>0</v>
      </c>
      <c r="G122" s="35">
        <f t="shared" si="6"/>
        <v>0</v>
      </c>
      <c r="H122" s="36">
        <f t="shared" si="7"/>
        <v>0</v>
      </c>
      <c r="I122" s="48">
        <v>0</v>
      </c>
      <c r="J122" s="8"/>
      <c r="K122" s="9"/>
      <c r="L122" s="10"/>
      <c r="M122" s="11"/>
      <c r="N122" s="12"/>
      <c r="O122" s="12"/>
      <c r="P122" s="12"/>
      <c r="Q122" s="12"/>
    </row>
    <row r="123" spans="1:17" s="13" customFormat="1" ht="38.25" x14ac:dyDescent="0.2">
      <c r="A123" s="42">
        <v>100</v>
      </c>
      <c r="B123" s="71" t="s">
        <v>136</v>
      </c>
      <c r="C123" s="31" t="s">
        <v>2</v>
      </c>
      <c r="D123" s="72" t="s">
        <v>83</v>
      </c>
      <c r="E123" s="33">
        <f>E117</f>
        <v>1613</v>
      </c>
      <c r="F123" s="34">
        <v>0</v>
      </c>
      <c r="G123" s="35">
        <f t="shared" si="6"/>
        <v>0</v>
      </c>
      <c r="H123" s="36">
        <f t="shared" si="7"/>
        <v>0</v>
      </c>
      <c r="I123" s="48">
        <v>0</v>
      </c>
      <c r="J123" s="8"/>
      <c r="K123" s="9"/>
      <c r="L123" s="10"/>
      <c r="M123" s="11"/>
      <c r="N123" s="12"/>
      <c r="O123" s="12"/>
      <c r="P123" s="12"/>
      <c r="Q123" s="12"/>
    </row>
    <row r="124" spans="1:17" s="13" customFormat="1" ht="38.25" x14ac:dyDescent="0.2">
      <c r="A124" s="42">
        <v>101</v>
      </c>
      <c r="B124" s="71" t="s">
        <v>137</v>
      </c>
      <c r="C124" s="31" t="s">
        <v>2</v>
      </c>
      <c r="D124" s="72" t="s">
        <v>83</v>
      </c>
      <c r="E124" s="33">
        <f>E118</f>
        <v>65</v>
      </c>
      <c r="F124" s="34">
        <v>0</v>
      </c>
      <c r="G124" s="35">
        <f t="shared" si="6"/>
        <v>0</v>
      </c>
      <c r="H124" s="36">
        <f t="shared" si="7"/>
        <v>0</v>
      </c>
      <c r="I124" s="48">
        <v>0</v>
      </c>
      <c r="J124" s="8"/>
      <c r="K124" s="9"/>
      <c r="L124" s="10"/>
      <c r="M124" s="11"/>
      <c r="N124" s="12"/>
      <c r="O124" s="12"/>
      <c r="P124" s="12"/>
      <c r="Q124" s="12"/>
    </row>
    <row r="125" spans="1:17" s="13" customFormat="1" ht="25.5" x14ac:dyDescent="0.2">
      <c r="A125" s="42">
        <v>102</v>
      </c>
      <c r="B125" s="71" t="s">
        <v>138</v>
      </c>
      <c r="C125" s="31" t="s">
        <v>2</v>
      </c>
      <c r="D125" s="72" t="s">
        <v>83</v>
      </c>
      <c r="E125" s="33">
        <f>1601+11+12+65</f>
        <v>1689</v>
      </c>
      <c r="F125" s="34">
        <v>0</v>
      </c>
      <c r="G125" s="35">
        <f t="shared" si="6"/>
        <v>0</v>
      </c>
      <c r="H125" s="36">
        <f t="shared" si="7"/>
        <v>0</v>
      </c>
      <c r="I125" s="48">
        <v>0</v>
      </c>
      <c r="J125" s="8"/>
      <c r="K125" s="9"/>
      <c r="L125" s="10"/>
      <c r="M125" s="11"/>
      <c r="N125" s="12"/>
      <c r="O125" s="12"/>
      <c r="P125" s="12"/>
      <c r="Q125" s="12"/>
    </row>
    <row r="126" spans="1:17" s="13" customFormat="1" ht="25.5" x14ac:dyDescent="0.2">
      <c r="A126" s="42">
        <v>103</v>
      </c>
      <c r="B126" s="71" t="s">
        <v>139</v>
      </c>
      <c r="C126" s="31" t="s">
        <v>2</v>
      </c>
      <c r="D126" s="72" t="s">
        <v>83</v>
      </c>
      <c r="E126" s="33">
        <f>E125</f>
        <v>1689</v>
      </c>
      <c r="F126" s="34">
        <v>0</v>
      </c>
      <c r="G126" s="35">
        <f t="shared" si="6"/>
        <v>0</v>
      </c>
      <c r="H126" s="36">
        <f t="shared" si="7"/>
        <v>0</v>
      </c>
      <c r="I126" s="48">
        <v>0</v>
      </c>
      <c r="J126" s="8"/>
      <c r="K126" s="9"/>
      <c r="L126" s="10"/>
      <c r="M126" s="11"/>
      <c r="N126" s="12"/>
      <c r="O126" s="12"/>
      <c r="P126" s="12"/>
      <c r="Q126" s="12"/>
    </row>
    <row r="127" spans="1:17" s="13" customFormat="1" ht="25.5" x14ac:dyDescent="0.2">
      <c r="A127" s="42">
        <v>104</v>
      </c>
      <c r="B127" s="71" t="s">
        <v>135</v>
      </c>
      <c r="C127" s="31" t="s">
        <v>2</v>
      </c>
      <c r="D127" s="72" t="s">
        <v>83</v>
      </c>
      <c r="E127" s="33">
        <f>E122</f>
        <v>1678</v>
      </c>
      <c r="F127" s="34">
        <v>0</v>
      </c>
      <c r="G127" s="35">
        <f t="shared" si="6"/>
        <v>0</v>
      </c>
      <c r="H127" s="36">
        <f t="shared" si="7"/>
        <v>0</v>
      </c>
      <c r="I127" s="48">
        <v>0</v>
      </c>
      <c r="J127" s="8"/>
      <c r="K127" s="9"/>
      <c r="L127" s="10"/>
      <c r="M127" s="11"/>
      <c r="N127" s="12"/>
      <c r="O127" s="12"/>
      <c r="P127" s="12"/>
      <c r="Q127" s="12"/>
    </row>
    <row r="128" spans="1:17" s="13" customFormat="1" ht="25.5" x14ac:dyDescent="0.2">
      <c r="A128" s="42">
        <v>105</v>
      </c>
      <c r="B128" s="71" t="s">
        <v>140</v>
      </c>
      <c r="C128" s="31" t="s">
        <v>2</v>
      </c>
      <c r="D128" s="72" t="s">
        <v>3</v>
      </c>
      <c r="E128" s="33">
        <f>E121</f>
        <v>82</v>
      </c>
      <c r="F128" s="34">
        <v>0</v>
      </c>
      <c r="G128" s="35">
        <f t="shared" si="6"/>
        <v>0</v>
      </c>
      <c r="H128" s="36">
        <f t="shared" si="7"/>
        <v>0</v>
      </c>
      <c r="I128" s="48">
        <v>0</v>
      </c>
      <c r="J128" s="8"/>
      <c r="K128" s="9"/>
      <c r="L128" s="10"/>
      <c r="M128" s="11"/>
      <c r="N128" s="12"/>
      <c r="O128" s="12"/>
      <c r="P128" s="12"/>
      <c r="Q128" s="12"/>
    </row>
    <row r="129" spans="1:17" s="13" customFormat="1" ht="38.25" x14ac:dyDescent="0.2">
      <c r="A129" s="42">
        <v>106</v>
      </c>
      <c r="B129" s="71" t="s">
        <v>141</v>
      </c>
      <c r="C129" s="31" t="s">
        <v>2</v>
      </c>
      <c r="D129" s="72" t="s">
        <v>83</v>
      </c>
      <c r="E129" s="33">
        <f>E125</f>
        <v>1689</v>
      </c>
      <c r="F129" s="34">
        <v>0</v>
      </c>
      <c r="G129" s="35">
        <f t="shared" si="6"/>
        <v>0</v>
      </c>
      <c r="H129" s="36">
        <f t="shared" si="7"/>
        <v>0</v>
      </c>
      <c r="I129" s="48">
        <v>0</v>
      </c>
      <c r="J129" s="8"/>
      <c r="K129" s="9"/>
      <c r="L129" s="10"/>
      <c r="M129" s="11"/>
      <c r="N129" s="12"/>
      <c r="O129" s="12"/>
      <c r="P129" s="12"/>
      <c r="Q129" s="12"/>
    </row>
    <row r="130" spans="1:17" s="13" customFormat="1" ht="12.75" x14ac:dyDescent="0.2">
      <c r="A130" s="42">
        <v>107</v>
      </c>
      <c r="B130" s="71" t="s">
        <v>104</v>
      </c>
      <c r="C130" s="31" t="s">
        <v>2</v>
      </c>
      <c r="D130" s="72" t="s">
        <v>105</v>
      </c>
      <c r="E130" s="33">
        <v>1</v>
      </c>
      <c r="F130" s="34">
        <v>0</v>
      </c>
      <c r="G130" s="35">
        <f t="shared" si="6"/>
        <v>0</v>
      </c>
      <c r="H130" s="36">
        <f t="shared" si="7"/>
        <v>0</v>
      </c>
      <c r="I130" s="48">
        <v>0</v>
      </c>
      <c r="J130" s="8"/>
      <c r="K130" s="9"/>
      <c r="L130" s="10"/>
      <c r="M130" s="11"/>
      <c r="N130" s="12"/>
      <c r="O130" s="12"/>
      <c r="P130" s="12"/>
      <c r="Q130" s="12"/>
    </row>
    <row r="131" spans="1:17" s="13" customFormat="1" ht="12.75" x14ac:dyDescent="0.2">
      <c r="A131" s="62"/>
      <c r="B131" s="63" t="s">
        <v>143</v>
      </c>
      <c r="C131" s="64"/>
      <c r="D131" s="65"/>
      <c r="E131" s="66"/>
      <c r="F131" s="67"/>
      <c r="G131" s="68"/>
      <c r="H131" s="68"/>
      <c r="I131" s="69"/>
      <c r="K131" s="9"/>
      <c r="L131" s="10"/>
      <c r="M131" s="11"/>
      <c r="N131" s="12"/>
      <c r="O131" s="12"/>
      <c r="P131" s="12"/>
      <c r="Q131" s="12"/>
    </row>
    <row r="132" spans="1:17" s="13" customFormat="1" ht="25.5" x14ac:dyDescent="0.2">
      <c r="A132" s="42">
        <v>108</v>
      </c>
      <c r="B132" s="71" t="s">
        <v>144</v>
      </c>
      <c r="C132" s="31" t="s">
        <v>2</v>
      </c>
      <c r="D132" s="72" t="s">
        <v>148</v>
      </c>
      <c r="E132" s="33">
        <v>16</v>
      </c>
      <c r="F132" s="34">
        <v>0</v>
      </c>
      <c r="G132" s="35">
        <f t="shared" si="6"/>
        <v>0</v>
      </c>
      <c r="H132" s="36">
        <f t="shared" si="7"/>
        <v>0</v>
      </c>
      <c r="I132" s="48">
        <v>0</v>
      </c>
      <c r="J132" s="8"/>
      <c r="K132" s="9"/>
      <c r="L132" s="10"/>
      <c r="M132" s="11"/>
      <c r="N132" s="12"/>
      <c r="O132" s="12"/>
      <c r="P132" s="12"/>
      <c r="Q132" s="12"/>
    </row>
    <row r="133" spans="1:17" s="13" customFormat="1" ht="25.5" x14ac:dyDescent="0.2">
      <c r="A133" s="42">
        <v>109</v>
      </c>
      <c r="B133" s="71" t="s">
        <v>145</v>
      </c>
      <c r="C133" s="31" t="s">
        <v>2</v>
      </c>
      <c r="D133" s="72" t="s">
        <v>148</v>
      </c>
      <c r="E133" s="33">
        <v>8</v>
      </c>
      <c r="F133" s="34">
        <v>0</v>
      </c>
      <c r="G133" s="35">
        <f t="shared" si="6"/>
        <v>0</v>
      </c>
      <c r="H133" s="36">
        <f t="shared" si="7"/>
        <v>0</v>
      </c>
      <c r="I133" s="48">
        <v>0</v>
      </c>
      <c r="J133" s="8"/>
      <c r="K133" s="9"/>
      <c r="L133" s="10"/>
      <c r="M133" s="11"/>
      <c r="N133" s="12"/>
      <c r="O133" s="12"/>
      <c r="P133" s="12"/>
      <c r="Q133" s="12"/>
    </row>
    <row r="134" spans="1:17" s="13" customFormat="1" ht="25.5" x14ac:dyDescent="0.2">
      <c r="A134" s="42">
        <v>110</v>
      </c>
      <c r="B134" s="71" t="s">
        <v>146</v>
      </c>
      <c r="C134" s="31" t="s">
        <v>2</v>
      </c>
      <c r="D134" s="72" t="s">
        <v>83</v>
      </c>
      <c r="E134" s="33">
        <v>1705</v>
      </c>
      <c r="F134" s="34">
        <v>0</v>
      </c>
      <c r="G134" s="35">
        <f t="shared" si="6"/>
        <v>0</v>
      </c>
      <c r="H134" s="36">
        <f t="shared" si="7"/>
        <v>0</v>
      </c>
      <c r="I134" s="48">
        <v>0</v>
      </c>
      <c r="J134" s="8"/>
      <c r="K134" s="9"/>
      <c r="L134" s="10"/>
      <c r="M134" s="11"/>
      <c r="N134" s="12"/>
      <c r="O134" s="12"/>
      <c r="P134" s="12"/>
      <c r="Q134" s="12"/>
    </row>
    <row r="135" spans="1:17" s="13" customFormat="1" ht="25.5" x14ac:dyDescent="0.2">
      <c r="A135" s="42">
        <v>111</v>
      </c>
      <c r="B135" s="71" t="s">
        <v>147</v>
      </c>
      <c r="C135" s="31" t="s">
        <v>2</v>
      </c>
      <c r="D135" s="72" t="s">
        <v>83</v>
      </c>
      <c r="E135" s="33">
        <v>1705</v>
      </c>
      <c r="F135" s="34">
        <v>0</v>
      </c>
      <c r="G135" s="35">
        <f t="shared" si="6"/>
        <v>0</v>
      </c>
      <c r="H135" s="36">
        <f t="shared" si="7"/>
        <v>0</v>
      </c>
      <c r="I135" s="48">
        <v>0</v>
      </c>
      <c r="J135" s="8"/>
      <c r="K135" s="9"/>
      <c r="L135" s="10"/>
      <c r="M135" s="11"/>
      <c r="N135" s="12"/>
      <c r="O135" s="12"/>
      <c r="P135" s="12"/>
      <c r="Q135" s="12"/>
    </row>
    <row r="136" spans="1:17" s="13" customFormat="1" x14ac:dyDescent="0.25">
      <c r="A136" s="86" t="s">
        <v>11</v>
      </c>
      <c r="B136" s="87"/>
      <c r="C136" s="79" t="s">
        <v>151</v>
      </c>
      <c r="D136" s="80"/>
      <c r="E136" s="80"/>
      <c r="F136" s="80"/>
      <c r="G136" s="80"/>
      <c r="H136" s="80"/>
      <c r="I136" s="81"/>
      <c r="J136" s="8"/>
      <c r="K136" s="9"/>
      <c r="L136" s="10"/>
      <c r="M136" s="14"/>
      <c r="N136" s="12"/>
      <c r="O136" s="12"/>
      <c r="P136" s="12"/>
      <c r="Q136" s="12"/>
    </row>
    <row r="137" spans="1:17" s="13" customFormat="1" ht="45.75" thickBot="1" x14ac:dyDescent="0.25">
      <c r="A137" s="42">
        <v>112</v>
      </c>
      <c r="B137" s="60" t="s">
        <v>49</v>
      </c>
      <c r="C137" s="31" t="s">
        <v>2</v>
      </c>
      <c r="D137" s="32" t="s">
        <v>3</v>
      </c>
      <c r="E137" s="33">
        <v>3</v>
      </c>
      <c r="F137" s="34">
        <v>0</v>
      </c>
      <c r="G137" s="35">
        <f t="shared" ref="G137" si="8">ROUND(E137*F137,2)</f>
        <v>0</v>
      </c>
      <c r="H137" s="36">
        <f t="shared" ref="H137" si="9">G137-I137</f>
        <v>0</v>
      </c>
      <c r="I137" s="48">
        <v>0</v>
      </c>
      <c r="J137" s="8"/>
      <c r="K137" s="9"/>
      <c r="L137" s="10"/>
      <c r="M137" s="11"/>
      <c r="N137" s="12"/>
      <c r="O137" s="12"/>
      <c r="P137" s="12"/>
      <c r="Q137" s="12"/>
    </row>
    <row r="138" spans="1:17" s="13" customFormat="1" x14ac:dyDescent="0.25">
      <c r="A138" s="77" t="s">
        <v>14</v>
      </c>
      <c r="B138" s="78"/>
      <c r="C138" s="78"/>
      <c r="D138" s="78"/>
      <c r="E138" s="78"/>
      <c r="F138" s="78"/>
      <c r="G138" s="43">
        <f>SUM(G8:G137)</f>
        <v>0</v>
      </c>
      <c r="H138" s="51">
        <f>SUM(H8:H137)</f>
        <v>0</v>
      </c>
      <c r="I138" s="49">
        <f>SUM(I8:I137)</f>
        <v>0</v>
      </c>
      <c r="J138" s="8"/>
      <c r="K138" s="9"/>
      <c r="L138" s="10"/>
      <c r="M138" s="14"/>
      <c r="N138" s="12"/>
      <c r="O138" s="12"/>
      <c r="P138" s="12"/>
      <c r="Q138" s="12"/>
    </row>
    <row r="139" spans="1:17" s="13" customFormat="1" x14ac:dyDescent="0.25">
      <c r="A139" s="84" t="s">
        <v>6</v>
      </c>
      <c r="B139" s="85"/>
      <c r="C139" s="85"/>
      <c r="D139" s="85"/>
      <c r="E139" s="85"/>
      <c r="F139" s="85"/>
      <c r="G139" s="44" t="e">
        <f>((G138-#REF!)/100)*20</f>
        <v>#REF!</v>
      </c>
      <c r="H139" s="44" t="e">
        <f>((H138-#REF!)/100)*20</f>
        <v>#REF!</v>
      </c>
      <c r="I139" s="52">
        <v>100</v>
      </c>
      <c r="J139" s="8"/>
      <c r="K139" s="9"/>
      <c r="L139" s="10"/>
      <c r="M139" s="15"/>
      <c r="N139" s="12"/>
      <c r="O139" s="12"/>
      <c r="P139" s="12"/>
      <c r="Q139" s="12"/>
    </row>
    <row r="140" spans="1:17" s="13" customFormat="1" ht="15" customHeight="1" thickBot="1" x14ac:dyDescent="0.3">
      <c r="A140" s="75" t="s">
        <v>15</v>
      </c>
      <c r="B140" s="76"/>
      <c r="C140" s="76"/>
      <c r="D140" s="76"/>
      <c r="E140" s="76"/>
      <c r="F140" s="76"/>
      <c r="G140" s="45" t="e">
        <f>SUM(G138:G139)</f>
        <v>#REF!</v>
      </c>
      <c r="H140" s="46" t="e">
        <f>SUM(H138:H139)</f>
        <v>#REF!</v>
      </c>
      <c r="I140" s="50">
        <f>SUM(I138:I139)</f>
        <v>100</v>
      </c>
      <c r="J140" s="8"/>
      <c r="K140" s="9"/>
      <c r="L140" s="10"/>
      <c r="M140" s="14"/>
      <c r="N140" s="12"/>
      <c r="O140" s="12"/>
      <c r="P140" s="12"/>
      <c r="Q140" s="12"/>
    </row>
    <row r="142" spans="1:17" x14ac:dyDescent="0.25">
      <c r="A142" s="73"/>
      <c r="B142" s="74"/>
      <c r="C142" s="74"/>
      <c r="D142" s="74"/>
      <c r="E142" s="74"/>
      <c r="F142" s="74"/>
      <c r="G142" s="74"/>
      <c r="H142" s="74"/>
      <c r="I142" s="74"/>
    </row>
    <row r="143" spans="1:17" x14ac:dyDescent="0.25">
      <c r="A143" s="74"/>
      <c r="B143" s="74"/>
      <c r="C143" s="74"/>
      <c r="D143" s="74"/>
      <c r="E143" s="74"/>
      <c r="F143" s="74"/>
      <c r="G143" s="74"/>
      <c r="H143" s="74"/>
      <c r="I143" s="74"/>
    </row>
  </sheetData>
  <mergeCells count="14">
    <mergeCell ref="A1:I1"/>
    <mergeCell ref="A139:F139"/>
    <mergeCell ref="A7:B7"/>
    <mergeCell ref="C7:I7"/>
    <mergeCell ref="A136:B136"/>
    <mergeCell ref="A5:I5"/>
    <mergeCell ref="A2:B2"/>
    <mergeCell ref="A3:B3"/>
    <mergeCell ref="C2:I2"/>
    <mergeCell ref="C3:I3"/>
    <mergeCell ref="A142:I143"/>
    <mergeCell ref="A140:F140"/>
    <mergeCell ref="A138:F138"/>
    <mergeCell ref="C136:I136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C137 C8:C135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Krycí list</vt:lpstr>
      <vt:lpstr>rekapitulácia</vt:lpstr>
      <vt:lpstr>Položkovitý výkaz výmer</vt:lpstr>
      <vt:lpstr>Hárok2</vt:lpstr>
      <vt:lpstr>Hárok3</vt:lpstr>
      <vt:lpstr>'Položkovitý výkaz výmer'!Oblasť_tlače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MŽP SR</dc:creator>
  <cp:lastModifiedBy>Dadka</cp:lastModifiedBy>
  <cp:lastPrinted>2016-09-29T14:23:32Z</cp:lastPrinted>
  <dcterms:created xsi:type="dcterms:W3CDTF">2015-05-13T12:53:37Z</dcterms:created>
  <dcterms:modified xsi:type="dcterms:W3CDTF">2018-08-09T13:29:36Z</dcterms:modified>
</cp:coreProperties>
</file>