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/>
  <mc:AlternateContent xmlns:mc="http://schemas.openxmlformats.org/markup-compatibility/2006">
    <mc:Choice Requires="x15">
      <x15ac:absPath xmlns:x15ac="http://schemas.microsoft.com/office/spreadsheetml/2010/11/ac" url="C:\Users\adria\OneDrive\Počítač\ARCH levels\_PROJEKTY\2019\TT PROJEKT\Rozpočet\VV - výkaz výmer\"/>
    </mc:Choice>
  </mc:AlternateContent>
  <xr:revisionPtr revIDLastSave="0" documentId="13_ncr:1_{3A0D0A12-4F0C-47BD-8FBB-CA5C5CD4A063}" xr6:coauthVersionLast="46" xr6:coauthVersionMax="46" xr10:uidLastSave="{00000000-0000-0000-0000-000000000000}"/>
  <bookViews>
    <workbookView xWindow="6108" yWindow="2784" windowWidth="17280" windowHeight="8964" firstSheet="1" activeTab="1" xr2:uid="{00000000-000D-0000-FFFF-FFFF00000000}"/>
  </bookViews>
  <sheets>
    <sheet name="Krycí list rozpočtu" sheetId="1" r:id="rId1"/>
    <sheet name="Rozpočet" sheetId="3" r:id="rId2"/>
  </sheets>
  <definedNames>
    <definedName name="_xlnm.Print_Titles" localSheetId="0">'Krycí list rozpočtu'!$1:$3</definedName>
    <definedName name="_xlnm.Print_Titles" localSheetId="1">Rozpočet!$10:$35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3" l="1"/>
  <c r="H36" i="3"/>
  <c r="H25" i="3"/>
  <c r="G157" i="3" l="1"/>
  <c r="G156" i="3"/>
  <c r="H155" i="3"/>
  <c r="G154" i="3"/>
  <c r="G153" i="3"/>
  <c r="G152" i="3"/>
  <c r="G151" i="3"/>
  <c r="G150" i="3"/>
  <c r="G149" i="3"/>
  <c r="H148" i="3"/>
  <c r="G121" i="3"/>
  <c r="G123" i="3"/>
  <c r="G122" i="3"/>
  <c r="G120" i="3"/>
  <c r="G119" i="3"/>
  <c r="G118" i="3"/>
  <c r="G117" i="3"/>
  <c r="G116" i="3"/>
  <c r="H115" i="3"/>
  <c r="G114" i="3"/>
  <c r="G113" i="3"/>
  <c r="G112" i="3"/>
  <c r="G111" i="3"/>
  <c r="G110" i="3"/>
  <c r="G109" i="3"/>
  <c r="G108" i="3"/>
  <c r="G107" i="3"/>
  <c r="G106" i="3"/>
  <c r="H105" i="3"/>
  <c r="G155" i="3" l="1"/>
  <c r="G148" i="3"/>
  <c r="G115" i="3"/>
  <c r="G105" i="3"/>
  <c r="G103" i="3"/>
  <c r="G102" i="3" s="1"/>
  <c r="H102" i="3"/>
  <c r="G53" i="3" l="1"/>
  <c r="G52" i="3"/>
  <c r="G54" i="3"/>
  <c r="G45" i="3"/>
  <c r="G44" i="3"/>
  <c r="G43" i="3"/>
  <c r="G42" i="3"/>
  <c r="G41" i="3"/>
  <c r="G160" i="3"/>
  <c r="G161" i="3"/>
  <c r="G159" i="3"/>
  <c r="G142" i="3"/>
  <c r="G143" i="3"/>
  <c r="G144" i="3"/>
  <c r="G145" i="3"/>
  <c r="G146" i="3"/>
  <c r="G147" i="3"/>
  <c r="G141" i="3"/>
  <c r="G130" i="3"/>
  <c r="G131" i="3"/>
  <c r="G132" i="3"/>
  <c r="G133" i="3"/>
  <c r="G134" i="3"/>
  <c r="G135" i="3"/>
  <c r="G136" i="3"/>
  <c r="G137" i="3"/>
  <c r="G139" i="3"/>
  <c r="G129" i="3"/>
  <c r="G126" i="3"/>
  <c r="G127" i="3"/>
  <c r="G12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57" i="3"/>
  <c r="G58" i="3"/>
  <c r="G59" i="3"/>
  <c r="G60" i="3"/>
  <c r="G61" i="3"/>
  <c r="G62" i="3"/>
  <c r="G63" i="3"/>
  <c r="G64" i="3"/>
  <c r="G56" i="3"/>
  <c r="G48" i="3"/>
  <c r="G49" i="3"/>
  <c r="G50" i="3"/>
  <c r="G51" i="3"/>
  <c r="G47" i="3"/>
  <c r="G38" i="3"/>
  <c r="G39" i="3"/>
  <c r="G40" i="3"/>
  <c r="G37" i="3"/>
  <c r="G27" i="3"/>
  <c r="G28" i="3"/>
  <c r="G29" i="3"/>
  <c r="G30" i="3"/>
  <c r="G31" i="3"/>
  <c r="G32" i="3"/>
  <c r="G33" i="3"/>
  <c r="G34" i="3"/>
  <c r="G35" i="3"/>
  <c r="G26" i="3"/>
  <c r="G15" i="3"/>
  <c r="G16" i="3"/>
  <c r="G17" i="3"/>
  <c r="G18" i="3"/>
  <c r="G19" i="3"/>
  <c r="G20" i="3"/>
  <c r="G21" i="3"/>
  <c r="G22" i="3"/>
  <c r="G23" i="3"/>
  <c r="G24" i="3"/>
  <c r="G14" i="3"/>
  <c r="H158" i="3"/>
  <c r="H140" i="3"/>
  <c r="H128" i="3"/>
  <c r="H104" i="3" s="1"/>
  <c r="H65" i="3"/>
  <c r="H55" i="3"/>
  <c r="H13" i="3"/>
  <c r="G158" i="3" l="1"/>
  <c r="G128" i="3"/>
  <c r="G124" i="3"/>
  <c r="G140" i="3"/>
  <c r="G55" i="3"/>
  <c r="H12" i="3"/>
  <c r="H162" i="3" s="1"/>
  <c r="G65" i="3"/>
  <c r="G46" i="3"/>
  <c r="G36" i="3"/>
  <c r="G25" i="3"/>
  <c r="G13" i="3"/>
  <c r="G104" i="3" l="1"/>
  <c r="G12" i="3"/>
  <c r="G162" i="3" l="1"/>
</calcChain>
</file>

<file path=xl/sharedStrings.xml><?xml version="1.0" encoding="utf-8"?>
<sst xmlns="http://schemas.openxmlformats.org/spreadsheetml/2006/main" count="565" uniqueCount="407">
  <si>
    <t>KRYCÍ LIST ROZPOČTU</t>
  </si>
  <si>
    <t>Názov stavby</t>
  </si>
  <si>
    <t>Sociálno-rehabitilačné zariadenie pre zrakovo postihnutých - Trnava</t>
  </si>
  <si>
    <t>JKSO</t>
  </si>
  <si>
    <t>Názov objektu</t>
  </si>
  <si>
    <t>Stavebná časť -1.3. NP</t>
  </si>
  <si>
    <t>EČO</t>
  </si>
  <si>
    <t xml:space="preserve">   </t>
  </si>
  <si>
    <t>Miesto</t>
  </si>
  <si>
    <t>Trnava</t>
  </si>
  <si>
    <t>IČO</t>
  </si>
  <si>
    <t>IČ DPH</t>
  </si>
  <si>
    <t>Objednávateľ</t>
  </si>
  <si>
    <t xml:space="preserve">OZ  Pinia  ,Trnava   </t>
  </si>
  <si>
    <t>Projektant</t>
  </si>
  <si>
    <t xml:space="preserve">Arch -Levels,sro.   </t>
  </si>
  <si>
    <t>Zhotoviteľ</t>
  </si>
  <si>
    <t xml:space="preserve">podla výberového konania   </t>
  </si>
  <si>
    <t>Spracoval</t>
  </si>
  <si>
    <t>Rozpočet číslo</t>
  </si>
  <si>
    <t>Dňa</t>
  </si>
  <si>
    <t>CPV</t>
  </si>
  <si>
    <t>22.01.2020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</si>
  <si>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</si>
  <si>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</si>
  <si>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</si>
  <si>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</si>
  <si>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</si>
  <si>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</si>
  <si>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</si>
  <si>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</si>
  <si>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</si>
  <si>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</si>
  <si>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</si>
  <si>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</si>
  <si>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</si>
  <si>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</si>
  <si>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</si>
  <si>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</si>
  <si>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</si>
  <si>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</si>
  <si>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</si>
  <si>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</si>
  <si>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</si>
  <si>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</si>
  <si>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</si>
  <si>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</si>
  <si>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</si>
  <si>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</si>
  <si>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</si>
  <si>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</si>
  <si>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</si>
  <si>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</si>
  <si>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</si>
  <si>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</si>
  <si>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</si>
  <si>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</si>
  <si>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</si>
  <si>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</si>
  <si>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</si>
  <si>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</si>
  <si>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</si>
  <si>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</si>
  <si>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</si>
  <si>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</si>
  <si>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</si>
  <si>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</si>
  <si>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</si>
  <si>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</si>
  <si>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</si>
  <si>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</si>
  <si>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</si>
  <si>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</si>
  <si>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</si>
  <si>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</si>
  <si>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</si>
  <si>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</si>
  <si>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</si>
  <si>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</si>
  <si>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</si>
  <si>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</si>
  <si>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</si>
  <si>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</si>
  <si>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</si>
  <si>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</si>
  <si>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</si>
  <si>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</si>
  <si>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</si>
  <si>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</si>
  <si>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</si>
  <si>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</si>
  <si>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</si>
  <si>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</si>
  <si>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</si>
  <si>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</si>
  <si>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zadávateľa</t>
  </si>
  <si>
    <t>27</t>
  </si>
  <si>
    <t>Kĺzavá doložka</t>
  </si>
  <si>
    <t>28</t>
  </si>
  <si>
    <t>Zvýhodnenie + -</t>
  </si>
  <si>
    <t>Stavba:   Sociálno-rehabitilačné zariadenie pre zrakovo postihnutých - Trnava</t>
  </si>
  <si>
    <t>Objekt:   Stavebná časť -1.3. NP</t>
  </si>
  <si>
    <t>Objednávateľ:   OZ  Pinia  ,Trnava</t>
  </si>
  <si>
    <t>Miesto:  Trnava</t>
  </si>
  <si>
    <t>Popis</t>
  </si>
  <si>
    <t>Cena celkom</t>
  </si>
  <si>
    <t>Hmotnosť celkom</t>
  </si>
  <si>
    <t xml:space="preserve">Práce a dodávky HSV   </t>
  </si>
  <si>
    <t xml:space="preserve">Zvislé a kompletné konštrukcie   </t>
  </si>
  <si>
    <t xml:space="preserve">Vodorovné konštrukcie   </t>
  </si>
  <si>
    <t xml:space="preserve">Úpravy povrchov, podlahy, osadenie   </t>
  </si>
  <si>
    <t xml:space="preserve">Ostatné konštrukcie a práce-búranie   </t>
  </si>
  <si>
    <t>99</t>
  </si>
  <si>
    <t xml:space="preserve">Presun hmôt HSV   </t>
  </si>
  <si>
    <t xml:space="preserve">Práce a dodávky PSV   </t>
  </si>
  <si>
    <t>711</t>
  </si>
  <si>
    <t xml:space="preserve">Izolácie proti vode a vlhkosti   </t>
  </si>
  <si>
    <t>766</t>
  </si>
  <si>
    <t xml:space="preserve">Konštrukcie stolárske   </t>
  </si>
  <si>
    <t>767</t>
  </si>
  <si>
    <t xml:space="preserve">Konštrukcie doplnkové kovové   </t>
  </si>
  <si>
    <t>784</t>
  </si>
  <si>
    <t xml:space="preserve">Dokončovacie práce - maľby   </t>
  </si>
  <si>
    <t xml:space="preserve">Celkom   </t>
  </si>
  <si>
    <t xml:space="preserve">ROZPOČET  </t>
  </si>
  <si>
    <t>Č.</t>
  </si>
  <si>
    <t>Kód položky</t>
  </si>
  <si>
    <t>MJ</t>
  </si>
  <si>
    <t>Množstvo celkom</t>
  </si>
  <si>
    <t>Cena jednotková</t>
  </si>
  <si>
    <t>317121351</t>
  </si>
  <si>
    <t xml:space="preserve">Montáž prekladu zo železobetónových prefabrikátov do pripravených rýh svetl. otvoru 1800-2400 mm   </t>
  </si>
  <si>
    <t>ks</t>
  </si>
  <si>
    <t>596460001800</t>
  </si>
  <si>
    <t xml:space="preserve">Keramický preklad POROTHERM KP 7, lxšxv 2750x70x238 mm   </t>
  </si>
  <si>
    <t>596460001600</t>
  </si>
  <si>
    <t xml:space="preserve">Keramický preklad POROTHERM KP 7, lxšxv 2250x70x238 mm   </t>
  </si>
  <si>
    <t>340239239</t>
  </si>
  <si>
    <t xml:space="preserve">Zamurovanie otvorov plochy nad 1 do 4 m2 tvárnicami YTONG (375x399x249)   </t>
  </si>
  <si>
    <t>m2</t>
  </si>
  <si>
    <t>413321616</t>
  </si>
  <si>
    <t xml:space="preserve">Betón nosníkov, železový tr. C 30/37   </t>
  </si>
  <si>
    <t>m3</t>
  </si>
  <si>
    <t>413351107</t>
  </si>
  <si>
    <t xml:space="preserve">Debnenie nosníka zhotovenie-dielce   </t>
  </si>
  <si>
    <t>413351108</t>
  </si>
  <si>
    <t xml:space="preserve">Debnenie nosníka odstránenie-dielce   </t>
  </si>
  <si>
    <t>413351217</t>
  </si>
  <si>
    <t xml:space="preserve">Podporná konštrukcia nosníkov výšky do 4 m zaťaženia do 30 kPa - zhotovenie   </t>
  </si>
  <si>
    <t>413351218</t>
  </si>
  <si>
    <t xml:space="preserve">Podporná konštrukcia nosníkov výšky do 4 m zaťaženia do 30 kPa - odstránenie   </t>
  </si>
  <si>
    <t>610991111</t>
  </si>
  <si>
    <t xml:space="preserve">Zakrývanie výplní vnútorných okenných otvorov   </t>
  </si>
  <si>
    <t>611461115</t>
  </si>
  <si>
    <t xml:space="preserve">Príprava vnútorného podkladu stropov BAUMIT, penetračný náter Baumit BetonKontakt   </t>
  </si>
  <si>
    <t>611461131</t>
  </si>
  <si>
    <t xml:space="preserve">Vnútorná omietka stropov BAUMIT, vápennocementová, strojné nanášanie, MPI 25, hr. 8 mm   </t>
  </si>
  <si>
    <t>612460121</t>
  </si>
  <si>
    <t xml:space="preserve">Príprava vnútorného podkladu stien penetráciou základnou   </t>
  </si>
  <si>
    <t>612465146</t>
  </si>
  <si>
    <t xml:space="preserve">Vnútorná omietka stien tenkovrstvová BAUMIT, strojné nanášanie, Vápenná tenkovrstvová omietka, hr. 6 mm   </t>
  </si>
  <si>
    <t>612481022</t>
  </si>
  <si>
    <t xml:space="preserve">Okenný a dverový plastový dilatačný profil pre hrúbku omietky 9 mm   </t>
  </si>
  <si>
    <t>m</t>
  </si>
  <si>
    <t>612481119</t>
  </si>
  <si>
    <t xml:space="preserve">Potiahnutie vnútorných stien sklotextílnou mriežkou s celoplošným prilepením   </t>
  </si>
  <si>
    <t>625251339</t>
  </si>
  <si>
    <t xml:space="preserve">Kontaktný zatepľovací systém hr. 150 mm BAUMIT STAR MINERAL, skrutkovacie kotvy   </t>
  </si>
  <si>
    <t>631312141</t>
  </si>
  <si>
    <t xml:space="preserve">Doplnenie existujúcich mazanín prostým betónom (s dodaním hmôt) bez poteru rýh v mazaninách   </t>
  </si>
  <si>
    <t>632451441</t>
  </si>
  <si>
    <t xml:space="preserve">Doplnenie cementového poteru s plochou jednotlivo (s dodaním hmôt) do 4 m2 a hr. do 80 mm   </t>
  </si>
  <si>
    <t>941941831</t>
  </si>
  <si>
    <t xml:space="preserve">Demontáž lešenia ľahkého pracovného radového s podlahami šírky nad 0,80 do 1,00 m, výšky do 10 m   </t>
  </si>
  <si>
    <t>941942001</t>
  </si>
  <si>
    <t xml:space="preserve">Montáž lešenia rámového systémového s podlahami šírky do 0,75 m, výšky do 10 m   </t>
  </si>
  <si>
    <t>941942002</t>
  </si>
  <si>
    <t xml:space="preserve">Montáž lešenia rámového systémového s podlahami šírky do 0,75 m, výšky nad 10 do 20 m   </t>
  </si>
  <si>
    <t>941942901</t>
  </si>
  <si>
    <t xml:space="preserve">Príplatok za prvý a každý ďalší i začatý týždeň použitia lešenia rámového systémového šírky do 0,75 m, výšky do 10 m   </t>
  </si>
  <si>
    <t>941955002</t>
  </si>
  <si>
    <t xml:space="preserve">Lešenie ľahké pracovné pomocné s výškou lešeňovej podlahy nad 1,20 do 1,90 m   </t>
  </si>
  <si>
    <t>952901111</t>
  </si>
  <si>
    <t xml:space="preserve">Vyčistenie budov pri výške podlaží do 4m   </t>
  </si>
  <si>
    <t>953995183</t>
  </si>
  <si>
    <t xml:space="preserve">BAUMIT Okenný a dverový dilatačný profil Basic (plastový)   </t>
  </si>
  <si>
    <t>999281111</t>
  </si>
  <si>
    <t xml:space="preserve">Presun hmôt pre opravy a údržbu objektov vrátane vonkajších plášťov výšky do 25 m   </t>
  </si>
  <si>
    <t>t</t>
  </si>
  <si>
    <t>%</t>
  </si>
  <si>
    <t>766621400</t>
  </si>
  <si>
    <t xml:space="preserve">Montáž okien a dvier  plastových s hydroizolačnými ISO páskami (exteriérová a interiérová)   </t>
  </si>
  <si>
    <t>283290006100</t>
  </si>
  <si>
    <t xml:space="preserve">Tesniaca fólia CX exteriér, š. 290 mm, dĺ. 30 m, pre tesnenie pripájacej škáry okenného rámu a muriva, polymér, ALLMEDIA   </t>
  </si>
  <si>
    <t>283290006200</t>
  </si>
  <si>
    <t xml:space="preserve">Tesniaca fólia CX interiér, š. 70 mm, dĺ. 30 m, pre tesnenie pripájacej škáry okenného rámu a muriva, polymér, ALLMEDIA   </t>
  </si>
  <si>
    <t>611410010431</t>
  </si>
  <si>
    <t xml:space="preserve">Plastové okno 2 kridlové,1x sklopné,1x otv.sklopné,,výplň 3sklo Ug-0,6W/m2K,rám biely,1800x1650mm- predb.cena   </t>
  </si>
  <si>
    <t>611410010432</t>
  </si>
  <si>
    <t xml:space="preserve">Plastové okno 2 kridlové,1x sklopné,1x otv.sklopné,,výplň 3sklo Ug-0,6W/m2K,rám biely,1800x1800mm- predb.cena   </t>
  </si>
  <si>
    <t>611410010433</t>
  </si>
  <si>
    <t xml:space="preserve">Plastové okno 1 kridlové,1x sklopné,výplň 3sklo Ug-0,6W/m2K,rám biely,1000x1000mm - predb.cena   </t>
  </si>
  <si>
    <t>611410010434</t>
  </si>
  <si>
    <t xml:space="preserve">Plastové okno 2kridl.,1xsklop.otv,1x sklop.,výplň 3sklo Ug-0,6W/m2K,rám biely,2400x2550mm - predb.cena   </t>
  </si>
  <si>
    <t>766694112</t>
  </si>
  <si>
    <t xml:space="preserve">Montáž parapetnej dosky drevenej šírky do 300 mm, dĺžky 1000-1800 mm   </t>
  </si>
  <si>
    <t>611550000300</t>
  </si>
  <si>
    <t xml:space="preserve">Parapetná doska Standard vnútorná, šírka 300 mm, z drevotriesky laminovanej, farba biela   </t>
  </si>
  <si>
    <t xml:space="preserve">Sú vyrábané z drevotriesky povrchovo upravené dekoračným a protiťahovým laminátom, rezané na mieru, celková dĺžka 4,10m.   </t>
  </si>
  <si>
    <t>998766202</t>
  </si>
  <si>
    <t xml:space="preserve">Presun hmot pre konštrukcie stolárske v objektoch výšky nad 6 do 12 m   </t>
  </si>
  <si>
    <t>767163105</t>
  </si>
  <si>
    <t xml:space="preserve">Montáž zábradlia nerezové na terasy a balkóny, výplň rebrovanie, kotvenie zboku   </t>
  </si>
  <si>
    <t>553520000700</t>
  </si>
  <si>
    <t xml:space="preserve">Zábradlie nerezové s dreveným madlom WB/ZBR90-1500, buk, horizontálna výplň nerez, výška 900 mm, kotvenie bočné   </t>
  </si>
  <si>
    <t>76722212.R</t>
  </si>
  <si>
    <t xml:space="preserve">Montáž zábradlí schodiskových z profilovej ocele ,kotvenie kotviacimi skrutkami na chem.kotvy, s hmotnosťou 1m zábradlia nad 20 do 40 kg-vnutorné schodisko   </t>
  </si>
  <si>
    <t>553520002104</t>
  </si>
  <si>
    <t xml:space="preserve">Ocelové zábradlie hlavneho schodiska v.1,00m ,rám z jakl.profilu 50/20/4,0mm,výplň pásovina 50/10mm,madlo-jakl.profil,kotv.platňa 180/200/8mm s chem.kotvou,farba prášková vypalovacia RAL-predb.cena   </t>
  </si>
  <si>
    <t>7672300711</t>
  </si>
  <si>
    <t xml:space="preserve">Montáž  madla na  balkony a schodisko z uzatvorenych ocelových profilov -   </t>
  </si>
  <si>
    <t>5530000902</t>
  </si>
  <si>
    <t xml:space="preserve">Madlo na balkonoch z ocel. pozinkovaného profilu, prierez jakl  50x20x4mm, výška 150mm,ocel. profily upravené pozinkovaním, povrch. úprava-prášková vypalovaciafarba RAL-predb.cena   </t>
  </si>
  <si>
    <t>998767202</t>
  </si>
  <si>
    <t xml:space="preserve">Presun hmôt pre kovové stavebné doplnkové konštrukcie v objektoch výšky nad 6 do 12 m   </t>
  </si>
  <si>
    <t>784418012</t>
  </si>
  <si>
    <t xml:space="preserve">Zakrývanie podláh a zariadení papierom v miestnostiach alebo na schodisku   </t>
  </si>
  <si>
    <t>784441111</t>
  </si>
  <si>
    <t xml:space="preserve">Maľby akrylátové jednofarebné s bielym stropom v miestnostiach výšky do 3, 80 m-stropy   </t>
  </si>
  <si>
    <t xml:space="preserve">Maľby akrylátové jednofarebné s bielym stropom v miestnostiach výšky do 3, 80 m-steny   </t>
  </si>
  <si>
    <t xml:space="preserve">Zemné práce   </t>
  </si>
  <si>
    <t>131201101</t>
  </si>
  <si>
    <t xml:space="preserve">Výkop nezapaženej jamy v hornine 3, do 100 m3   </t>
  </si>
  <si>
    <t>131201109</t>
  </si>
  <si>
    <t xml:space="preserve">Hĺbenie nezapažených jám a zárezov. Príplatok za lepivosť horniny 3   </t>
  </si>
  <si>
    <t>133201201</t>
  </si>
  <si>
    <t xml:space="preserve">Výkop šachty nezapaženej, hornina 3 do 100 m3   </t>
  </si>
  <si>
    <t>133201209</t>
  </si>
  <si>
    <t xml:space="preserve">Príplatok k cenám za lepivosť horniny tr.3   </t>
  </si>
  <si>
    <t>162501102</t>
  </si>
  <si>
    <t xml:space="preserve">Vodorovné premiestnenie výkopku po spevnenej ceste z horniny tr.1-4, do 100 m3 na vzdialenosť do 3000 m   </t>
  </si>
  <si>
    <t>162501105</t>
  </si>
  <si>
    <t xml:space="preserve">Vodorovné premiestnenie výkopku po spevnenej ceste z horniny tr.1-4, do 100 m3, príplatok k cene za každých ďalšich a začatých 1000 m   </t>
  </si>
  <si>
    <t>167101101</t>
  </si>
  <si>
    <t xml:space="preserve">Nakladanie neuľahnutého výkopku z hornín tr.1-4 do 100 m3   </t>
  </si>
  <si>
    <t>171201201</t>
  </si>
  <si>
    <t xml:space="preserve">Uloženie sypaniny na skládky do 100 m3   </t>
  </si>
  <si>
    <t>171209002</t>
  </si>
  <si>
    <t xml:space="preserve">Poplatok za skladovanie - zemina a kamenivo (17 05) ostatné   </t>
  </si>
  <si>
    <t>174101102</t>
  </si>
  <si>
    <t xml:space="preserve">Zásyp sypaninou v uzavretých priestoroch s urovnaním povrchu zásypu   </t>
  </si>
  <si>
    <t>583410004500</t>
  </si>
  <si>
    <t xml:space="preserve">Štrkodrva netriedená frakcia 0-63 mm, STN EN 13450   </t>
  </si>
  <si>
    <t xml:space="preserve">Zakladanie   </t>
  </si>
  <si>
    <t>271533001</t>
  </si>
  <si>
    <t xml:space="preserve">Násyp pod základové  konštrukcie so zhutnením z  kameniva hrubého drveného fr.16-32 mm   </t>
  </si>
  <si>
    <t>273321312</t>
  </si>
  <si>
    <t xml:space="preserve">Betón základových dosiek, železový (bez výstuže), tr. C 20/25   </t>
  </si>
  <si>
    <t>273321511.1</t>
  </si>
  <si>
    <t xml:space="preserve">Betón základových dosiek, železový (bez výstuže),vodostavebný, tr. C 30/37   </t>
  </si>
  <si>
    <t>273351217</t>
  </si>
  <si>
    <t xml:space="preserve">Debnenie stien základových dosiek, zhotovenie-tradičné   </t>
  </si>
  <si>
    <t>273351218</t>
  </si>
  <si>
    <t xml:space="preserve">Debnenie stien základových dosiek, odstránenie-tradičné   </t>
  </si>
  <si>
    <t>273361821</t>
  </si>
  <si>
    <t xml:space="preserve">Výstuž základových dosiek z ocele 10505   </t>
  </si>
  <si>
    <t>279321312</t>
  </si>
  <si>
    <t xml:space="preserve">Betón základových múrov vodostavebný , železový (bez výstuže), tr. C 20/25   </t>
  </si>
  <si>
    <t>279351105</t>
  </si>
  <si>
    <t xml:space="preserve">Debnenie základových múrov obojstranné zhotovenie-dielce   </t>
  </si>
  <si>
    <t>279351106</t>
  </si>
  <si>
    <t xml:space="preserve">Debnenie základových múrov obojstranné odstránenie-dielce   </t>
  </si>
  <si>
    <t>279361821</t>
  </si>
  <si>
    <t xml:space="preserve">Výstuž základových múrov nosných z ocele 10505   </t>
  </si>
  <si>
    <t>998713203</t>
  </si>
  <si>
    <t xml:space="preserve">Presun hmôt pre izolácie tepelné v objektoch výšky nad 12 m do 24 m   </t>
  </si>
  <si>
    <t>9439551.11</t>
  </si>
  <si>
    <t xml:space="preserve">Montáž trubkoveho lešenia+ lešeňovej podlahy v  schodisku s plochou do 6 m2 s priečnikmi alebo pozdľžnikmi-ochrana pri burani   </t>
  </si>
  <si>
    <t>944941101</t>
  </si>
  <si>
    <t xml:space="preserve">Ochranné zábradlie na vonkajších voľných stranách objektov odklonené od zvislice do 15 st.   </t>
  </si>
  <si>
    <t>962032231</t>
  </si>
  <si>
    <t xml:space="preserve">Búranie muriva alebo vybúranie otvorov plochy nad 4 m2 nadzákladového z tehál pálených, vápenopieskových, cementových na maltu,  -1,90500t   </t>
  </si>
  <si>
    <t>963051113</t>
  </si>
  <si>
    <t xml:space="preserve">Búranie železobetónových stropov doskových hr.nad 80 mm,  -2,40000t   </t>
  </si>
  <si>
    <t>964053111</t>
  </si>
  <si>
    <t xml:space="preserve">Búranie  pásov zo železobetónu do 0,36 m2,  -2,40000t   </t>
  </si>
  <si>
    <t>965042131</t>
  </si>
  <si>
    <t xml:space="preserve">Búranie podkladov pod dlažby, liatych dlažieb a mazanín,betón alebo liaty asfalt hr.do 100 mm, plochy do 4 m2 -2,20000t   </t>
  </si>
  <si>
    <t>965042141</t>
  </si>
  <si>
    <t xml:space="preserve">Búranie podkladov pod dlažby,spádových mazanín,betón alebo liaty asfalt hr.do 100 mm, plochy nad 4 m2 -2,20000t   </t>
  </si>
  <si>
    <t>965042231</t>
  </si>
  <si>
    <t xml:space="preserve">Búranie podkladov pod dlažby, liatych dlažieb a mazanín,betón,liaty asfalt hr.nad 100 mm, plochy do 4 m2 -2,20000t   </t>
  </si>
  <si>
    <t>965081812</t>
  </si>
  <si>
    <t xml:space="preserve">Búranie dlažieb, z kamen., cement., terazzových, čadičových alebo keramických, hr. nad 10 mm,  -0,06500t   </t>
  </si>
  <si>
    <t>965082920</t>
  </si>
  <si>
    <t xml:space="preserve">Odstránenie násypu pod podlahami alebo na strechách, hr.do 100 mm,  -1,40000t   </t>
  </si>
  <si>
    <t>967031733</t>
  </si>
  <si>
    <t xml:space="preserve">Prikresanie plošné, muriva z akýchkoľvek tehál pálených na akúkoľvek maltu hr. do 150 mm,  -0,27500t   </t>
  </si>
  <si>
    <t>968062354</t>
  </si>
  <si>
    <t xml:space="preserve">Vybúranie drevených a kovových rámov okien ,dvier dvojitých alebo zdvojených, plochy do 1 m2 -0,082 t   </t>
  </si>
  <si>
    <t>971033651</t>
  </si>
  <si>
    <t xml:space="preserve">Vybúranie otvorov v murive tehl. plochy do 4 m2 hr. do 600 mm,  -1,87500t   </t>
  </si>
  <si>
    <t>9710550011</t>
  </si>
  <si>
    <t xml:space="preserve">Rezanie konštrukcií zo železobetónu hr. mazaniny do 100 mm  pílou -0,01200t   </t>
  </si>
  <si>
    <t>9710550018</t>
  </si>
  <si>
    <t xml:space="preserve">Rezanie konštrukcií zo železobetónu hr. mazaniny do 150 mm  pílou -0,01800t   </t>
  </si>
  <si>
    <t>973031336</t>
  </si>
  <si>
    <t xml:space="preserve">Vysekanie kapsy z tehál plochy do 0, 25 m2, hl.do 450 mm -0,126 t   </t>
  </si>
  <si>
    <t>974049157</t>
  </si>
  <si>
    <t xml:space="preserve">Vysekanie rýh v betónových stenách do hĺbky 100 mm a š. do 300 mm,  -0,06600t   </t>
  </si>
  <si>
    <t>975043121</t>
  </si>
  <si>
    <t xml:space="preserve">Jednoradové podchytenie stropov pre osadenie nosníkov do v. 3,50 m a jeho zaťaženia nad 750 do 1000 kg/m   </t>
  </si>
  <si>
    <t>976071111</t>
  </si>
  <si>
    <t xml:space="preserve">Vybúranie kovových madiel a zábradlí,  -0,03700t   </t>
  </si>
  <si>
    <t>979011111</t>
  </si>
  <si>
    <t xml:space="preserve">Zvislá doprava sutiny a vybúraných hmôt za prvé podlažie nad alebo pod základným podlažím   </t>
  </si>
  <si>
    <t>979011121</t>
  </si>
  <si>
    <t xml:space="preserve">Zvislá doprava sutiny a vybúraných hmôt za každé ďalšie podlažie   </t>
  </si>
  <si>
    <t>979011201</t>
  </si>
  <si>
    <t xml:space="preserve">Plastový sklz na stavebnú suť výšky do 10 m   </t>
  </si>
  <si>
    <t>979011231</t>
  </si>
  <si>
    <t xml:space="preserve">Demontáž sklzu na stavebnú suť výšky do 10 m   </t>
  </si>
  <si>
    <t>979081111</t>
  </si>
  <si>
    <t xml:space="preserve">Odvoz sutiny a vybúraných hmôt na skládku do 1 km   </t>
  </si>
  <si>
    <t>979081121</t>
  </si>
  <si>
    <t xml:space="preserve">Odvoz sutiny a vybúraných hmôt na skládku za každý ďalší 1 km   </t>
  </si>
  <si>
    <t>979082111</t>
  </si>
  <si>
    <t xml:space="preserve">Vnútrostavenisková doprava sutiny a vybúraných hmôt do 10 m   </t>
  </si>
  <si>
    <t>979082121</t>
  </si>
  <si>
    <t xml:space="preserve">Vnútrostavenisková doprava sutiny a vybúraných hmôt za každých ďalších 5 m- 6x   </t>
  </si>
  <si>
    <t>979087212</t>
  </si>
  <si>
    <t xml:space="preserve">Nakladanie na dopravné prostriedky pre vodorovnú dopravu sutiny   </t>
  </si>
  <si>
    <t>979089012</t>
  </si>
  <si>
    <t xml:space="preserve">Poplatok za skladovanie - betón, tehly, dlaždice (17 01 ), ostatné   </t>
  </si>
  <si>
    <t>979089112</t>
  </si>
  <si>
    <t xml:space="preserve">Poplatok za skladovanie - drevo, sklo, plasty (17 02 ), ostatné   </t>
  </si>
  <si>
    <t>979089211</t>
  </si>
  <si>
    <t xml:space="preserve">Poplatok za skladovanie - bitúmenové zmesi, uhoľný decht, dechtové výrobky (17 03), nebezpečné   </t>
  </si>
  <si>
    <t>712300833</t>
  </si>
  <si>
    <t xml:space="preserve">Odstránenie povlakovej krytiny na strechách plochých 10° trojvrstvovej,  -0,01400t   </t>
  </si>
  <si>
    <t>713000043</t>
  </si>
  <si>
    <t xml:space="preserve">Odstránenie nadstresnej tepelnej izolácie striech plochých kladenej voľne z polystyrénu hr. nad 10 cm -0,0049t   </t>
  </si>
  <si>
    <t>765361716</t>
  </si>
  <si>
    <t xml:space="preserve">Demontáž hrebeňa a nárožia z krytiny asfaltovej, do suti, sklon strechy nad 45°, -0,002t   </t>
  </si>
  <si>
    <t>765361806</t>
  </si>
  <si>
    <t xml:space="preserve">Demontáž krytiny z asfaltových šindľov, do sutiny, sklon strechy nad 45°, -0,012t   </t>
  </si>
  <si>
    <t>762</t>
  </si>
  <si>
    <t xml:space="preserve">Konštrukcie tesárske   </t>
  </si>
  <si>
    <t>762841821</t>
  </si>
  <si>
    <t xml:space="preserve">Demont. podbíjania obkladov stropov a striech sklonu do 60 st., z dosiek drevovlaknitých,  -0.04500t   </t>
  </si>
  <si>
    <t>766421822</t>
  </si>
  <si>
    <t xml:space="preserve">Demontáž obloženia podhľadu stien, podkladových roštov,  -0,00800t   </t>
  </si>
  <si>
    <t>998762203</t>
  </si>
  <si>
    <t xml:space="preserve">Presun hmôt pre konštrukcie tesárske v objektoch výšky od 12 do 24 m   </t>
  </si>
  <si>
    <t>Ing.arch.Martin Filipovič</t>
  </si>
  <si>
    <t>998011003</t>
  </si>
  <si>
    <t xml:space="preserve">Presun hmôt pre budovy (801, 803, 812), zvislá konštr. z tehál, tvárnic, z kovu výšky do 24 m   </t>
  </si>
  <si>
    <t>711111002</t>
  </si>
  <si>
    <t xml:space="preserve">Zhotovenie izolácie proti zemnej vlhkosti vodorovná asfaltovým lakom za studena-   </t>
  </si>
  <si>
    <t>246170001000</t>
  </si>
  <si>
    <t xml:space="preserve">Lak asfaltový ALN-RENOLAK N v sudoch   </t>
  </si>
  <si>
    <t>711112002</t>
  </si>
  <si>
    <t xml:space="preserve">Zhotovenie  izolácie proti zemnej vlhkosti zvislá asfaltovým lakom za studena   </t>
  </si>
  <si>
    <t>711141559</t>
  </si>
  <si>
    <t xml:space="preserve">Zhotovenie  izolácie proti zemnej vlhkosti a tlakovej vode vodorovná NAIP pritavením-   </t>
  </si>
  <si>
    <t>628310001200</t>
  </si>
  <si>
    <t xml:space="preserve">Pás asfaltový FOALBIT AL S 40 pre spodné vrstvy hydroizolačných systémov (parotesná zábrana a protiradónová izolácia)   </t>
  </si>
  <si>
    <t>711142101</t>
  </si>
  <si>
    <t xml:space="preserve">Izolácia proti zemnej vlhkosti s protiradonovou odolnosťou FONDALINE S šírka 2 m zvislá   </t>
  </si>
  <si>
    <t>6288000640</t>
  </si>
  <si>
    <t xml:space="preserve">Fondaline S  nopová fólia proti vlhkosti s radónovou ochranou   </t>
  </si>
  <si>
    <t>998711102</t>
  </si>
  <si>
    <t xml:space="preserve">Presun hmôt pre izoláciu proti vode v objektoch výšky nad 6 do 12 m   </t>
  </si>
  <si>
    <t>713</t>
  </si>
  <si>
    <t xml:space="preserve">Izolácie tepelné   </t>
  </si>
  <si>
    <t>713111111</t>
  </si>
  <si>
    <t xml:space="preserve">Montáž tepelnej izolácie rohožami, pásmi,dielcami,doskami stropov, vrchom - klad. voľne   </t>
  </si>
  <si>
    <t>283720009000</t>
  </si>
  <si>
    <t xml:space="preserve">Doska EPS 150S hr. 100 mm, na zateplenie podláh a strešných terás, ISOVER   </t>
  </si>
  <si>
    <t>283720008800</t>
  </si>
  <si>
    <t xml:space="preserve">Doska EPS 150S hr.50 mm, na zateplenie podláh a strešných terás, ISOVER   </t>
  </si>
  <si>
    <t>631440022300</t>
  </si>
  <si>
    <t xml:space="preserve">Doska NOBASIL PTS 30x600x1000 mm, čadičová minerálna izolácia pre ľahké aj ťažké plávajúce podlahy, KNAUF-   </t>
  </si>
  <si>
    <t>713132132</t>
  </si>
  <si>
    <t xml:space="preserve">Montáž tepelnej izolácie stien polystyrénom, celoplošným prilepením-zvisle atika   </t>
  </si>
  <si>
    <t>283720008800.1</t>
  </si>
  <si>
    <t xml:space="preserve">Doska EPS 150S hr. 60 mm, na zateplenie podláh a strešných terás, ISOVER   </t>
  </si>
  <si>
    <t>781</t>
  </si>
  <si>
    <t xml:space="preserve">Dokončovacie práce a obklady   </t>
  </si>
  <si>
    <t>771270001</t>
  </si>
  <si>
    <t xml:space="preserve">Vyplnenie styku roh.silikonom   </t>
  </si>
  <si>
    <t>781445020</t>
  </si>
  <si>
    <t xml:space="preserve">Montáž obkladov vnútor. stien z obkladačiek kladených do tmelu veľ. 300x300 mm   </t>
  </si>
  <si>
    <t>5976563500</t>
  </si>
  <si>
    <t xml:space="preserve">Obkladačky keramické glazované jednofarebné hladké  Gres-dodávka - predb.cena   </t>
  </si>
  <si>
    <t>781491111</t>
  </si>
  <si>
    <t xml:space="preserve">Montáž plastových profilov pre obklad do tmelu - roh steny   </t>
  </si>
  <si>
    <t>2834100060000</t>
  </si>
  <si>
    <t xml:space="preserve">Lišta plastová rohova  na keramicke obklady   </t>
  </si>
  <si>
    <t>998781203</t>
  </si>
  <si>
    <t xml:space="preserve">Presun hmôt pre obklady keramické v objektoch výšky nad 12 do 24 m   </t>
  </si>
  <si>
    <t xml:space="preserve">Dokončovacie práce - nátery </t>
  </si>
  <si>
    <t xml:space="preserve">Nátery jednofarebné  v miestnostiach výšky do 3, 80 m  </t>
  </si>
  <si>
    <t xml:space="preserve">Nátery jjednofarebné v miestnostiach výšky do 3, 80 m-steny   </t>
  </si>
  <si>
    <t xml:space="preserve">Spracoval:  </t>
  </si>
  <si>
    <t xml:space="preserve">Zhotoviteľ:  </t>
  </si>
  <si>
    <t xml:space="preserve">Dátum: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</si>
</sst>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%;\-0.00%"/>
    <numFmt numFmtId="165" formatCode="#,##0.000;\-#,##0.000"/>
    <numFmt numFmtId="166" formatCode="#,##0.00_ ;\-#,##0.00\ "/>
  </numFmts>
  <fonts count="24">
    <font>
      <sz val="8"/>
      <name val="MS Sans Serif"/>
      <charset val="1"/>
    </font>
    <font>
      <b/>
      <sz val="18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name val="Arial CE"/>
      <charset val="238"/>
    </font>
    <font>
      <sz val="8"/>
      <name val="MS Sans Serif"/>
      <charset val="1"/>
    </font>
    <font>
      <b/>
      <sz val="9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Alignment="0">
      <alignment vertical="top"/>
      <protection locked="0"/>
    </xf>
    <xf numFmtId="0" fontId="13" fillId="0" borderId="0" applyAlignment="0">
      <alignment vertical="top" wrapText="1"/>
      <protection locked="0"/>
    </xf>
  </cellStyleXfs>
  <cellXfs count="210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0" fillId="0" borderId="9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4" fillId="0" borderId="16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wrapText="1"/>
    </xf>
    <xf numFmtId="0" fontId="2" fillId="0" borderId="1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37" fontId="0" fillId="0" borderId="28" xfId="0" applyNumberFormat="1" applyFont="1" applyBorder="1" applyAlignment="1" applyProtection="1">
      <alignment horizontal="right" vertical="center"/>
    </xf>
    <xf numFmtId="37" fontId="0" fillId="0" borderId="29" xfId="0" applyNumberFormat="1" applyFont="1" applyBorder="1" applyAlignment="1" applyProtection="1">
      <alignment horizontal="right" vertical="center"/>
    </xf>
    <xf numFmtId="37" fontId="7" fillId="0" borderId="30" xfId="0" applyNumberFormat="1" applyFont="1" applyBorder="1" applyAlignment="1" applyProtection="1">
      <alignment horizontal="right" vertical="center"/>
    </xf>
    <xf numFmtId="39" fontId="7" fillId="0" borderId="31" xfId="0" applyNumberFormat="1" applyFont="1" applyBorder="1" applyAlignment="1" applyProtection="1">
      <alignment horizontal="right" vertical="center"/>
    </xf>
    <xf numFmtId="37" fontId="0" fillId="0" borderId="30" xfId="0" applyNumberFormat="1" applyFont="1" applyBorder="1" applyAlignment="1" applyProtection="1">
      <alignment horizontal="right" vertical="center"/>
    </xf>
    <xf numFmtId="37" fontId="0" fillId="0" borderId="31" xfId="0" applyNumberFormat="1" applyFont="1" applyBorder="1" applyAlignment="1" applyProtection="1">
      <alignment horizontal="right" vertical="center"/>
    </xf>
    <xf numFmtId="37" fontId="7" fillId="0" borderId="29" xfId="0" applyNumberFormat="1" applyFont="1" applyBorder="1" applyAlignment="1" applyProtection="1">
      <alignment horizontal="right" vertical="center"/>
    </xf>
    <xf numFmtId="37" fontId="0" fillId="0" borderId="8" xfId="0" applyNumberFormat="1" applyFont="1" applyBorder="1" applyAlignment="1" applyProtection="1">
      <alignment horizontal="right" vertical="center"/>
    </xf>
    <xf numFmtId="39" fontId="7" fillId="0" borderId="29" xfId="0" applyNumberFormat="1" applyFont="1" applyBorder="1" applyAlignment="1" applyProtection="1">
      <alignment horizontal="right" vertical="center"/>
    </xf>
    <xf numFmtId="37" fontId="0" fillId="0" borderId="32" xfId="0" applyNumberFormat="1" applyFont="1" applyBorder="1" applyAlignment="1" applyProtection="1">
      <alignment horizontal="right" vertical="center"/>
    </xf>
    <xf numFmtId="0" fontId="6" fillId="0" borderId="20" xfId="0" applyFont="1" applyBorder="1" applyAlignment="1" applyProtection="1">
      <alignment horizontal="left" vertical="center" wrapText="1"/>
    </xf>
    <xf numFmtId="0" fontId="8" fillId="0" borderId="22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2" fillId="0" borderId="33" xfId="0" applyFont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horizontal="lef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36" xfId="0" applyFont="1" applyBorder="1" applyAlignment="1" applyProtection="1">
      <alignment horizontal="left" vertical="center"/>
    </xf>
    <xf numFmtId="39" fontId="7" fillId="0" borderId="37" xfId="0" applyNumberFormat="1" applyFont="1" applyBorder="1" applyAlignment="1" applyProtection="1">
      <alignment horizontal="right" vertical="center"/>
    </xf>
    <xf numFmtId="0" fontId="2" fillId="0" borderId="38" xfId="0" applyFont="1" applyBorder="1" applyAlignment="1" applyProtection="1">
      <alignment horizontal="left" vertical="center"/>
    </xf>
    <xf numFmtId="0" fontId="2" fillId="0" borderId="37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 vertical="center"/>
    </xf>
    <xf numFmtId="39" fontId="0" fillId="0" borderId="37" xfId="0" applyNumberFormat="1" applyFont="1" applyBorder="1" applyAlignment="1" applyProtection="1">
      <alignment horizontal="right" vertical="center"/>
    </xf>
    <xf numFmtId="37" fontId="0" fillId="0" borderId="40" xfId="0" applyNumberFormat="1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164" fontId="4" fillId="0" borderId="36" xfId="0" applyNumberFormat="1" applyFont="1" applyBorder="1" applyAlignment="1" applyProtection="1">
      <alignment horizontal="righ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42" xfId="0" applyFont="1" applyBorder="1" applyAlignment="1" applyProtection="1">
      <alignment horizontal="left" vertical="center"/>
    </xf>
    <xf numFmtId="0" fontId="2" fillId="0" borderId="43" xfId="0" applyFont="1" applyBorder="1" applyAlignment="1" applyProtection="1">
      <alignment horizontal="center" vertical="center"/>
    </xf>
    <xf numFmtId="39" fontId="7" fillId="0" borderId="19" xfId="0" applyNumberFormat="1" applyFont="1" applyBorder="1" applyAlignment="1" applyProtection="1">
      <alignment horizontal="right" vertical="center"/>
    </xf>
    <xf numFmtId="0" fontId="9" fillId="0" borderId="37" xfId="0" applyFont="1" applyBorder="1" applyAlignment="1" applyProtection="1">
      <alignment horizontal="left" vertical="center"/>
    </xf>
    <xf numFmtId="39" fontId="0" fillId="0" borderId="19" xfId="0" applyNumberFormat="1" applyFont="1" applyBorder="1" applyAlignment="1" applyProtection="1">
      <alignment horizontal="right" vertical="center"/>
    </xf>
    <xf numFmtId="37" fontId="0" fillId="0" borderId="21" xfId="0" applyNumberFormat="1" applyFont="1" applyBorder="1" applyAlignment="1" applyProtection="1">
      <alignment horizontal="right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left" vertical="center"/>
    </xf>
    <xf numFmtId="0" fontId="2" fillId="0" borderId="29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39" fontId="7" fillId="0" borderId="45" xfId="0" applyNumberFormat="1" applyFont="1" applyBorder="1" applyAlignment="1" applyProtection="1">
      <alignment horizontal="right" vertical="center"/>
    </xf>
    <xf numFmtId="39" fontId="7" fillId="0" borderId="20" xfId="0" applyNumberFormat="1" applyFont="1" applyBorder="1" applyAlignment="1" applyProtection="1">
      <alignment horizontal="right" vertical="center"/>
    </xf>
    <xf numFmtId="37" fontId="7" fillId="0" borderId="8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46" xfId="0" applyFont="1" applyBorder="1" applyAlignment="1" applyProtection="1">
      <alignment horizontal="left" vertical="center"/>
    </xf>
    <xf numFmtId="0" fontId="2" fillId="0" borderId="47" xfId="0" applyFont="1" applyBorder="1" applyAlignment="1" applyProtection="1">
      <alignment horizontal="left" vertical="center"/>
    </xf>
    <xf numFmtId="0" fontId="2" fillId="0" borderId="48" xfId="0" applyFont="1" applyBorder="1" applyAlignment="1" applyProtection="1">
      <alignment horizontal="left" vertical="center"/>
    </xf>
    <xf numFmtId="0" fontId="2" fillId="0" borderId="49" xfId="0" applyFont="1" applyBorder="1" applyAlignment="1" applyProtection="1">
      <alignment horizontal="left" vertical="center"/>
    </xf>
    <xf numFmtId="0" fontId="2" fillId="0" borderId="50" xfId="0" applyFont="1" applyBorder="1" applyAlignment="1" applyProtection="1">
      <alignment horizontal="left"/>
    </xf>
    <xf numFmtId="0" fontId="2" fillId="0" borderId="41" xfId="0" applyFont="1" applyBorder="1" applyAlignment="1" applyProtection="1">
      <alignment horizontal="left"/>
    </xf>
    <xf numFmtId="2" fontId="4" fillId="0" borderId="40" xfId="0" applyNumberFormat="1" applyFont="1" applyBorder="1" applyAlignment="1" applyProtection="1">
      <alignment horizontal="right" vertical="center"/>
    </xf>
    <xf numFmtId="0" fontId="4" fillId="0" borderId="26" xfId="0" applyFont="1" applyBorder="1" applyAlignment="1" applyProtection="1">
      <alignment horizontal="left" vertical="center"/>
    </xf>
    <xf numFmtId="39" fontId="4" fillId="0" borderId="40" xfId="0" applyNumberFormat="1" applyFont="1" applyBorder="1" applyAlignment="1" applyProtection="1">
      <alignment horizontal="left" vertical="center"/>
    </xf>
    <xf numFmtId="39" fontId="7" fillId="0" borderId="41" xfId="0" applyNumberFormat="1" applyFont="1" applyBorder="1" applyAlignment="1" applyProtection="1">
      <alignment horizontal="right" vertical="center"/>
    </xf>
    <xf numFmtId="0" fontId="2" fillId="0" borderId="51" xfId="0" applyFont="1" applyBorder="1" applyAlignment="1" applyProtection="1">
      <alignment horizontal="left" vertical="center"/>
    </xf>
    <xf numFmtId="0" fontId="10" fillId="0" borderId="52" xfId="0" applyFont="1" applyBorder="1" applyAlignment="1" applyProtection="1">
      <alignment horizontal="left" vertical="top"/>
    </xf>
    <xf numFmtId="0" fontId="2" fillId="0" borderId="53" xfId="0" applyFont="1" applyBorder="1" applyAlignment="1" applyProtection="1">
      <alignment horizontal="left" vertical="center"/>
    </xf>
    <xf numFmtId="0" fontId="2" fillId="0" borderId="34" xfId="0" applyFont="1" applyBorder="1" applyAlignment="1" applyProtection="1">
      <alignment horizontal="left" vertical="center"/>
    </xf>
    <xf numFmtId="0" fontId="11" fillId="0" borderId="33" xfId="0" applyFont="1" applyBorder="1" applyAlignment="1" applyProtection="1">
      <alignment horizontal="center" vertical="center"/>
    </xf>
    <xf numFmtId="37" fontId="5" fillId="0" borderId="37" xfId="0" applyNumberFormat="1" applyFont="1" applyBorder="1" applyAlignment="1" applyProtection="1">
      <alignment horizontal="right" vertical="center"/>
    </xf>
    <xf numFmtId="0" fontId="11" fillId="0" borderId="39" xfId="0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39" fontId="5" fillId="0" borderId="40" xfId="0" applyNumberFormat="1" applyFont="1" applyBorder="1" applyAlignment="1" applyProtection="1">
      <alignment horizontal="right" vertical="center"/>
    </xf>
    <xf numFmtId="39" fontId="5" fillId="0" borderId="37" xfId="0" applyNumberFormat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39" fontId="12" fillId="0" borderId="17" xfId="0" applyNumberFormat="1" applyFont="1" applyBorder="1" applyAlignment="1" applyProtection="1">
      <alignment horizontal="right" vertical="center"/>
    </xf>
    <xf numFmtId="0" fontId="0" fillId="0" borderId="23" xfId="0" applyFont="1" applyBorder="1" applyAlignment="1" applyProtection="1">
      <alignment horizontal="left" vertical="center"/>
    </xf>
    <xf numFmtId="0" fontId="6" fillId="0" borderId="52" xfId="0" applyFont="1" applyBorder="1" applyAlignment="1" applyProtection="1">
      <alignment horizontal="left" vertical="top"/>
    </xf>
    <xf numFmtId="0" fontId="11" fillId="0" borderId="34" xfId="0" applyFont="1" applyBorder="1" applyAlignment="1" applyProtection="1">
      <alignment horizontal="left" vertical="center"/>
    </xf>
    <xf numFmtId="0" fontId="11" fillId="0" borderId="49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/>
    </xf>
    <xf numFmtId="0" fontId="2" fillId="0" borderId="54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/>
    </xf>
    <xf numFmtId="0" fontId="2" fillId="0" borderId="55" xfId="0" applyFont="1" applyBorder="1" applyAlignment="1" applyProtection="1">
      <alignment horizontal="left" vertical="center"/>
    </xf>
    <xf numFmtId="0" fontId="2" fillId="0" borderId="32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165" fontId="4" fillId="0" borderId="0" xfId="0" applyNumberFormat="1" applyFont="1" applyAlignment="1" applyProtection="1">
      <alignment horizontal="right" vertical="top"/>
    </xf>
    <xf numFmtId="0" fontId="15" fillId="0" borderId="0" xfId="0" applyFont="1" applyAlignment="1" applyProtection="1">
      <alignment horizontal="left" vertical="top" wrapText="1"/>
    </xf>
    <xf numFmtId="165" fontId="15" fillId="0" borderId="0" xfId="0" applyNumberFormat="1" applyFont="1" applyAlignment="1" applyProtection="1">
      <alignment horizontal="right" vertical="top"/>
    </xf>
    <xf numFmtId="0" fontId="20" fillId="2" borderId="56" xfId="0" applyFont="1" applyFill="1" applyBorder="1" applyAlignment="1" applyProtection="1">
      <alignment horizontal="center" vertical="center" wrapText="1"/>
    </xf>
    <xf numFmtId="37" fontId="16" fillId="0" borderId="0" xfId="0" applyNumberFormat="1" applyFont="1" applyAlignment="1">
      <alignment horizontal="center"/>
      <protection locked="0"/>
    </xf>
    <xf numFmtId="0" fontId="16" fillId="0" borderId="0" xfId="0" applyFont="1" applyAlignment="1">
      <alignment horizontal="left" wrapText="1"/>
      <protection locked="0"/>
    </xf>
    <xf numFmtId="165" fontId="16" fillId="0" borderId="0" xfId="0" applyNumberFormat="1" applyFont="1" applyAlignment="1">
      <alignment horizontal="right"/>
      <protection locked="0"/>
    </xf>
    <xf numFmtId="37" fontId="17" fillId="0" borderId="0" xfId="0" applyNumberFormat="1" applyFont="1" applyAlignment="1">
      <alignment horizontal="center"/>
      <protection locked="0"/>
    </xf>
    <xf numFmtId="0" fontId="17" fillId="0" borderId="0" xfId="0" applyFont="1" applyAlignment="1">
      <alignment horizontal="left" wrapText="1"/>
      <protection locked="0"/>
    </xf>
    <xf numFmtId="165" fontId="17" fillId="0" borderId="0" xfId="0" applyNumberFormat="1" applyFont="1" applyAlignment="1">
      <alignment horizontal="right"/>
      <protection locked="0"/>
    </xf>
    <xf numFmtId="37" fontId="4" fillId="0" borderId="56" xfId="0" applyNumberFormat="1" applyFont="1" applyBorder="1" applyAlignment="1">
      <alignment horizontal="center"/>
      <protection locked="0"/>
    </xf>
    <xf numFmtId="0" fontId="4" fillId="0" borderId="56" xfId="0" applyFont="1" applyBorder="1" applyAlignment="1">
      <alignment horizontal="left" wrapText="1"/>
      <protection locked="0"/>
    </xf>
    <xf numFmtId="165" fontId="4" fillId="0" borderId="56" xfId="0" applyNumberFormat="1" applyFont="1" applyBorder="1" applyAlignment="1">
      <alignment horizontal="right"/>
      <protection locked="0"/>
    </xf>
    <xf numFmtId="37" fontId="21" fillId="0" borderId="56" xfId="0" applyNumberFormat="1" applyFont="1" applyBorder="1" applyAlignment="1">
      <alignment horizontal="center"/>
      <protection locked="0"/>
    </xf>
    <xf numFmtId="0" fontId="21" fillId="0" borderId="56" xfId="0" applyFont="1" applyBorder="1" applyAlignment="1">
      <alignment horizontal="left" wrapText="1"/>
      <protection locked="0"/>
    </xf>
    <xf numFmtId="165" fontId="21" fillId="0" borderId="56" xfId="0" applyNumberFormat="1" applyFont="1" applyBorder="1" applyAlignment="1">
      <alignment horizontal="right"/>
      <protection locked="0"/>
    </xf>
    <xf numFmtId="37" fontId="22" fillId="0" borderId="0" xfId="0" applyNumberFormat="1" applyFont="1" applyAlignment="1">
      <alignment horizontal="center" vertical="center"/>
      <protection locked="0"/>
    </xf>
    <xf numFmtId="0" fontId="22" fillId="0" borderId="0" xfId="0" applyFont="1" applyAlignment="1">
      <alignment horizontal="left" vertical="center" wrapText="1"/>
      <protection locked="0"/>
    </xf>
    <xf numFmtId="165" fontId="22" fillId="0" borderId="0" xfId="0" applyNumberFormat="1" applyFont="1" applyAlignment="1">
      <alignment horizontal="right" vertical="center"/>
      <protection locked="0"/>
    </xf>
    <xf numFmtId="37" fontId="18" fillId="0" borderId="0" xfId="0" applyNumberFormat="1" applyFont="1" applyAlignment="1">
      <alignment horizontal="center"/>
      <protection locked="0"/>
    </xf>
    <xf numFmtId="0" fontId="18" fillId="0" borderId="0" xfId="0" applyFont="1" applyAlignment="1">
      <alignment horizontal="left" wrapText="1"/>
      <protection locked="0"/>
    </xf>
    <xf numFmtId="165" fontId="18" fillId="0" borderId="0" xfId="0" applyNumberFormat="1" applyFont="1" applyAlignment="1">
      <alignment horizontal="right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37" fontId="4" fillId="0" borderId="0" xfId="0" applyNumberFormat="1" applyFont="1" applyBorder="1" applyAlignment="1">
      <alignment horizontal="center"/>
      <protection locked="0"/>
    </xf>
    <xf numFmtId="0" fontId="4" fillId="0" borderId="0" xfId="0" applyFont="1" applyBorder="1" applyAlignment="1">
      <alignment horizontal="left" wrapText="1"/>
      <protection locked="0"/>
    </xf>
    <xf numFmtId="165" fontId="4" fillId="0" borderId="0" xfId="0" applyNumberFormat="1" applyFont="1" applyBorder="1" applyAlignment="1">
      <alignment horizontal="right"/>
      <protection locked="0"/>
    </xf>
    <xf numFmtId="0" fontId="0" fillId="0" borderId="0" xfId="0" applyBorder="1" applyAlignment="1">
      <alignment horizontal="left" vertical="top"/>
      <protection locked="0"/>
    </xf>
    <xf numFmtId="37" fontId="21" fillId="0" borderId="0" xfId="0" applyNumberFormat="1" applyFont="1" applyBorder="1" applyAlignment="1">
      <alignment horizontal="center"/>
      <protection locked="0"/>
    </xf>
    <xf numFmtId="0" fontId="21" fillId="0" borderId="0" xfId="0" applyFont="1" applyBorder="1" applyAlignment="1">
      <alignment horizontal="left" wrapText="1"/>
      <protection locked="0"/>
    </xf>
    <xf numFmtId="165" fontId="21" fillId="0" borderId="0" xfId="0" applyNumberFormat="1" applyFont="1" applyBorder="1" applyAlignment="1">
      <alignment horizontal="right"/>
      <protection locked="0"/>
    </xf>
    <xf numFmtId="37" fontId="22" fillId="0" borderId="0" xfId="0" applyNumberFormat="1" applyFont="1" applyBorder="1" applyAlignment="1">
      <alignment horizontal="center" vertical="center"/>
      <protection locked="0"/>
    </xf>
    <xf numFmtId="0" fontId="22" fillId="0" borderId="0" xfId="0" applyFont="1" applyBorder="1" applyAlignment="1">
      <alignment horizontal="left" vertical="center" wrapText="1"/>
      <protection locked="0"/>
    </xf>
    <xf numFmtId="165" fontId="22" fillId="0" borderId="0" xfId="0" applyNumberFormat="1" applyFont="1" applyBorder="1" applyAlignment="1">
      <alignment horizontal="right" vertical="center"/>
      <protection locked="0"/>
    </xf>
    <xf numFmtId="39" fontId="17" fillId="0" borderId="0" xfId="0" applyNumberFormat="1" applyFont="1" applyAlignment="1">
      <alignment horizontal="right"/>
      <protection locked="0"/>
    </xf>
    <xf numFmtId="166" fontId="0" fillId="0" borderId="0" xfId="0" applyNumberFormat="1" applyAlignment="1">
      <alignment horizontal="left" vertical="top"/>
      <protection locked="0"/>
    </xf>
    <xf numFmtId="165" fontId="17" fillId="0" borderId="0" xfId="0" applyNumberFormat="1" applyFont="1" applyAlignment="1">
      <alignment horizontal="right" wrapText="1"/>
      <protection locked="0"/>
    </xf>
    <xf numFmtId="0" fontId="15" fillId="0" borderId="0" xfId="0" applyFont="1" applyAlignment="1" applyProtection="1">
      <alignment horizontal="left"/>
    </xf>
    <xf numFmtId="39" fontId="17" fillId="0" borderId="0" xfId="0" applyNumberFormat="1" applyFont="1" applyFill="1" applyAlignment="1">
      <alignment horizontal="right"/>
      <protection locked="0"/>
    </xf>
    <xf numFmtId="165" fontId="17" fillId="0" borderId="0" xfId="0" applyNumberFormat="1" applyFont="1" applyFill="1" applyAlignment="1">
      <alignment horizontal="right"/>
      <protection locked="0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55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2" fillId="0" borderId="17" xfId="0" applyFont="1" applyBorder="1" applyAlignment="1" applyProtection="1">
      <alignment horizontal="left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6" fillId="0" borderId="45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5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23" fillId="0" borderId="0" xfId="1" applyFont="1" applyAlignment="1" applyProtection="1">
      <alignment horizontal="left" vertical="center"/>
    </xf>
    <xf numFmtId="39" fontId="23" fillId="0" borderId="0" xfId="1" applyNumberFormat="1" applyFont="1" applyAlignment="1" applyProtection="1">
      <alignment horizontal="left" vertical="center"/>
    </xf>
    <xf numFmtId="165" fontId="23" fillId="0" borderId="0" xfId="1" applyNumberFormat="1" applyFont="1" applyAlignment="1" applyProtection="1">
      <alignment horizontal="left" vertical="center"/>
    </xf>
  </cellXfs>
  <cellStyles count="2">
    <cellStyle name="Normal" xfId="0" builtinId="0"/>
    <cellStyle name="Normálna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8"/>
  <sheetViews>
    <sheetView showGridLines="0" workbookViewId="0">
      <pane ySplit="3" topLeftCell="A4" activePane="bottomLeft" state="frozenSplit"/>
      <selection pane="bottomLeft" activeCell="V9" sqref="V9"/>
    </sheetView>
  </sheetViews>
  <sheetFormatPr defaultColWidth="10.42578125" defaultRowHeight="12" customHeight="1"/>
  <cols>
    <col min="1" max="1" width="3" style="2" customWidth="1"/>
    <col min="2" max="2" width="2.42578125" style="2" customWidth="1"/>
    <col min="3" max="3" width="3.85546875" style="2" customWidth="1"/>
    <col min="4" max="4" width="11.7109375" style="2" customWidth="1"/>
    <col min="5" max="5" width="14.85546875" style="2" customWidth="1"/>
    <col min="6" max="6" width="0.42578125" style="2" customWidth="1"/>
    <col min="7" max="7" width="3.140625" style="2" customWidth="1"/>
    <col min="8" max="8" width="3" style="2" customWidth="1"/>
    <col min="9" max="9" width="12.28515625" style="2" customWidth="1"/>
    <col min="10" max="10" width="16.140625" style="2" customWidth="1"/>
    <col min="11" max="11" width="0.7109375" style="2" customWidth="1"/>
    <col min="12" max="12" width="3" style="2" customWidth="1"/>
    <col min="13" max="13" width="3.7109375" style="2" customWidth="1"/>
    <col min="14" max="14" width="9" style="2" customWidth="1"/>
    <col min="15" max="15" width="4.28515625" style="2" customWidth="1"/>
    <col min="16" max="16" width="15.28515625" style="2" customWidth="1"/>
    <col min="17" max="17" width="7.42578125" style="2" customWidth="1"/>
    <col min="18" max="18" width="14.42578125" style="2" customWidth="1"/>
    <col min="19" max="19" width="0.42578125" style="2" customWidth="1"/>
    <col min="20" max="16384" width="10.4257812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4"/>
      <c r="Q1" s="4"/>
      <c r="R1" s="4"/>
      <c r="S1" s="6"/>
    </row>
    <row r="2" spans="1:19" s="2" customFormat="1" ht="21" customHeight="1">
      <c r="A2" s="7"/>
      <c r="B2" s="8"/>
      <c r="C2" s="8"/>
      <c r="D2" s="8"/>
      <c r="E2" s="8"/>
      <c r="F2" s="8"/>
      <c r="G2" s="9" t="s">
        <v>0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0"/>
    </row>
    <row r="3" spans="1:19" s="2" customFormat="1" ht="12" customHeight="1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s="2" customFormat="1" ht="9" customHeight="1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5"/>
      <c r="Q4" s="15"/>
      <c r="R4" s="15"/>
      <c r="S4" s="17"/>
    </row>
    <row r="5" spans="1:19" s="2" customFormat="1" ht="24.75" customHeight="1">
      <c r="A5" s="18"/>
      <c r="B5" s="16" t="s">
        <v>1</v>
      </c>
      <c r="C5" s="16"/>
      <c r="D5" s="16"/>
      <c r="E5" s="176" t="s">
        <v>2</v>
      </c>
      <c r="F5" s="177"/>
      <c r="G5" s="177"/>
      <c r="H5" s="177"/>
      <c r="I5" s="177"/>
      <c r="J5" s="177"/>
      <c r="K5" s="177"/>
      <c r="L5" s="177"/>
      <c r="M5" s="178"/>
      <c r="N5" s="16"/>
      <c r="O5" s="16"/>
      <c r="P5" s="16" t="s">
        <v>3</v>
      </c>
      <c r="Q5" s="19"/>
      <c r="R5" s="20"/>
      <c r="S5" s="21"/>
    </row>
    <row r="6" spans="1:19" s="2" customFormat="1" ht="24.75" customHeight="1">
      <c r="A6" s="18"/>
      <c r="B6" s="16" t="s">
        <v>4</v>
      </c>
      <c r="C6" s="16"/>
      <c r="D6" s="16"/>
      <c r="E6" s="179" t="s">
        <v>5</v>
      </c>
      <c r="F6" s="180"/>
      <c r="G6" s="180"/>
      <c r="H6" s="180"/>
      <c r="I6" s="180"/>
      <c r="J6" s="180"/>
      <c r="K6" s="180"/>
      <c r="L6" s="180"/>
      <c r="M6" s="181"/>
      <c r="N6" s="16"/>
      <c r="O6" s="16"/>
      <c r="P6" s="16" t="s">
        <v>6</v>
      </c>
      <c r="Q6" s="22"/>
      <c r="R6" s="23"/>
      <c r="S6" s="21"/>
    </row>
    <row r="7" spans="1:19" s="2" customFormat="1" ht="24.75" customHeight="1">
      <c r="A7" s="18"/>
      <c r="B7" s="16"/>
      <c r="C7" s="16"/>
      <c r="D7" s="16"/>
      <c r="E7" s="182" t="s">
        <v>7</v>
      </c>
      <c r="F7" s="183"/>
      <c r="G7" s="183"/>
      <c r="H7" s="183"/>
      <c r="I7" s="183"/>
      <c r="J7" s="183"/>
      <c r="K7" s="183"/>
      <c r="L7" s="183"/>
      <c r="M7" s="184"/>
      <c r="N7" s="16"/>
      <c r="O7" s="16"/>
      <c r="P7" s="16" t="s">
        <v>8</v>
      </c>
      <c r="Q7" s="24" t="s">
        <v>9</v>
      </c>
      <c r="R7" s="25"/>
      <c r="S7" s="21"/>
    </row>
    <row r="8" spans="1:19" s="2" customFormat="1" ht="24.75" customHeight="1">
      <c r="A8" s="18"/>
      <c r="B8" s="197"/>
      <c r="C8" s="197"/>
      <c r="D8" s="197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10</v>
      </c>
      <c r="Q8" s="16" t="s">
        <v>11</v>
      </c>
      <c r="R8" s="16"/>
      <c r="S8" s="21"/>
    </row>
    <row r="9" spans="1:19" s="2" customFormat="1" ht="24.75" customHeight="1">
      <c r="A9" s="18"/>
      <c r="B9" s="16" t="s">
        <v>12</v>
      </c>
      <c r="C9" s="16"/>
      <c r="D9" s="16"/>
      <c r="E9" s="185" t="s">
        <v>13</v>
      </c>
      <c r="F9" s="186"/>
      <c r="G9" s="186"/>
      <c r="H9" s="186"/>
      <c r="I9" s="186"/>
      <c r="J9" s="186"/>
      <c r="K9" s="186"/>
      <c r="L9" s="186"/>
      <c r="M9" s="187"/>
      <c r="N9" s="16"/>
      <c r="O9" s="16"/>
      <c r="P9" s="26"/>
      <c r="Q9" s="27"/>
      <c r="R9" s="28"/>
      <c r="S9" s="21"/>
    </row>
    <row r="10" spans="1:19" s="2" customFormat="1" ht="24.75" customHeight="1">
      <c r="A10" s="18"/>
      <c r="B10" s="16" t="s">
        <v>14</v>
      </c>
      <c r="C10" s="16"/>
      <c r="D10" s="16"/>
      <c r="E10" s="188" t="s">
        <v>15</v>
      </c>
      <c r="F10" s="189"/>
      <c r="G10" s="189"/>
      <c r="H10" s="189"/>
      <c r="I10" s="189"/>
      <c r="J10" s="189"/>
      <c r="K10" s="189"/>
      <c r="L10" s="189"/>
      <c r="M10" s="190"/>
      <c r="N10" s="16"/>
      <c r="O10" s="16"/>
      <c r="P10" s="26"/>
      <c r="Q10" s="27"/>
      <c r="R10" s="28"/>
      <c r="S10" s="21"/>
    </row>
    <row r="11" spans="1:19" s="2" customFormat="1" ht="24.75" customHeight="1">
      <c r="A11" s="18"/>
      <c r="B11" s="16" t="s">
        <v>16</v>
      </c>
      <c r="C11" s="16"/>
      <c r="D11" s="16"/>
      <c r="E11" s="188" t="s">
        <v>17</v>
      </c>
      <c r="F11" s="189"/>
      <c r="G11" s="189"/>
      <c r="H11" s="189"/>
      <c r="I11" s="189"/>
      <c r="J11" s="189"/>
      <c r="K11" s="189"/>
      <c r="L11" s="189"/>
      <c r="M11" s="190"/>
      <c r="N11" s="16"/>
      <c r="O11" s="16"/>
      <c r="P11" s="26"/>
      <c r="Q11" s="27"/>
      <c r="R11" s="28"/>
      <c r="S11" s="21"/>
    </row>
    <row r="12" spans="1:19" s="2" customFormat="1" ht="21.75" customHeight="1">
      <c r="A12" s="29"/>
      <c r="B12" s="198" t="s">
        <v>18</v>
      </c>
      <c r="C12" s="198"/>
      <c r="D12" s="198"/>
      <c r="E12" s="200" t="s">
        <v>354</v>
      </c>
      <c r="F12" s="201"/>
      <c r="G12" s="201"/>
      <c r="H12" s="201"/>
      <c r="I12" s="201"/>
      <c r="J12" s="201"/>
      <c r="K12" s="201"/>
      <c r="L12" s="201"/>
      <c r="M12" s="202"/>
      <c r="N12" s="30"/>
      <c r="O12" s="30"/>
      <c r="P12" s="31"/>
      <c r="Q12" s="195"/>
      <c r="R12" s="196"/>
      <c r="S12" s="32"/>
    </row>
    <row r="13" spans="1:19" s="2" customFormat="1" ht="10.5" customHeight="1">
      <c r="A13" s="29"/>
      <c r="B13" s="30"/>
      <c r="C13" s="30"/>
      <c r="D13" s="30"/>
      <c r="E13" s="33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3"/>
      <c r="Q13" s="33"/>
      <c r="R13" s="30"/>
      <c r="S13" s="32"/>
    </row>
    <row r="14" spans="1:19" s="2" customFormat="1" ht="18.75" customHeight="1">
      <c r="A14" s="18"/>
      <c r="B14" s="16"/>
      <c r="C14" s="16"/>
      <c r="D14" s="16"/>
      <c r="E14" s="34" t="s">
        <v>19</v>
      </c>
      <c r="F14" s="16"/>
      <c r="G14" s="30"/>
      <c r="H14" s="16" t="s">
        <v>20</v>
      </c>
      <c r="I14" s="30"/>
      <c r="J14" s="16"/>
      <c r="K14" s="16"/>
      <c r="L14" s="16"/>
      <c r="M14" s="16"/>
      <c r="N14" s="16"/>
      <c r="O14" s="16"/>
      <c r="P14" s="16" t="s">
        <v>21</v>
      </c>
      <c r="Q14" s="35"/>
      <c r="R14" s="20"/>
      <c r="S14" s="21"/>
    </row>
    <row r="15" spans="1:19" s="2" customFormat="1" ht="18.75" customHeight="1">
      <c r="A15" s="18"/>
      <c r="B15" s="16"/>
      <c r="C15" s="16"/>
      <c r="D15" s="16"/>
      <c r="E15" s="31"/>
      <c r="F15" s="16"/>
      <c r="G15" s="30"/>
      <c r="H15" s="191" t="s">
        <v>22</v>
      </c>
      <c r="I15" s="192"/>
      <c r="J15" s="16"/>
      <c r="K15" s="16"/>
      <c r="L15" s="16"/>
      <c r="M15" s="16"/>
      <c r="N15" s="16"/>
      <c r="O15" s="16"/>
      <c r="P15" s="36" t="s">
        <v>23</v>
      </c>
      <c r="Q15" s="37"/>
      <c r="R15" s="25"/>
      <c r="S15" s="21"/>
    </row>
    <row r="16" spans="1:19" s="2" customFormat="1" ht="9" customHeight="1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</row>
    <row r="17" spans="1:19" s="2" customFormat="1" ht="20.25" customHeight="1">
      <c r="A17" s="41"/>
      <c r="B17" s="42"/>
      <c r="C17" s="42"/>
      <c r="D17" s="42"/>
      <c r="E17" s="43" t="s">
        <v>24</v>
      </c>
      <c r="F17" s="42"/>
      <c r="G17" s="42"/>
      <c r="H17" s="42"/>
      <c r="I17" s="42"/>
      <c r="J17" s="42"/>
      <c r="K17" s="42"/>
      <c r="L17" s="42"/>
      <c r="M17" s="42"/>
      <c r="N17" s="42"/>
      <c r="O17" s="39"/>
      <c r="P17" s="42"/>
      <c r="Q17" s="42"/>
      <c r="R17" s="42"/>
      <c r="S17" s="44"/>
    </row>
    <row r="18" spans="1:19" s="2" customFormat="1" ht="21.75" customHeight="1">
      <c r="A18" s="45" t="s">
        <v>25</v>
      </c>
      <c r="B18" s="46"/>
      <c r="C18" s="46"/>
      <c r="D18" s="47"/>
      <c r="E18" s="48" t="s">
        <v>26</v>
      </c>
      <c r="F18" s="47"/>
      <c r="G18" s="48" t="s">
        <v>27</v>
      </c>
      <c r="H18" s="46"/>
      <c r="I18" s="47"/>
      <c r="J18" s="48" t="s">
        <v>28</v>
      </c>
      <c r="K18" s="46"/>
      <c r="L18" s="48" t="s">
        <v>29</v>
      </c>
      <c r="M18" s="46"/>
      <c r="N18" s="46"/>
      <c r="O18" s="49"/>
      <c r="P18" s="47"/>
      <c r="Q18" s="48" t="s">
        <v>30</v>
      </c>
      <c r="R18" s="46"/>
      <c r="S18" s="50"/>
    </row>
    <row r="19" spans="1:19" s="2" customFormat="1" ht="19.5" customHeight="1">
      <c r="A19" s="51"/>
      <c r="B19" s="52"/>
      <c r="C19" s="52"/>
      <c r="D19" s="53">
        <v>0</v>
      </c>
      <c r="E19" s="54">
        <v>0</v>
      </c>
      <c r="F19" s="55"/>
      <c r="G19" s="56"/>
      <c r="H19" s="52"/>
      <c r="I19" s="53">
        <v>0</v>
      </c>
      <c r="J19" s="54">
        <v>0</v>
      </c>
      <c r="K19" s="57"/>
      <c r="L19" s="56"/>
      <c r="M19" s="52"/>
      <c r="N19" s="52"/>
      <c r="O19" s="58"/>
      <c r="P19" s="53">
        <v>0</v>
      </c>
      <c r="Q19" s="56"/>
      <c r="R19" s="59">
        <v>0</v>
      </c>
      <c r="S19" s="60"/>
    </row>
    <row r="20" spans="1:19" s="2" customFormat="1" ht="20.25" customHeight="1">
      <c r="A20" s="41"/>
      <c r="B20" s="42"/>
      <c r="C20" s="42"/>
      <c r="D20" s="42"/>
      <c r="E20" s="43" t="s">
        <v>31</v>
      </c>
      <c r="F20" s="42"/>
      <c r="G20" s="42"/>
      <c r="H20" s="42"/>
      <c r="I20" s="42"/>
      <c r="J20" s="61" t="s">
        <v>32</v>
      </c>
      <c r="K20" s="42"/>
      <c r="L20" s="42"/>
      <c r="M20" s="42"/>
      <c r="N20" s="42"/>
      <c r="O20" s="39"/>
      <c r="P20" s="42"/>
      <c r="Q20" s="42"/>
      <c r="R20" s="42"/>
      <c r="S20" s="44"/>
    </row>
    <row r="21" spans="1:19" s="2" customFormat="1" ht="19.5" customHeight="1">
      <c r="A21" s="62" t="s">
        <v>33</v>
      </c>
      <c r="B21" s="63"/>
      <c r="C21" s="64" t="s">
        <v>34</v>
      </c>
      <c r="D21" s="65"/>
      <c r="E21" s="65"/>
      <c r="F21" s="66"/>
      <c r="G21" s="62" t="s">
        <v>35</v>
      </c>
      <c r="H21" s="67"/>
      <c r="I21" s="64" t="s">
        <v>36</v>
      </c>
      <c r="J21" s="65"/>
      <c r="K21" s="65"/>
      <c r="L21" s="62" t="s">
        <v>37</v>
      </c>
      <c r="M21" s="67"/>
      <c r="N21" s="64" t="s">
        <v>38</v>
      </c>
      <c r="O21" s="68"/>
      <c r="P21" s="65"/>
      <c r="Q21" s="65"/>
      <c r="R21" s="65"/>
      <c r="S21" s="66"/>
    </row>
    <row r="22" spans="1:19" s="2" customFormat="1" ht="19.5" customHeight="1">
      <c r="A22" s="69" t="s">
        <v>39</v>
      </c>
      <c r="B22" s="70" t="s">
        <v>40</v>
      </c>
      <c r="C22" s="71"/>
      <c r="D22" s="72" t="s">
        <v>41</v>
      </c>
      <c r="E22" s="73">
        <v>26513.942999999999</v>
      </c>
      <c r="F22" s="74"/>
      <c r="G22" s="69" t="s">
        <v>42</v>
      </c>
      <c r="H22" s="75" t="s">
        <v>43</v>
      </c>
      <c r="I22" s="76"/>
      <c r="J22" s="77">
        <v>0</v>
      </c>
      <c r="K22" s="78"/>
      <c r="L22" s="69" t="s">
        <v>44</v>
      </c>
      <c r="M22" s="79" t="s">
        <v>45</v>
      </c>
      <c r="N22" s="80"/>
      <c r="O22" s="49"/>
      <c r="P22" s="80"/>
      <c r="Q22" s="81"/>
      <c r="R22" s="73">
        <v>0</v>
      </c>
      <c r="S22" s="74"/>
    </row>
    <row r="23" spans="1:19" s="2" customFormat="1" ht="19.5" customHeight="1">
      <c r="A23" s="69" t="s">
        <v>46</v>
      </c>
      <c r="B23" s="82"/>
      <c r="C23" s="83"/>
      <c r="D23" s="72" t="s">
        <v>47</v>
      </c>
      <c r="E23" s="73">
        <v>27491.812000000002</v>
      </c>
      <c r="F23" s="74"/>
      <c r="G23" s="69" t="s">
        <v>48</v>
      </c>
      <c r="H23" s="16" t="s">
        <v>49</v>
      </c>
      <c r="I23" s="76"/>
      <c r="J23" s="77">
        <v>0</v>
      </c>
      <c r="K23" s="78"/>
      <c r="L23" s="69" t="s">
        <v>50</v>
      </c>
      <c r="M23" s="79" t="s">
        <v>51</v>
      </c>
      <c r="N23" s="80"/>
      <c r="O23" s="49"/>
      <c r="P23" s="80"/>
      <c r="Q23" s="81"/>
      <c r="R23" s="73">
        <v>0</v>
      </c>
      <c r="S23" s="74"/>
    </row>
    <row r="24" spans="1:19" s="2" customFormat="1" ht="19.5" customHeight="1">
      <c r="A24" s="69" t="s">
        <v>52</v>
      </c>
      <c r="B24" s="70" t="s">
        <v>53</v>
      </c>
      <c r="C24" s="71"/>
      <c r="D24" s="72" t="s">
        <v>41</v>
      </c>
      <c r="E24" s="73">
        <v>5570.45</v>
      </c>
      <c r="F24" s="74"/>
      <c r="G24" s="69" t="s">
        <v>54</v>
      </c>
      <c r="H24" s="75" t="s">
        <v>55</v>
      </c>
      <c r="I24" s="76"/>
      <c r="J24" s="77">
        <v>0</v>
      </c>
      <c r="K24" s="78"/>
      <c r="L24" s="69" t="s">
        <v>56</v>
      </c>
      <c r="M24" s="79" t="s">
        <v>57</v>
      </c>
      <c r="N24" s="80"/>
      <c r="O24" s="49"/>
      <c r="P24" s="80"/>
      <c r="Q24" s="81"/>
      <c r="R24" s="73">
        <v>0</v>
      </c>
      <c r="S24" s="74"/>
    </row>
    <row r="25" spans="1:19" s="2" customFormat="1" ht="19.5" customHeight="1">
      <c r="A25" s="69" t="s">
        <v>58</v>
      </c>
      <c r="B25" s="82"/>
      <c r="C25" s="83"/>
      <c r="D25" s="72" t="s">
        <v>47</v>
      </c>
      <c r="E25" s="73">
        <v>6503.1020000000008</v>
      </c>
      <c r="F25" s="74"/>
      <c r="G25" s="69" t="s">
        <v>59</v>
      </c>
      <c r="H25" s="75"/>
      <c r="I25" s="76"/>
      <c r="J25" s="77">
        <v>0</v>
      </c>
      <c r="K25" s="78"/>
      <c r="L25" s="69" t="s">
        <v>60</v>
      </c>
      <c r="M25" s="79" t="s">
        <v>61</v>
      </c>
      <c r="N25" s="80"/>
      <c r="O25" s="49"/>
      <c r="P25" s="80"/>
      <c r="Q25" s="81"/>
      <c r="R25" s="73">
        <v>0</v>
      </c>
      <c r="S25" s="74"/>
    </row>
    <row r="26" spans="1:19" s="2" customFormat="1" ht="19.5" customHeight="1">
      <c r="A26" s="69" t="s">
        <v>62</v>
      </c>
      <c r="B26" s="70" t="s">
        <v>63</v>
      </c>
      <c r="C26" s="71"/>
      <c r="D26" s="72" t="s">
        <v>41</v>
      </c>
      <c r="E26" s="73">
        <v>0</v>
      </c>
      <c r="F26" s="74"/>
      <c r="G26" s="84"/>
      <c r="H26" s="80"/>
      <c r="I26" s="76"/>
      <c r="J26" s="77"/>
      <c r="K26" s="78"/>
      <c r="L26" s="69" t="s">
        <v>64</v>
      </c>
      <c r="M26" s="79" t="s">
        <v>65</v>
      </c>
      <c r="N26" s="80"/>
      <c r="O26" s="49"/>
      <c r="P26" s="80"/>
      <c r="Q26" s="81"/>
      <c r="R26" s="73">
        <v>0</v>
      </c>
      <c r="S26" s="74"/>
    </row>
    <row r="27" spans="1:19" s="2" customFormat="1" ht="19.5" customHeight="1">
      <c r="A27" s="69" t="s">
        <v>66</v>
      </c>
      <c r="B27" s="82"/>
      <c r="C27" s="83"/>
      <c r="D27" s="72" t="s">
        <v>47</v>
      </c>
      <c r="E27" s="73">
        <v>0</v>
      </c>
      <c r="F27" s="74"/>
      <c r="G27" s="84"/>
      <c r="H27" s="80"/>
      <c r="I27" s="76"/>
      <c r="J27" s="77"/>
      <c r="K27" s="78"/>
      <c r="L27" s="69" t="s">
        <v>67</v>
      </c>
      <c r="M27" s="75" t="s">
        <v>68</v>
      </c>
      <c r="N27" s="80"/>
      <c r="O27" s="49"/>
      <c r="P27" s="80"/>
      <c r="Q27" s="76"/>
      <c r="R27" s="73">
        <v>0</v>
      </c>
      <c r="S27" s="74"/>
    </row>
    <row r="28" spans="1:19" s="2" customFormat="1" ht="19.5" customHeight="1">
      <c r="A28" s="69" t="s">
        <v>69</v>
      </c>
      <c r="B28" s="199" t="s">
        <v>70</v>
      </c>
      <c r="C28" s="199"/>
      <c r="D28" s="199"/>
      <c r="E28" s="85">
        <v>65908.103000000003</v>
      </c>
      <c r="F28" s="44"/>
      <c r="G28" s="69" t="s">
        <v>71</v>
      </c>
      <c r="H28" s="86" t="s">
        <v>72</v>
      </c>
      <c r="I28" s="76"/>
      <c r="J28" s="87"/>
      <c r="K28" s="88"/>
      <c r="L28" s="69" t="s">
        <v>73</v>
      </c>
      <c r="M28" s="86" t="s">
        <v>74</v>
      </c>
      <c r="N28" s="80"/>
      <c r="O28" s="49"/>
      <c r="P28" s="80"/>
      <c r="Q28" s="76"/>
      <c r="R28" s="85">
        <v>0</v>
      </c>
      <c r="S28" s="44"/>
    </row>
    <row r="29" spans="1:19" s="2" customFormat="1" ht="19.5" customHeight="1">
      <c r="A29" s="89" t="s">
        <v>75</v>
      </c>
      <c r="B29" s="90" t="s">
        <v>76</v>
      </c>
      <c r="C29" s="91"/>
      <c r="D29" s="92"/>
      <c r="E29" s="93">
        <v>0</v>
      </c>
      <c r="F29" s="40"/>
      <c r="G29" s="89" t="s">
        <v>77</v>
      </c>
      <c r="H29" s="90" t="s">
        <v>78</v>
      </c>
      <c r="I29" s="92"/>
      <c r="J29" s="94">
        <v>0</v>
      </c>
      <c r="K29" s="95"/>
      <c r="L29" s="89" t="s">
        <v>79</v>
      </c>
      <c r="M29" s="90" t="s">
        <v>80</v>
      </c>
      <c r="N29" s="91"/>
      <c r="O29" s="39"/>
      <c r="P29" s="91"/>
      <c r="Q29" s="92"/>
      <c r="R29" s="93">
        <v>0</v>
      </c>
      <c r="S29" s="40"/>
    </row>
    <row r="30" spans="1:19" s="2" customFormat="1" ht="19.5" customHeight="1">
      <c r="A30" s="96" t="s">
        <v>14</v>
      </c>
      <c r="B30" s="15"/>
      <c r="C30" s="15"/>
      <c r="D30" s="15"/>
      <c r="E30" s="15"/>
      <c r="F30" s="97"/>
      <c r="G30" s="98"/>
      <c r="H30" s="15"/>
      <c r="I30" s="15"/>
      <c r="J30" s="15"/>
      <c r="K30" s="15"/>
      <c r="L30" s="62" t="s">
        <v>81</v>
      </c>
      <c r="M30" s="47"/>
      <c r="N30" s="64" t="s">
        <v>82</v>
      </c>
      <c r="O30" s="68"/>
      <c r="P30" s="46"/>
      <c r="Q30" s="46"/>
      <c r="R30" s="46"/>
      <c r="S30" s="50"/>
    </row>
    <row r="31" spans="1:19" s="2" customFormat="1" ht="19.5" customHeight="1">
      <c r="A31" s="18"/>
      <c r="B31" s="16"/>
      <c r="C31" s="16"/>
      <c r="D31" s="16"/>
      <c r="E31" s="16"/>
      <c r="F31" s="99"/>
      <c r="G31" s="100"/>
      <c r="H31" s="16"/>
      <c r="I31" s="16"/>
      <c r="J31" s="16"/>
      <c r="K31" s="16"/>
      <c r="L31" s="69" t="s">
        <v>83</v>
      </c>
      <c r="M31" s="75" t="s">
        <v>84</v>
      </c>
      <c r="N31" s="80"/>
      <c r="O31" s="49"/>
      <c r="P31" s="80"/>
      <c r="Q31" s="76"/>
      <c r="R31" s="85">
        <v>80602.923999999999</v>
      </c>
      <c r="S31" s="44"/>
    </row>
    <row r="32" spans="1:19" s="2" customFormat="1" ht="19.5" customHeight="1">
      <c r="A32" s="101" t="s">
        <v>85</v>
      </c>
      <c r="B32" s="49"/>
      <c r="C32" s="49"/>
      <c r="D32" s="49"/>
      <c r="E32" s="49"/>
      <c r="F32" s="83"/>
      <c r="G32" s="102" t="s">
        <v>86</v>
      </c>
      <c r="H32" s="49"/>
      <c r="I32" s="49"/>
      <c r="J32" s="49"/>
      <c r="K32" s="49"/>
      <c r="L32" s="69" t="s">
        <v>87</v>
      </c>
      <c r="M32" s="79" t="s">
        <v>88</v>
      </c>
      <c r="N32" s="103">
        <v>20</v>
      </c>
      <c r="O32" s="104" t="s">
        <v>89</v>
      </c>
      <c r="P32" s="105">
        <v>65908.100000000006</v>
      </c>
      <c r="Q32" s="76"/>
      <c r="R32" s="106">
        <v>16120.584800000001</v>
      </c>
      <c r="S32" s="107"/>
    </row>
    <row r="33" spans="1:21" s="2" customFormat="1" ht="12.75" hidden="1" customHeight="1">
      <c r="A33" s="108"/>
      <c r="B33" s="109"/>
      <c r="C33" s="109"/>
      <c r="D33" s="109"/>
      <c r="E33" s="109"/>
      <c r="F33" s="71"/>
      <c r="G33" s="110"/>
      <c r="H33" s="109"/>
      <c r="I33" s="109"/>
      <c r="J33" s="109"/>
      <c r="K33" s="109"/>
      <c r="L33" s="111"/>
      <c r="M33" s="112"/>
      <c r="N33" s="113"/>
      <c r="O33" s="114"/>
      <c r="P33" s="115"/>
      <c r="Q33" s="113"/>
      <c r="R33" s="116"/>
      <c r="S33" s="74"/>
    </row>
    <row r="34" spans="1:21" s="2" customFormat="1" ht="35.25" customHeight="1">
      <c r="A34" s="117" t="s">
        <v>12</v>
      </c>
      <c r="B34" s="118"/>
      <c r="C34" s="118"/>
      <c r="D34" s="118"/>
      <c r="E34" s="16"/>
      <c r="F34" s="99"/>
      <c r="G34" s="100"/>
      <c r="H34" s="16"/>
      <c r="I34" s="16"/>
      <c r="J34" s="16"/>
      <c r="K34" s="16"/>
      <c r="L34" s="89" t="s">
        <v>90</v>
      </c>
      <c r="M34" s="193" t="s">
        <v>91</v>
      </c>
      <c r="N34" s="194"/>
      <c r="O34" s="194"/>
      <c r="P34" s="194"/>
      <c r="Q34" s="92"/>
      <c r="R34" s="119">
        <v>96723.508799999996</v>
      </c>
      <c r="S34" s="28"/>
      <c r="U34" s="171"/>
    </row>
    <row r="35" spans="1:21" s="2" customFormat="1" ht="33" customHeight="1">
      <c r="A35" s="101" t="s">
        <v>85</v>
      </c>
      <c r="B35" s="49"/>
      <c r="C35" s="49"/>
      <c r="D35" s="49"/>
      <c r="E35" s="49"/>
      <c r="F35" s="83"/>
      <c r="G35" s="102" t="s">
        <v>86</v>
      </c>
      <c r="H35" s="49"/>
      <c r="I35" s="49"/>
      <c r="J35" s="49"/>
      <c r="K35" s="49"/>
      <c r="L35" s="62" t="s">
        <v>92</v>
      </c>
      <c r="M35" s="47"/>
      <c r="N35" s="64" t="s">
        <v>93</v>
      </c>
      <c r="O35" s="68"/>
      <c r="P35" s="46"/>
      <c r="Q35" s="46"/>
      <c r="R35" s="120"/>
      <c r="S35" s="50"/>
    </row>
    <row r="36" spans="1:21" s="2" customFormat="1" ht="20.25" customHeight="1">
      <c r="A36" s="121" t="s">
        <v>16</v>
      </c>
      <c r="B36" s="109"/>
      <c r="C36" s="109"/>
      <c r="D36" s="109"/>
      <c r="E36" s="109"/>
      <c r="F36" s="71"/>
      <c r="G36" s="122"/>
      <c r="H36" s="109"/>
      <c r="I36" s="109"/>
      <c r="J36" s="109"/>
      <c r="K36" s="109"/>
      <c r="L36" s="69" t="s">
        <v>94</v>
      </c>
      <c r="M36" s="75" t="s">
        <v>95</v>
      </c>
      <c r="N36" s="80"/>
      <c r="O36" s="49"/>
      <c r="P36" s="80"/>
      <c r="Q36" s="76"/>
      <c r="R36" s="73">
        <v>0</v>
      </c>
      <c r="S36" s="74"/>
    </row>
    <row r="37" spans="1:21" s="2" customFormat="1" ht="19.5" customHeight="1">
      <c r="A37" s="18"/>
      <c r="B37" s="16"/>
      <c r="C37" s="16"/>
      <c r="D37" s="16"/>
      <c r="E37" s="16"/>
      <c r="F37" s="99"/>
      <c r="G37" s="123"/>
      <c r="H37" s="16"/>
      <c r="I37" s="16"/>
      <c r="J37" s="16"/>
      <c r="K37" s="16"/>
      <c r="L37" s="69" t="s">
        <v>96</v>
      </c>
      <c r="M37" s="75" t="s">
        <v>97</v>
      </c>
      <c r="N37" s="80"/>
      <c r="O37" s="49"/>
      <c r="P37" s="80"/>
      <c r="Q37" s="76"/>
      <c r="R37" s="73">
        <v>0</v>
      </c>
      <c r="S37" s="74"/>
    </row>
    <row r="38" spans="1:21" s="2" customFormat="1" ht="19.5" customHeight="1">
      <c r="A38" s="124" t="s">
        <v>85</v>
      </c>
      <c r="B38" s="39"/>
      <c r="C38" s="39"/>
      <c r="D38" s="39"/>
      <c r="E38" s="39"/>
      <c r="F38" s="125"/>
      <c r="G38" s="126" t="s">
        <v>86</v>
      </c>
      <c r="H38" s="39"/>
      <c r="I38" s="39"/>
      <c r="J38" s="39"/>
      <c r="K38" s="39"/>
      <c r="L38" s="89" t="s">
        <v>98</v>
      </c>
      <c r="M38" s="90" t="s">
        <v>99</v>
      </c>
      <c r="N38" s="91"/>
      <c r="O38" s="127"/>
      <c r="P38" s="91"/>
      <c r="Q38" s="92"/>
      <c r="R38" s="54">
        <v>0</v>
      </c>
      <c r="S38" s="128"/>
    </row>
  </sheetData>
  <mergeCells count="13">
    <mergeCell ref="H15:I15"/>
    <mergeCell ref="M34:P34"/>
    <mergeCell ref="Q12:R12"/>
    <mergeCell ref="B8:D8"/>
    <mergeCell ref="B12:D12"/>
    <mergeCell ref="B28:D28"/>
    <mergeCell ref="E12:M12"/>
    <mergeCell ref="E11:M11"/>
    <mergeCell ref="E5:M5"/>
    <mergeCell ref="E6:M6"/>
    <mergeCell ref="E7:M7"/>
    <mergeCell ref="E9:M9"/>
    <mergeCell ref="E10:M10"/>
  </mergeCells>
  <printOptions horizontalCentered="1"/>
  <pageMargins left="0.39370079040527345" right="0.39370079040527345" top="0.7874015808105469" bottom="0.7874015808105469" header="0" footer="0"/>
  <pageSetup paperSize="9" scale="93" orientation="portrait" blackAndWhite="1" horizontalDpi="0" verticalDpi="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162"/>
  <sheetViews>
    <sheetView showGridLines="0" tabSelected="1" topLeftCell="A97" workbookViewId="0">
      <selection activeCell="E105" sqref="E105"/>
    </sheetView>
  </sheetViews>
  <sheetFormatPr defaultColWidth="10.42578125" defaultRowHeight="12" customHeight="1"/>
  <cols>
    <col min="1" max="1" width="7" style="157" customWidth="1"/>
    <col min="2" max="2" width="13.85546875" style="158" customWidth="1"/>
    <col min="3" max="3" width="49.85546875" style="158" customWidth="1"/>
    <col min="4" max="4" width="3.85546875" style="158" customWidth="1"/>
    <col min="5" max="5" width="11.28515625" style="159" customWidth="1"/>
    <col min="6" max="6" width="11.42578125" style="159" customWidth="1"/>
    <col min="7" max="7" width="17.28515625" style="159" customWidth="1"/>
    <col min="8" max="8" width="13.85546875" style="159" customWidth="1"/>
    <col min="9" max="16384" width="10.42578125" style="2"/>
  </cols>
  <sheetData>
    <row r="1" spans="1:8" ht="27.75" customHeight="1">
      <c r="A1" s="203" t="s">
        <v>124</v>
      </c>
      <c r="B1" s="204"/>
      <c r="C1" s="204"/>
      <c r="D1" s="204"/>
      <c r="E1" s="204"/>
      <c r="F1" s="204"/>
      <c r="G1" s="204"/>
      <c r="H1" s="204"/>
    </row>
    <row r="2" spans="1:8" ht="12.75" customHeight="1">
      <c r="A2" s="129" t="s">
        <v>100</v>
      </c>
      <c r="B2" s="130"/>
      <c r="C2" s="130"/>
      <c r="D2" s="130"/>
      <c r="E2" s="130"/>
      <c r="F2" s="130"/>
      <c r="G2" s="130"/>
      <c r="H2" s="130"/>
    </row>
    <row r="3" spans="1:8" ht="12.75" customHeight="1">
      <c r="A3" s="129" t="s">
        <v>101</v>
      </c>
      <c r="B3" s="130"/>
      <c r="C3" s="130"/>
      <c r="D3" s="130"/>
      <c r="E3" s="130"/>
      <c r="F3" s="130"/>
      <c r="G3" s="130"/>
      <c r="H3" s="130"/>
    </row>
    <row r="4" spans="1:8" ht="13.5" customHeight="1">
      <c r="A4" s="131"/>
      <c r="B4" s="129"/>
      <c r="C4" s="131"/>
      <c r="D4" s="132"/>
      <c r="E4" s="132"/>
      <c r="F4" s="132"/>
      <c r="G4" s="132"/>
      <c r="H4" s="132"/>
    </row>
    <row r="5" spans="1:8" ht="6.75" customHeight="1">
      <c r="A5" s="133"/>
      <c r="B5" s="134"/>
      <c r="C5" s="134"/>
      <c r="D5" s="134"/>
      <c r="E5" s="135"/>
      <c r="F5" s="135"/>
      <c r="G5" s="135"/>
      <c r="H5" s="135"/>
    </row>
    <row r="6" spans="1:8" ht="12.75" customHeight="1">
      <c r="A6" s="130" t="s">
        <v>102</v>
      </c>
      <c r="B6" s="130"/>
      <c r="C6" s="130"/>
      <c r="D6" s="130"/>
      <c r="E6" s="130"/>
      <c r="F6" s="130"/>
      <c r="G6" s="130"/>
      <c r="H6" s="130"/>
    </row>
    <row r="7" spans="1:8" ht="13.5" customHeight="1">
      <c r="A7" s="130" t="s">
        <v>405</v>
      </c>
      <c r="B7" s="130"/>
      <c r="C7" s="130"/>
      <c r="D7" s="130"/>
      <c r="E7" s="207" t="s">
        <v>404</v>
      </c>
      <c r="F7" s="208"/>
      <c r="G7" s="209"/>
      <c r="H7" s="130"/>
    </row>
    <row r="8" spans="1:8" ht="13.5" customHeight="1">
      <c r="A8" s="205" t="s">
        <v>103</v>
      </c>
      <c r="B8" s="206"/>
      <c r="C8" s="206"/>
      <c r="D8" s="136"/>
      <c r="E8" s="173" t="s">
        <v>406</v>
      </c>
      <c r="F8" s="137"/>
      <c r="G8" s="137"/>
      <c r="H8" s="137"/>
    </row>
    <row r="9" spans="1:8" ht="6.75" customHeight="1">
      <c r="A9" s="133"/>
      <c r="B9" s="133"/>
      <c r="C9" s="133"/>
      <c r="D9" s="133"/>
      <c r="E9" s="133"/>
      <c r="F9" s="133"/>
      <c r="G9" s="133"/>
      <c r="H9" s="133"/>
    </row>
    <row r="10" spans="1:8" ht="28.5" customHeight="1">
      <c r="A10" s="138" t="s">
        <v>125</v>
      </c>
      <c r="B10" s="138" t="s">
        <v>126</v>
      </c>
      <c r="C10" s="138" t="s">
        <v>104</v>
      </c>
      <c r="D10" s="138" t="s">
        <v>127</v>
      </c>
      <c r="E10" s="138" t="s">
        <v>128</v>
      </c>
      <c r="F10" s="138" t="s">
        <v>129</v>
      </c>
      <c r="G10" s="138" t="s">
        <v>105</v>
      </c>
      <c r="H10" s="138" t="s">
        <v>106</v>
      </c>
    </row>
    <row r="11" spans="1:8" ht="12.75" hidden="1" customHeight="1">
      <c r="A11" s="138" t="s">
        <v>39</v>
      </c>
      <c r="B11" s="138" t="s">
        <v>46</v>
      </c>
      <c r="C11" s="138" t="s">
        <v>52</v>
      </c>
      <c r="D11" s="138" t="s">
        <v>58</v>
      </c>
      <c r="E11" s="138" t="s">
        <v>62</v>
      </c>
      <c r="F11" s="138" t="s">
        <v>66</v>
      </c>
      <c r="G11" s="138" t="s">
        <v>69</v>
      </c>
      <c r="H11" s="138" t="s">
        <v>42</v>
      </c>
    </row>
    <row r="12" spans="1:8" ht="30.75" customHeight="1">
      <c r="A12" s="139"/>
      <c r="B12" s="140" t="s">
        <v>40</v>
      </c>
      <c r="C12" s="140" t="s">
        <v>107</v>
      </c>
      <c r="D12" s="140"/>
      <c r="E12" s="141"/>
      <c r="F12" s="141"/>
      <c r="G12" s="141">
        <f>G13+G25+G36+G46+G55+G65+G102</f>
        <v>0</v>
      </c>
      <c r="H12" s="141">
        <f>SUM(H13,H25,H36,H46,H55,H65)</f>
        <v>83.585412816000002</v>
      </c>
    </row>
    <row r="13" spans="1:8" ht="28.5" customHeight="1">
      <c r="A13" s="142"/>
      <c r="B13" s="143" t="s">
        <v>39</v>
      </c>
      <c r="C13" s="143" t="s">
        <v>230</v>
      </c>
      <c r="D13" s="143"/>
      <c r="E13" s="144"/>
      <c r="F13" s="144"/>
      <c r="G13" s="144">
        <f>SUM(G14:G24)</f>
        <v>0</v>
      </c>
      <c r="H13" s="144">
        <f>SUM(H14:H24)</f>
        <v>13.26</v>
      </c>
    </row>
    <row r="14" spans="1:8" ht="13.5" customHeight="1">
      <c r="A14" s="145">
        <v>1</v>
      </c>
      <c r="B14" s="146" t="s">
        <v>231</v>
      </c>
      <c r="C14" s="146" t="s">
        <v>232</v>
      </c>
      <c r="D14" s="146" t="s">
        <v>142</v>
      </c>
      <c r="E14" s="147">
        <v>13.48</v>
      </c>
      <c r="F14" s="147"/>
      <c r="G14" s="147">
        <f>ROUND(E14*F14,2)</f>
        <v>0</v>
      </c>
      <c r="H14" s="147">
        <v>0</v>
      </c>
    </row>
    <row r="15" spans="1:8" ht="22.95" customHeight="1">
      <c r="A15" s="145">
        <v>2</v>
      </c>
      <c r="B15" s="146" t="s">
        <v>233</v>
      </c>
      <c r="C15" s="146" t="s">
        <v>234</v>
      </c>
      <c r="D15" s="146" t="s">
        <v>142</v>
      </c>
      <c r="E15" s="147">
        <v>13.48</v>
      </c>
      <c r="F15" s="147"/>
      <c r="G15" s="147">
        <f t="shared" ref="G15:G24" si="0">ROUND(E15*F15,2)</f>
        <v>0</v>
      </c>
      <c r="H15" s="147">
        <v>0</v>
      </c>
    </row>
    <row r="16" spans="1:8" ht="13.5" customHeight="1">
      <c r="A16" s="145">
        <v>3</v>
      </c>
      <c r="B16" s="146" t="s">
        <v>235</v>
      </c>
      <c r="C16" s="146" t="s">
        <v>236</v>
      </c>
      <c r="D16" s="146" t="s">
        <v>142</v>
      </c>
      <c r="E16" s="147">
        <v>16.46</v>
      </c>
      <c r="F16" s="147"/>
      <c r="G16" s="147">
        <f t="shared" si="0"/>
        <v>0</v>
      </c>
      <c r="H16" s="147">
        <v>0</v>
      </c>
    </row>
    <row r="17" spans="1:8" ht="13.5" customHeight="1">
      <c r="A17" s="145">
        <v>4</v>
      </c>
      <c r="B17" s="146" t="s">
        <v>237</v>
      </c>
      <c r="C17" s="146" t="s">
        <v>238</v>
      </c>
      <c r="D17" s="146" t="s">
        <v>142</v>
      </c>
      <c r="E17" s="147">
        <v>16.46</v>
      </c>
      <c r="F17" s="147"/>
      <c r="G17" s="147">
        <f t="shared" si="0"/>
        <v>0</v>
      </c>
      <c r="H17" s="147">
        <v>0</v>
      </c>
    </row>
    <row r="18" spans="1:8" ht="22.95" customHeight="1">
      <c r="A18" s="145">
        <v>5</v>
      </c>
      <c r="B18" s="146" t="s">
        <v>239</v>
      </c>
      <c r="C18" s="146" t="s">
        <v>240</v>
      </c>
      <c r="D18" s="146" t="s">
        <v>142</v>
      </c>
      <c r="E18" s="147">
        <v>33.43</v>
      </c>
      <c r="F18" s="147"/>
      <c r="G18" s="147">
        <f t="shared" si="0"/>
        <v>0</v>
      </c>
      <c r="H18" s="147">
        <v>0</v>
      </c>
    </row>
    <row r="19" spans="1:8" ht="33.6" customHeight="1">
      <c r="A19" s="145">
        <v>6</v>
      </c>
      <c r="B19" s="146" t="s">
        <v>241</v>
      </c>
      <c r="C19" s="146" t="s">
        <v>242</v>
      </c>
      <c r="D19" s="146" t="s">
        <v>142</v>
      </c>
      <c r="E19" s="147">
        <v>486.45</v>
      </c>
      <c r="F19" s="147"/>
      <c r="G19" s="147">
        <f t="shared" si="0"/>
        <v>0</v>
      </c>
      <c r="H19" s="147">
        <v>0</v>
      </c>
    </row>
    <row r="20" spans="1:8" ht="21" customHeight="1">
      <c r="A20" s="145">
        <v>7</v>
      </c>
      <c r="B20" s="146" t="s">
        <v>243</v>
      </c>
      <c r="C20" s="146" t="s">
        <v>244</v>
      </c>
      <c r="D20" s="146" t="s">
        <v>142</v>
      </c>
      <c r="E20" s="147">
        <v>42.43</v>
      </c>
      <c r="F20" s="147"/>
      <c r="G20" s="147">
        <f t="shared" si="0"/>
        <v>0</v>
      </c>
      <c r="H20" s="147">
        <v>0</v>
      </c>
    </row>
    <row r="21" spans="1:8" ht="13.5" customHeight="1">
      <c r="A21" s="145">
        <v>8</v>
      </c>
      <c r="B21" s="146" t="s">
        <v>245</v>
      </c>
      <c r="C21" s="146" t="s">
        <v>246</v>
      </c>
      <c r="D21" s="146" t="s">
        <v>142</v>
      </c>
      <c r="E21" s="147">
        <v>42.43</v>
      </c>
      <c r="F21" s="147"/>
      <c r="G21" s="147">
        <f t="shared" si="0"/>
        <v>0</v>
      </c>
      <c r="H21" s="147">
        <v>0</v>
      </c>
    </row>
    <row r="22" spans="1:8" ht="21" customHeight="1">
      <c r="A22" s="145">
        <v>9</v>
      </c>
      <c r="B22" s="146" t="s">
        <v>247</v>
      </c>
      <c r="C22" s="146" t="s">
        <v>248</v>
      </c>
      <c r="D22" s="146" t="s">
        <v>188</v>
      </c>
      <c r="E22" s="147">
        <v>42.808</v>
      </c>
      <c r="F22" s="147"/>
      <c r="G22" s="147">
        <f t="shared" si="0"/>
        <v>0</v>
      </c>
      <c r="H22" s="147">
        <v>0</v>
      </c>
    </row>
    <row r="23" spans="1:8" ht="21.6" customHeight="1">
      <c r="A23" s="145">
        <v>10</v>
      </c>
      <c r="B23" s="146" t="s">
        <v>249</v>
      </c>
      <c r="C23" s="146" t="s">
        <v>250</v>
      </c>
      <c r="D23" s="146" t="s">
        <v>142</v>
      </c>
      <c r="E23" s="147">
        <v>9.8000000000000007</v>
      </c>
      <c r="F23" s="147"/>
      <c r="G23" s="147">
        <f t="shared" si="0"/>
        <v>0</v>
      </c>
      <c r="H23" s="147">
        <v>0</v>
      </c>
    </row>
    <row r="24" spans="1:8" ht="13.5" customHeight="1">
      <c r="A24" s="148">
        <v>11</v>
      </c>
      <c r="B24" s="149" t="s">
        <v>251</v>
      </c>
      <c r="C24" s="149" t="s">
        <v>252</v>
      </c>
      <c r="D24" s="149" t="s">
        <v>188</v>
      </c>
      <c r="E24" s="150">
        <v>24.26</v>
      </c>
      <c r="F24" s="150"/>
      <c r="G24" s="150">
        <f t="shared" si="0"/>
        <v>0</v>
      </c>
      <c r="H24" s="150">
        <v>13.26</v>
      </c>
    </row>
    <row r="25" spans="1:8" ht="28.5" customHeight="1">
      <c r="A25" s="142"/>
      <c r="B25" s="143" t="s">
        <v>46</v>
      </c>
      <c r="C25" s="143" t="s">
        <v>253</v>
      </c>
      <c r="D25" s="143"/>
      <c r="E25" s="144"/>
      <c r="F25" s="144"/>
      <c r="G25" s="144">
        <f>SUM(G26:G35)</f>
        <v>0</v>
      </c>
      <c r="H25" s="144">
        <f>SUM(H26:H35)</f>
        <v>26.420857368</v>
      </c>
    </row>
    <row r="26" spans="1:8" ht="22.2" customHeight="1">
      <c r="A26" s="145">
        <v>12</v>
      </c>
      <c r="B26" s="146" t="s">
        <v>254</v>
      </c>
      <c r="C26" s="146" t="s">
        <v>255</v>
      </c>
      <c r="D26" s="146" t="s">
        <v>142</v>
      </c>
      <c r="E26" s="147">
        <v>1.99</v>
      </c>
      <c r="F26" s="147"/>
      <c r="G26" s="147">
        <f>ROUND(E26*F26,2)</f>
        <v>0</v>
      </c>
      <c r="H26" s="147">
        <v>4.1135039999999998</v>
      </c>
    </row>
    <row r="27" spans="1:8" ht="22.2" customHeight="1">
      <c r="A27" s="145">
        <v>13</v>
      </c>
      <c r="B27" s="146" t="s">
        <v>256</v>
      </c>
      <c r="C27" s="146" t="s">
        <v>257</v>
      </c>
      <c r="D27" s="146" t="s">
        <v>142</v>
      </c>
      <c r="E27" s="147">
        <v>6.47</v>
      </c>
      <c r="F27" s="147"/>
      <c r="G27" s="147">
        <f t="shared" ref="G27:G35" si="1">ROUND(E27*F27,2)</f>
        <v>0</v>
      </c>
      <c r="H27" s="147">
        <v>12.121191359999999</v>
      </c>
    </row>
    <row r="28" spans="1:8" ht="23.4" customHeight="1">
      <c r="A28" s="145">
        <v>14</v>
      </c>
      <c r="B28" s="146" t="s">
        <v>258</v>
      </c>
      <c r="C28" s="146" t="s">
        <v>259</v>
      </c>
      <c r="D28" s="146" t="s">
        <v>142</v>
      </c>
      <c r="E28" s="147">
        <v>2.2400000000000002</v>
      </c>
      <c r="F28" s="147"/>
      <c r="G28" s="147">
        <f t="shared" si="1"/>
        <v>0</v>
      </c>
      <c r="H28" s="147">
        <v>3.5185536000000002</v>
      </c>
    </row>
    <row r="29" spans="1:8" ht="13.5" customHeight="1">
      <c r="A29" s="145">
        <v>15</v>
      </c>
      <c r="B29" s="146" t="s">
        <v>260</v>
      </c>
      <c r="C29" s="146" t="s">
        <v>261</v>
      </c>
      <c r="D29" s="146" t="s">
        <v>139</v>
      </c>
      <c r="E29" s="147">
        <v>22.41</v>
      </c>
      <c r="F29" s="147"/>
      <c r="G29" s="147">
        <f t="shared" si="1"/>
        <v>0</v>
      </c>
      <c r="H29" s="147">
        <v>5.0500559999999993E-2</v>
      </c>
    </row>
    <row r="30" spans="1:8" ht="13.5" customHeight="1">
      <c r="A30" s="145">
        <v>16</v>
      </c>
      <c r="B30" s="146" t="s">
        <v>262</v>
      </c>
      <c r="C30" s="146" t="s">
        <v>263</v>
      </c>
      <c r="D30" s="146" t="s">
        <v>139</v>
      </c>
      <c r="E30" s="147">
        <v>22.41</v>
      </c>
      <c r="F30" s="147"/>
      <c r="G30" s="147">
        <f t="shared" si="1"/>
        <v>0</v>
      </c>
      <c r="H30" s="147">
        <v>0</v>
      </c>
    </row>
    <row r="31" spans="1:8" ht="13.5" customHeight="1">
      <c r="A31" s="145">
        <v>17</v>
      </c>
      <c r="B31" s="146" t="s">
        <v>264</v>
      </c>
      <c r="C31" s="146" t="s">
        <v>265</v>
      </c>
      <c r="D31" s="146" t="s">
        <v>188</v>
      </c>
      <c r="E31" s="147">
        <v>1.89</v>
      </c>
      <c r="F31" s="147"/>
      <c r="G31" s="147">
        <f t="shared" si="1"/>
        <v>0</v>
      </c>
      <c r="H31" s="147">
        <v>0.70429823999999996</v>
      </c>
    </row>
    <row r="32" spans="1:8" ht="20.399999999999999" customHeight="1">
      <c r="A32" s="145">
        <v>18</v>
      </c>
      <c r="B32" s="146" t="s">
        <v>266</v>
      </c>
      <c r="C32" s="146" t="s">
        <v>267</v>
      </c>
      <c r="D32" s="146" t="s">
        <v>142</v>
      </c>
      <c r="E32" s="147">
        <v>2.58</v>
      </c>
      <c r="F32" s="147"/>
      <c r="G32" s="147">
        <f t="shared" si="1"/>
        <v>0</v>
      </c>
      <c r="H32" s="147">
        <v>5.7230098680000001</v>
      </c>
    </row>
    <row r="33" spans="1:8" ht="13.5" customHeight="1">
      <c r="A33" s="145">
        <v>19</v>
      </c>
      <c r="B33" s="146" t="s">
        <v>268</v>
      </c>
      <c r="C33" s="146" t="s">
        <v>269</v>
      </c>
      <c r="D33" s="146" t="s">
        <v>139</v>
      </c>
      <c r="E33" s="147">
        <v>10.33</v>
      </c>
      <c r="F33" s="147"/>
      <c r="G33" s="147">
        <f t="shared" si="1"/>
        <v>0</v>
      </c>
      <c r="H33" s="147">
        <v>5.1659999999999996E-3</v>
      </c>
    </row>
    <row r="34" spans="1:8" ht="24.6" customHeight="1">
      <c r="A34" s="145">
        <v>20</v>
      </c>
      <c r="B34" s="146" t="s">
        <v>270</v>
      </c>
      <c r="C34" s="146" t="s">
        <v>271</v>
      </c>
      <c r="D34" s="146" t="s">
        <v>139</v>
      </c>
      <c r="E34" s="147">
        <v>10.33</v>
      </c>
      <c r="F34" s="147"/>
      <c r="G34" s="147">
        <f t="shared" si="1"/>
        <v>0</v>
      </c>
      <c r="H34" s="147">
        <v>0</v>
      </c>
    </row>
    <row r="35" spans="1:8" ht="13.5" customHeight="1">
      <c r="A35" s="145">
        <v>21</v>
      </c>
      <c r="B35" s="146" t="s">
        <v>272</v>
      </c>
      <c r="C35" s="146" t="s">
        <v>273</v>
      </c>
      <c r="D35" s="146" t="s">
        <v>188</v>
      </c>
      <c r="E35" s="147">
        <v>0.48</v>
      </c>
      <c r="F35" s="147"/>
      <c r="G35" s="147">
        <f t="shared" si="1"/>
        <v>0</v>
      </c>
      <c r="H35" s="147">
        <v>0.18463374000000002</v>
      </c>
    </row>
    <row r="36" spans="1:8" ht="28.5" customHeight="1">
      <c r="A36" s="142"/>
      <c r="B36" s="143" t="s">
        <v>52</v>
      </c>
      <c r="C36" s="143" t="s">
        <v>108</v>
      </c>
      <c r="D36" s="143"/>
      <c r="E36" s="144"/>
      <c r="F36" s="144"/>
      <c r="G36" s="170">
        <f>ROUND(SUM(G37:G45),2)</f>
        <v>0</v>
      </c>
      <c r="H36" s="170">
        <f>ROUND(SUM(H37:H45),2)</f>
        <v>14.64</v>
      </c>
    </row>
    <row r="37" spans="1:8" ht="24" customHeight="1">
      <c r="A37" s="145">
        <v>22</v>
      </c>
      <c r="B37" s="146" t="s">
        <v>130</v>
      </c>
      <c r="C37" s="146" t="s">
        <v>131</v>
      </c>
      <c r="D37" s="146" t="s">
        <v>132</v>
      </c>
      <c r="E37" s="147">
        <v>14</v>
      </c>
      <c r="F37" s="147"/>
      <c r="G37" s="147">
        <f t="shared" ref="G37:G45" si="2">ROUND(E37*F37,2)</f>
        <v>0</v>
      </c>
      <c r="H37" s="147">
        <v>0.40622399999999997</v>
      </c>
    </row>
    <row r="38" spans="1:8" ht="24" customHeight="1">
      <c r="A38" s="148">
        <v>23</v>
      </c>
      <c r="B38" s="149" t="s">
        <v>133</v>
      </c>
      <c r="C38" s="149" t="s">
        <v>134</v>
      </c>
      <c r="D38" s="149" t="s">
        <v>132</v>
      </c>
      <c r="E38" s="150">
        <v>4.8499999999999996</v>
      </c>
      <c r="F38" s="150"/>
      <c r="G38" s="150">
        <f t="shared" si="2"/>
        <v>0</v>
      </c>
      <c r="H38" s="150">
        <v>0.50661599999999996</v>
      </c>
    </row>
    <row r="39" spans="1:8" ht="24" customHeight="1">
      <c r="A39" s="148">
        <v>24</v>
      </c>
      <c r="B39" s="149" t="s">
        <v>135</v>
      </c>
      <c r="C39" s="149" t="s">
        <v>136</v>
      </c>
      <c r="D39" s="149" t="s">
        <v>132</v>
      </c>
      <c r="E39" s="150">
        <v>9.6999999999999993</v>
      </c>
      <c r="F39" s="150"/>
      <c r="G39" s="150">
        <f t="shared" si="2"/>
        <v>0</v>
      </c>
      <c r="H39" s="150">
        <v>0.82900799999999997</v>
      </c>
    </row>
    <row r="40" spans="1:8" ht="24" customHeight="1">
      <c r="A40" s="145">
        <v>25</v>
      </c>
      <c r="B40" s="146" t="s">
        <v>137</v>
      </c>
      <c r="C40" s="146" t="s">
        <v>138</v>
      </c>
      <c r="D40" s="146" t="s">
        <v>139</v>
      </c>
      <c r="E40" s="147">
        <v>8.48</v>
      </c>
      <c r="F40" s="147"/>
      <c r="G40" s="147">
        <f t="shared" si="2"/>
        <v>0</v>
      </c>
      <c r="H40" s="147">
        <v>2.1671711999999999</v>
      </c>
    </row>
    <row r="41" spans="1:8" ht="24" customHeight="1">
      <c r="A41" s="145">
        <v>42</v>
      </c>
      <c r="B41" s="146" t="s">
        <v>172</v>
      </c>
      <c r="C41" s="146" t="s">
        <v>173</v>
      </c>
      <c r="D41" s="146" t="s">
        <v>139</v>
      </c>
      <c r="E41" s="147">
        <v>786.4</v>
      </c>
      <c r="F41" s="147"/>
      <c r="G41" s="147">
        <f t="shared" si="2"/>
        <v>0</v>
      </c>
      <c r="H41" s="147">
        <v>0</v>
      </c>
    </row>
    <row r="42" spans="1:8" ht="24" customHeight="1">
      <c r="A42" s="145">
        <v>43</v>
      </c>
      <c r="B42" s="146" t="s">
        <v>174</v>
      </c>
      <c r="C42" s="146" t="s">
        <v>175</v>
      </c>
      <c r="D42" s="146" t="s">
        <v>139</v>
      </c>
      <c r="E42" s="147">
        <v>786.4</v>
      </c>
      <c r="F42" s="147"/>
      <c r="G42" s="147">
        <f t="shared" si="2"/>
        <v>0</v>
      </c>
      <c r="H42" s="147">
        <v>9.6932581200000012</v>
      </c>
    </row>
    <row r="43" spans="1:8" ht="24" customHeight="1">
      <c r="A43" s="145">
        <v>44</v>
      </c>
      <c r="B43" s="146" t="s">
        <v>176</v>
      </c>
      <c r="C43" s="146" t="s">
        <v>177</v>
      </c>
      <c r="D43" s="146" t="s">
        <v>139</v>
      </c>
      <c r="E43" s="147">
        <v>2523.88</v>
      </c>
      <c r="F43" s="147"/>
      <c r="G43" s="147">
        <f t="shared" si="2"/>
        <v>0</v>
      </c>
      <c r="H43" s="147">
        <v>0</v>
      </c>
    </row>
    <row r="44" spans="1:8" ht="34.5" customHeight="1">
      <c r="A44" s="145">
        <v>45</v>
      </c>
      <c r="B44" s="146" t="s">
        <v>178</v>
      </c>
      <c r="C44" s="146" t="s">
        <v>179</v>
      </c>
      <c r="D44" s="146" t="s">
        <v>139</v>
      </c>
      <c r="E44" s="147">
        <v>2472.81</v>
      </c>
      <c r="F44" s="147"/>
      <c r="G44" s="147">
        <f t="shared" si="2"/>
        <v>0</v>
      </c>
      <c r="H44" s="147">
        <v>0</v>
      </c>
    </row>
    <row r="45" spans="1:8" ht="24" customHeight="1">
      <c r="A45" s="145">
        <v>46</v>
      </c>
      <c r="B45" s="146" t="s">
        <v>180</v>
      </c>
      <c r="C45" s="146" t="s">
        <v>181</v>
      </c>
      <c r="D45" s="146" t="s">
        <v>139</v>
      </c>
      <c r="E45" s="147">
        <v>640</v>
      </c>
      <c r="F45" s="147"/>
      <c r="G45" s="147">
        <f t="shared" si="2"/>
        <v>0</v>
      </c>
      <c r="H45" s="147">
        <v>1.0367999999999999</v>
      </c>
    </row>
    <row r="46" spans="1:8" ht="28.5" customHeight="1">
      <c r="A46" s="142"/>
      <c r="B46" s="143" t="s">
        <v>58</v>
      </c>
      <c r="C46" s="143" t="s">
        <v>109</v>
      </c>
      <c r="D46" s="143"/>
      <c r="E46" s="144"/>
      <c r="F46" s="144"/>
      <c r="G46" s="172">
        <f>SUM(G47:G54)</f>
        <v>0</v>
      </c>
      <c r="H46" s="172">
        <f>SUM(H47:H54)</f>
        <v>1.1429457959999998</v>
      </c>
    </row>
    <row r="47" spans="1:8" ht="13.5" customHeight="1">
      <c r="A47" s="145">
        <v>26</v>
      </c>
      <c r="B47" s="146" t="s">
        <v>140</v>
      </c>
      <c r="C47" s="146" t="s">
        <v>141</v>
      </c>
      <c r="D47" s="146" t="s">
        <v>142</v>
      </c>
      <c r="E47" s="147">
        <v>0.38</v>
      </c>
      <c r="F47" s="147"/>
      <c r="G47" s="147">
        <f>ROUND(E47*F47,2)</f>
        <v>0</v>
      </c>
      <c r="H47" s="147">
        <v>0.87475625999999995</v>
      </c>
    </row>
    <row r="48" spans="1:8" ht="13.5" customHeight="1">
      <c r="A48" s="145">
        <v>27</v>
      </c>
      <c r="B48" s="146" t="s">
        <v>143</v>
      </c>
      <c r="C48" s="146" t="s">
        <v>144</v>
      </c>
      <c r="D48" s="146" t="s">
        <v>139</v>
      </c>
      <c r="E48" s="147">
        <v>3.55</v>
      </c>
      <c r="F48" s="147"/>
      <c r="G48" s="147">
        <f t="shared" ref="G48:G54" si="3">ROUND(E48*F48,2)</f>
        <v>0</v>
      </c>
      <c r="H48" s="147">
        <v>9.9388800000000006E-4</v>
      </c>
    </row>
    <row r="49" spans="1:8" ht="13.5" customHeight="1">
      <c r="A49" s="145">
        <v>28</v>
      </c>
      <c r="B49" s="146" t="s">
        <v>145</v>
      </c>
      <c r="C49" s="146" t="s">
        <v>146</v>
      </c>
      <c r="D49" s="146" t="s">
        <v>139</v>
      </c>
      <c r="E49" s="147">
        <v>3.55</v>
      </c>
      <c r="F49" s="147"/>
      <c r="G49" s="147">
        <f t="shared" si="3"/>
        <v>0</v>
      </c>
      <c r="H49" s="147">
        <v>0</v>
      </c>
    </row>
    <row r="50" spans="1:8" ht="24" customHeight="1">
      <c r="A50" s="145">
        <v>29</v>
      </c>
      <c r="B50" s="146" t="s">
        <v>147</v>
      </c>
      <c r="C50" s="146" t="s">
        <v>148</v>
      </c>
      <c r="D50" s="146" t="s">
        <v>139</v>
      </c>
      <c r="E50" s="147">
        <v>3.55</v>
      </c>
      <c r="F50" s="147"/>
      <c r="G50" s="147">
        <f t="shared" si="3"/>
        <v>0</v>
      </c>
      <c r="H50" s="147">
        <v>3.8619647999999999E-2</v>
      </c>
    </row>
    <row r="51" spans="1:8" ht="24" customHeight="1">
      <c r="A51" s="145">
        <v>30</v>
      </c>
      <c r="B51" s="146" t="s">
        <v>149</v>
      </c>
      <c r="C51" s="146" t="s">
        <v>150</v>
      </c>
      <c r="D51" s="146" t="s">
        <v>139</v>
      </c>
      <c r="E51" s="147">
        <v>3.55</v>
      </c>
      <c r="F51" s="147"/>
      <c r="G51" s="147">
        <f t="shared" si="3"/>
        <v>0</v>
      </c>
      <c r="H51" s="147">
        <v>0</v>
      </c>
    </row>
    <row r="52" spans="1:8" ht="23.4" customHeight="1">
      <c r="A52" s="145">
        <v>31</v>
      </c>
      <c r="B52" s="146" t="s">
        <v>302</v>
      </c>
      <c r="C52" s="146" t="s">
        <v>303</v>
      </c>
      <c r="D52" s="146" t="s">
        <v>163</v>
      </c>
      <c r="E52" s="147">
        <v>28</v>
      </c>
      <c r="F52" s="147"/>
      <c r="G52" s="147">
        <f t="shared" si="3"/>
        <v>0</v>
      </c>
      <c r="H52" s="147">
        <v>5.7600000000000001E-4</v>
      </c>
    </row>
    <row r="53" spans="1:8" ht="24" customHeight="1">
      <c r="A53" s="145">
        <v>32</v>
      </c>
      <c r="B53" s="146" t="s">
        <v>304</v>
      </c>
      <c r="C53" s="146" t="s">
        <v>305</v>
      </c>
      <c r="D53" s="146" t="s">
        <v>163</v>
      </c>
      <c r="E53" s="147">
        <v>28</v>
      </c>
      <c r="F53" s="147"/>
      <c r="G53" s="147">
        <f t="shared" si="3"/>
        <v>0</v>
      </c>
      <c r="H53" s="147">
        <v>8.6400000000000008E-4</v>
      </c>
    </row>
    <row r="54" spans="1:8" ht="22.2" customHeight="1">
      <c r="A54" s="145">
        <v>33</v>
      </c>
      <c r="B54" s="146" t="s">
        <v>310</v>
      </c>
      <c r="C54" s="146" t="s">
        <v>311</v>
      </c>
      <c r="D54" s="146" t="s">
        <v>163</v>
      </c>
      <c r="E54" s="147">
        <v>9</v>
      </c>
      <c r="F54" s="147"/>
      <c r="G54" s="147">
        <f t="shared" si="3"/>
        <v>0</v>
      </c>
      <c r="H54" s="147">
        <v>0.227136</v>
      </c>
    </row>
    <row r="55" spans="1:8" ht="28.5" customHeight="1">
      <c r="A55" s="142"/>
      <c r="B55" s="143">
        <v>5</v>
      </c>
      <c r="C55" s="143" t="s">
        <v>110</v>
      </c>
      <c r="D55" s="143"/>
      <c r="E55" s="144"/>
      <c r="F55" s="144"/>
      <c r="G55" s="174">
        <f>ROUND(SUM(G56:G64),2)</f>
        <v>0</v>
      </c>
      <c r="H55" s="144">
        <f>SUM(H56:H64)</f>
        <v>24.853687379999997</v>
      </c>
    </row>
    <row r="56" spans="1:8" ht="13.5" customHeight="1">
      <c r="A56" s="145">
        <v>34</v>
      </c>
      <c r="B56" s="146" t="s">
        <v>151</v>
      </c>
      <c r="C56" s="146" t="s">
        <v>152</v>
      </c>
      <c r="D56" s="146" t="s">
        <v>139</v>
      </c>
      <c r="E56" s="147">
        <v>119.76</v>
      </c>
      <c r="F56" s="147"/>
      <c r="G56" s="147">
        <f>ROUND(E56*F56,2)</f>
        <v>0</v>
      </c>
      <c r="H56" s="147">
        <v>9.5806080000000009E-3</v>
      </c>
    </row>
    <row r="57" spans="1:8" ht="24" customHeight="1">
      <c r="A57" s="145">
        <v>35</v>
      </c>
      <c r="B57" s="146" t="s">
        <v>153</v>
      </c>
      <c r="C57" s="146" t="s">
        <v>154</v>
      </c>
      <c r="D57" s="146" t="s">
        <v>139</v>
      </c>
      <c r="E57" s="147">
        <v>316.39999999999998</v>
      </c>
      <c r="F57" s="147"/>
      <c r="G57" s="147">
        <f t="shared" ref="G57:G64" si="4">ROUND(E57*F57,2)</f>
        <v>0</v>
      </c>
      <c r="H57" s="147">
        <v>0.16656000000000001</v>
      </c>
    </row>
    <row r="58" spans="1:8" ht="24" customHeight="1">
      <c r="A58" s="145">
        <v>36</v>
      </c>
      <c r="B58" s="146" t="s">
        <v>155</v>
      </c>
      <c r="C58" s="146" t="s">
        <v>156</v>
      </c>
      <c r="D58" s="146" t="s">
        <v>139</v>
      </c>
      <c r="E58" s="147">
        <v>316.39999999999998</v>
      </c>
      <c r="F58" s="147"/>
      <c r="G58" s="147">
        <f t="shared" si="4"/>
        <v>0</v>
      </c>
      <c r="H58" s="147">
        <v>5.1300479999999995</v>
      </c>
    </row>
    <row r="59" spans="1:8" ht="13.5" customHeight="1">
      <c r="A59" s="145">
        <v>37</v>
      </c>
      <c r="B59" s="146" t="s">
        <v>157</v>
      </c>
      <c r="C59" s="146" t="s">
        <v>158</v>
      </c>
      <c r="D59" s="146" t="s">
        <v>139</v>
      </c>
      <c r="E59" s="147">
        <v>850</v>
      </c>
      <c r="F59" s="147"/>
      <c r="G59" s="147">
        <f t="shared" si="4"/>
        <v>0</v>
      </c>
      <c r="H59" s="147">
        <v>1.5036415680000002</v>
      </c>
    </row>
    <row r="60" spans="1:8" ht="24" customHeight="1">
      <c r="A60" s="145">
        <v>38</v>
      </c>
      <c r="B60" s="146" t="s">
        <v>159</v>
      </c>
      <c r="C60" s="146" t="s">
        <v>160</v>
      </c>
      <c r="D60" s="146" t="s">
        <v>139</v>
      </c>
      <c r="E60" s="147">
        <v>850</v>
      </c>
      <c r="F60" s="147"/>
      <c r="G60" s="147">
        <f t="shared" si="4"/>
        <v>0</v>
      </c>
      <c r="H60" s="147">
        <v>9.8731758839999983</v>
      </c>
    </row>
    <row r="61" spans="1:8" ht="24" customHeight="1">
      <c r="A61" s="145">
        <v>39</v>
      </c>
      <c r="B61" s="146" t="s">
        <v>161</v>
      </c>
      <c r="C61" s="146" t="s">
        <v>162</v>
      </c>
      <c r="D61" s="146" t="s">
        <v>163</v>
      </c>
      <c r="E61" s="147">
        <v>182.09</v>
      </c>
      <c r="F61" s="147"/>
      <c r="G61" s="147">
        <f t="shared" si="4"/>
        <v>0</v>
      </c>
      <c r="H61" s="147">
        <v>0.34414632000000001</v>
      </c>
    </row>
    <row r="62" spans="1:8" ht="24" customHeight="1">
      <c r="A62" s="145">
        <v>40</v>
      </c>
      <c r="B62" s="146" t="s">
        <v>164</v>
      </c>
      <c r="C62" s="146" t="s">
        <v>165</v>
      </c>
      <c r="D62" s="146" t="s">
        <v>139</v>
      </c>
      <c r="E62" s="147">
        <v>180</v>
      </c>
      <c r="F62" s="147"/>
      <c r="G62" s="147">
        <f t="shared" si="4"/>
        <v>0</v>
      </c>
      <c r="H62" s="147">
        <v>0.747</v>
      </c>
    </row>
    <row r="63" spans="1:8" ht="24" customHeight="1">
      <c r="A63" s="145">
        <v>41</v>
      </c>
      <c r="B63" s="146" t="s">
        <v>168</v>
      </c>
      <c r="C63" s="146" t="s">
        <v>169</v>
      </c>
      <c r="D63" s="146" t="s">
        <v>142</v>
      </c>
      <c r="E63" s="147">
        <v>2.7</v>
      </c>
      <c r="F63" s="147"/>
      <c r="G63" s="147">
        <f t="shared" si="4"/>
        <v>0</v>
      </c>
      <c r="H63" s="147">
        <v>5.6571749999999996</v>
      </c>
    </row>
    <row r="64" spans="1:8" ht="24" customHeight="1">
      <c r="A64" s="145">
        <v>42</v>
      </c>
      <c r="B64" s="146" t="s">
        <v>170</v>
      </c>
      <c r="C64" s="146" t="s">
        <v>171</v>
      </c>
      <c r="D64" s="146" t="s">
        <v>139</v>
      </c>
      <c r="E64" s="147">
        <v>15</v>
      </c>
      <c r="F64" s="147"/>
      <c r="G64" s="147">
        <f t="shared" si="4"/>
        <v>0</v>
      </c>
      <c r="H64" s="147">
        <v>1.4223600000000001</v>
      </c>
    </row>
    <row r="65" spans="1:8" ht="28.5" customHeight="1">
      <c r="A65" s="142"/>
      <c r="B65" s="143">
        <v>9</v>
      </c>
      <c r="C65" s="143" t="s">
        <v>111</v>
      </c>
      <c r="D65" s="143"/>
      <c r="E65" s="144"/>
      <c r="F65" s="144"/>
      <c r="G65" s="170">
        <f>ROUND(SUM(G66:G101),2)</f>
        <v>0</v>
      </c>
      <c r="H65" s="144">
        <f>SUM(H66:H101)</f>
        <v>3.2679222720000003</v>
      </c>
    </row>
    <row r="66" spans="1:8" ht="13.5" customHeight="1">
      <c r="A66" s="145">
        <v>43</v>
      </c>
      <c r="B66" s="146" t="s">
        <v>182</v>
      </c>
      <c r="C66" s="146" t="s">
        <v>183</v>
      </c>
      <c r="D66" s="146" t="s">
        <v>139</v>
      </c>
      <c r="E66" s="147">
        <v>420</v>
      </c>
      <c r="F66" s="147"/>
      <c r="G66" s="147">
        <f t="shared" ref="G66:G101" si="5">ROUND(E66*F66,2)</f>
        <v>0</v>
      </c>
      <c r="H66" s="147">
        <v>1.107</v>
      </c>
    </row>
    <row r="67" spans="1:8" ht="13.5" customHeight="1">
      <c r="A67" s="145">
        <v>44</v>
      </c>
      <c r="B67" s="146" t="s">
        <v>184</v>
      </c>
      <c r="C67" s="146" t="s">
        <v>185</v>
      </c>
      <c r="D67" s="146" t="s">
        <v>163</v>
      </c>
      <c r="E67" s="147">
        <v>35</v>
      </c>
      <c r="F67" s="147"/>
      <c r="G67" s="147">
        <f t="shared" si="5"/>
        <v>0</v>
      </c>
      <c r="H67" s="147">
        <v>8.003999999999999E-3</v>
      </c>
    </row>
    <row r="68" spans="1:8" ht="34.950000000000003" customHeight="1">
      <c r="A68" s="145">
        <v>45</v>
      </c>
      <c r="B68" s="146" t="s">
        <v>276</v>
      </c>
      <c r="C68" s="146" t="s">
        <v>277</v>
      </c>
      <c r="D68" s="146" t="s">
        <v>139</v>
      </c>
      <c r="E68" s="147">
        <v>10</v>
      </c>
      <c r="F68" s="147"/>
      <c r="G68" s="147">
        <f t="shared" si="5"/>
        <v>0</v>
      </c>
      <c r="H68" s="147">
        <v>0</v>
      </c>
    </row>
    <row r="69" spans="1:8" ht="19.95" customHeight="1">
      <c r="A69" s="145">
        <v>46</v>
      </c>
      <c r="B69" s="146" t="s">
        <v>278</v>
      </c>
      <c r="C69" s="146" t="s">
        <v>279</v>
      </c>
      <c r="D69" s="146" t="s">
        <v>163</v>
      </c>
      <c r="E69" s="147">
        <v>57</v>
      </c>
      <c r="F69" s="147"/>
      <c r="G69" s="147">
        <f t="shared" si="5"/>
        <v>0</v>
      </c>
      <c r="H69" s="147">
        <v>5.4143999999999998E-2</v>
      </c>
    </row>
    <row r="70" spans="1:8" ht="31.95" customHeight="1">
      <c r="A70" s="145">
        <v>47</v>
      </c>
      <c r="B70" s="146" t="s">
        <v>280</v>
      </c>
      <c r="C70" s="146" t="s">
        <v>281</v>
      </c>
      <c r="D70" s="146" t="s">
        <v>142</v>
      </c>
      <c r="E70" s="147">
        <v>10.82</v>
      </c>
      <c r="F70" s="147"/>
      <c r="G70" s="147">
        <f t="shared" si="5"/>
        <v>0</v>
      </c>
      <c r="H70" s="147">
        <v>0</v>
      </c>
    </row>
    <row r="71" spans="1:8" ht="25.2" customHeight="1">
      <c r="A71" s="145">
        <v>48</v>
      </c>
      <c r="B71" s="146" t="s">
        <v>282</v>
      </c>
      <c r="C71" s="146" t="s">
        <v>283</v>
      </c>
      <c r="D71" s="146" t="s">
        <v>142</v>
      </c>
      <c r="E71" s="147">
        <v>2.36</v>
      </c>
      <c r="F71" s="147"/>
      <c r="G71" s="147">
        <f t="shared" si="5"/>
        <v>0</v>
      </c>
      <c r="H71" s="147">
        <v>0</v>
      </c>
    </row>
    <row r="72" spans="1:8" ht="15.6" customHeight="1">
      <c r="A72" s="145">
        <v>49</v>
      </c>
      <c r="B72" s="146" t="s">
        <v>284</v>
      </c>
      <c r="C72" s="146" t="s">
        <v>285</v>
      </c>
      <c r="D72" s="146" t="s">
        <v>142</v>
      </c>
      <c r="E72" s="147">
        <v>1.96</v>
      </c>
      <c r="F72" s="147"/>
      <c r="G72" s="147">
        <f t="shared" si="5"/>
        <v>0</v>
      </c>
      <c r="H72" s="147">
        <v>0</v>
      </c>
    </row>
    <row r="73" spans="1:8" ht="31.95" customHeight="1">
      <c r="A73" s="145">
        <v>50</v>
      </c>
      <c r="B73" s="146" t="s">
        <v>286</v>
      </c>
      <c r="C73" s="146" t="s">
        <v>287</v>
      </c>
      <c r="D73" s="146" t="s">
        <v>142</v>
      </c>
      <c r="E73" s="147">
        <v>1.44</v>
      </c>
      <c r="F73" s="147"/>
      <c r="G73" s="147">
        <f t="shared" si="5"/>
        <v>0</v>
      </c>
      <c r="H73" s="147">
        <v>0</v>
      </c>
    </row>
    <row r="74" spans="1:8" ht="23.4" customHeight="1">
      <c r="A74" s="145">
        <v>51</v>
      </c>
      <c r="B74" s="146" t="s">
        <v>288</v>
      </c>
      <c r="C74" s="146" t="s">
        <v>289</v>
      </c>
      <c r="D74" s="146" t="s">
        <v>142</v>
      </c>
      <c r="E74" s="147">
        <v>10.15</v>
      </c>
      <c r="F74" s="147"/>
      <c r="G74" s="147">
        <f t="shared" si="5"/>
        <v>0</v>
      </c>
      <c r="H74" s="147">
        <v>0</v>
      </c>
    </row>
    <row r="75" spans="1:8" ht="33" customHeight="1">
      <c r="A75" s="145">
        <v>52</v>
      </c>
      <c r="B75" s="146" t="s">
        <v>290</v>
      </c>
      <c r="C75" s="146" t="s">
        <v>291</v>
      </c>
      <c r="D75" s="146" t="s">
        <v>142</v>
      </c>
      <c r="E75" s="147">
        <v>1.7</v>
      </c>
      <c r="F75" s="147"/>
      <c r="G75" s="147">
        <f t="shared" si="5"/>
        <v>0</v>
      </c>
      <c r="H75" s="147">
        <v>0</v>
      </c>
    </row>
    <row r="76" spans="1:8" ht="23.4" customHeight="1">
      <c r="A76" s="145">
        <v>53</v>
      </c>
      <c r="B76" s="146" t="s">
        <v>292</v>
      </c>
      <c r="C76" s="146" t="s">
        <v>293</v>
      </c>
      <c r="D76" s="146" t="s">
        <v>139</v>
      </c>
      <c r="E76" s="147">
        <v>18</v>
      </c>
      <c r="F76" s="147"/>
      <c r="G76" s="147">
        <f t="shared" si="5"/>
        <v>0</v>
      </c>
      <c r="H76" s="147">
        <v>0</v>
      </c>
    </row>
    <row r="77" spans="1:8" ht="24" customHeight="1">
      <c r="A77" s="145">
        <v>54</v>
      </c>
      <c r="B77" s="146" t="s">
        <v>294</v>
      </c>
      <c r="C77" s="146" t="s">
        <v>295</v>
      </c>
      <c r="D77" s="146" t="s">
        <v>142</v>
      </c>
      <c r="E77" s="147">
        <v>8.7899999999999991</v>
      </c>
      <c r="F77" s="147"/>
      <c r="G77" s="147">
        <f t="shared" si="5"/>
        <v>0</v>
      </c>
      <c r="H77" s="147">
        <v>0</v>
      </c>
    </row>
    <row r="78" spans="1:8" ht="21.6" customHeight="1">
      <c r="A78" s="145">
        <v>55</v>
      </c>
      <c r="B78" s="146" t="s">
        <v>296</v>
      </c>
      <c r="C78" s="146" t="s">
        <v>297</v>
      </c>
      <c r="D78" s="146" t="s">
        <v>139</v>
      </c>
      <c r="E78" s="147">
        <v>9</v>
      </c>
      <c r="F78" s="147"/>
      <c r="G78" s="147">
        <f t="shared" si="5"/>
        <v>0</v>
      </c>
      <c r="H78" s="147">
        <v>0</v>
      </c>
    </row>
    <row r="79" spans="1:8" ht="22.2" customHeight="1">
      <c r="A79" s="145">
        <v>56</v>
      </c>
      <c r="B79" s="146" t="s">
        <v>298</v>
      </c>
      <c r="C79" s="146" t="s">
        <v>299</v>
      </c>
      <c r="D79" s="146" t="s">
        <v>139</v>
      </c>
      <c r="E79" s="147">
        <v>17.52</v>
      </c>
      <c r="F79" s="147"/>
      <c r="G79" s="147">
        <f t="shared" si="5"/>
        <v>0</v>
      </c>
      <c r="H79" s="147">
        <v>1.7413128</v>
      </c>
    </row>
    <row r="80" spans="1:8" ht="24" customHeight="1">
      <c r="A80" s="145">
        <v>57</v>
      </c>
      <c r="B80" s="146" t="s">
        <v>300</v>
      </c>
      <c r="C80" s="146" t="s">
        <v>301</v>
      </c>
      <c r="D80" s="146" t="s">
        <v>142</v>
      </c>
      <c r="E80" s="147">
        <v>6.45</v>
      </c>
      <c r="F80" s="147"/>
      <c r="G80" s="147">
        <f t="shared" si="5"/>
        <v>0</v>
      </c>
      <c r="H80" s="147">
        <v>0</v>
      </c>
    </row>
    <row r="81" spans="1:256" ht="23.4" customHeight="1">
      <c r="A81" s="145">
        <v>58</v>
      </c>
      <c r="B81" s="146" t="s">
        <v>306</v>
      </c>
      <c r="C81" s="146" t="s">
        <v>307</v>
      </c>
      <c r="D81" s="146" t="s">
        <v>132</v>
      </c>
      <c r="E81" s="147">
        <v>12</v>
      </c>
      <c r="F81" s="147"/>
      <c r="G81" s="147">
        <f t="shared" si="5"/>
        <v>0</v>
      </c>
      <c r="H81" s="147">
        <v>0.31954147199999999</v>
      </c>
    </row>
    <row r="82" spans="1:256" ht="21.6" customHeight="1">
      <c r="A82" s="145">
        <v>59</v>
      </c>
      <c r="B82" s="146" t="s">
        <v>308</v>
      </c>
      <c r="C82" s="146" t="s">
        <v>309</v>
      </c>
      <c r="D82" s="146" t="s">
        <v>163</v>
      </c>
      <c r="E82" s="147">
        <v>7</v>
      </c>
      <c r="F82" s="147"/>
      <c r="G82" s="147">
        <f t="shared" si="5"/>
        <v>0</v>
      </c>
      <c r="H82" s="147">
        <v>0</v>
      </c>
    </row>
    <row r="83" spans="1:256" ht="13.5" customHeight="1">
      <c r="A83" s="145">
        <v>60</v>
      </c>
      <c r="B83" s="146" t="s">
        <v>312</v>
      </c>
      <c r="C83" s="146" t="s">
        <v>313</v>
      </c>
      <c r="D83" s="146" t="s">
        <v>163</v>
      </c>
      <c r="E83" s="147">
        <v>1</v>
      </c>
      <c r="F83" s="147"/>
      <c r="G83" s="147">
        <f t="shared" si="5"/>
        <v>0</v>
      </c>
      <c r="H83" s="147">
        <v>0</v>
      </c>
    </row>
    <row r="84" spans="1:256" ht="22.95" customHeight="1">
      <c r="A84" s="145">
        <v>61</v>
      </c>
      <c r="B84" s="146" t="s">
        <v>314</v>
      </c>
      <c r="C84" s="146" t="s">
        <v>315</v>
      </c>
      <c r="D84" s="146" t="s">
        <v>188</v>
      </c>
      <c r="E84" s="147">
        <v>85.22</v>
      </c>
      <c r="F84" s="147"/>
      <c r="G84" s="147">
        <f t="shared" si="5"/>
        <v>0</v>
      </c>
      <c r="H84" s="147">
        <v>0</v>
      </c>
    </row>
    <row r="85" spans="1:256" ht="20.399999999999999" customHeight="1">
      <c r="A85" s="145">
        <v>62</v>
      </c>
      <c r="B85" s="146" t="s">
        <v>316</v>
      </c>
      <c r="C85" s="146" t="s">
        <v>317</v>
      </c>
      <c r="D85" s="146" t="s">
        <v>188</v>
      </c>
      <c r="E85" s="147">
        <v>202.53</v>
      </c>
      <c r="F85" s="147"/>
      <c r="G85" s="147">
        <f t="shared" si="5"/>
        <v>0</v>
      </c>
      <c r="H85" s="147">
        <v>0</v>
      </c>
    </row>
    <row r="86" spans="1:256" ht="13.5" customHeight="1">
      <c r="A86" s="145">
        <v>63</v>
      </c>
      <c r="B86" s="146" t="s">
        <v>318</v>
      </c>
      <c r="C86" s="146" t="s">
        <v>319</v>
      </c>
      <c r="D86" s="146" t="s">
        <v>163</v>
      </c>
      <c r="E86" s="147">
        <v>24</v>
      </c>
      <c r="F86" s="147"/>
      <c r="G86" s="147">
        <f t="shared" si="5"/>
        <v>0</v>
      </c>
      <c r="H86" s="147">
        <v>3.7920000000000002E-2</v>
      </c>
    </row>
    <row r="87" spans="1:256" ht="13.5" customHeight="1">
      <c r="A87" s="145">
        <v>64</v>
      </c>
      <c r="B87" s="146" t="s">
        <v>320</v>
      </c>
      <c r="C87" s="146" t="s">
        <v>321</v>
      </c>
      <c r="D87" s="146" t="s">
        <v>163</v>
      </c>
      <c r="E87" s="147">
        <v>24</v>
      </c>
      <c r="F87" s="147"/>
      <c r="G87" s="147">
        <f t="shared" si="5"/>
        <v>0</v>
      </c>
      <c r="H87" s="147">
        <v>0</v>
      </c>
      <c r="K87" s="143"/>
      <c r="L87" s="143"/>
      <c r="M87" s="144"/>
      <c r="N87" s="144"/>
      <c r="O87" s="144"/>
      <c r="P87" s="144"/>
      <c r="Q87" s="142"/>
      <c r="R87" s="143"/>
      <c r="S87" s="143"/>
      <c r="T87" s="143"/>
      <c r="U87" s="144"/>
      <c r="V87" s="144"/>
      <c r="W87" s="144"/>
      <c r="X87" s="144"/>
      <c r="Y87" s="142"/>
      <c r="Z87" s="143"/>
      <c r="AA87" s="143"/>
      <c r="AB87" s="143"/>
      <c r="AC87" s="144"/>
      <c r="AD87" s="144"/>
      <c r="AE87" s="144"/>
      <c r="AF87" s="144"/>
      <c r="AG87" s="142"/>
      <c r="AH87" s="143"/>
      <c r="AI87" s="143"/>
      <c r="AJ87" s="143"/>
      <c r="AK87" s="144"/>
      <c r="AL87" s="144"/>
      <c r="AM87" s="144"/>
      <c r="AN87" s="144"/>
      <c r="AO87" s="142"/>
      <c r="AP87" s="143"/>
      <c r="AQ87" s="143"/>
      <c r="AR87" s="143"/>
      <c r="AS87" s="144"/>
      <c r="AT87" s="144"/>
      <c r="AU87" s="144"/>
      <c r="AV87" s="144"/>
      <c r="AW87" s="142"/>
      <c r="AX87" s="143"/>
      <c r="AY87" s="143"/>
      <c r="AZ87" s="143"/>
      <c r="BA87" s="144"/>
      <c r="BB87" s="144"/>
      <c r="BC87" s="144"/>
      <c r="BD87" s="144"/>
      <c r="BE87" s="142"/>
      <c r="BF87" s="143"/>
      <c r="BG87" s="143"/>
      <c r="BH87" s="143"/>
      <c r="BI87" s="144"/>
      <c r="BJ87" s="144"/>
      <c r="BK87" s="144"/>
      <c r="BL87" s="144"/>
      <c r="BM87" s="142"/>
      <c r="BN87" s="143"/>
      <c r="BO87" s="143"/>
      <c r="BP87" s="143"/>
      <c r="BQ87" s="144"/>
      <c r="BR87" s="144"/>
      <c r="BS87" s="144"/>
      <c r="BT87" s="144"/>
      <c r="BU87" s="142"/>
      <c r="BV87" s="143"/>
      <c r="BW87" s="143"/>
      <c r="BX87" s="143"/>
      <c r="BY87" s="144"/>
      <c r="BZ87" s="144"/>
      <c r="CA87" s="144"/>
      <c r="CB87" s="144"/>
      <c r="CC87" s="142"/>
      <c r="CD87" s="143"/>
      <c r="CE87" s="143"/>
      <c r="CF87" s="143"/>
      <c r="CG87" s="144"/>
      <c r="CH87" s="144"/>
      <c r="CI87" s="144"/>
      <c r="CJ87" s="144"/>
      <c r="CK87" s="142"/>
      <c r="CL87" s="143"/>
      <c r="CM87" s="143"/>
      <c r="CN87" s="143"/>
      <c r="CO87" s="144"/>
      <c r="CP87" s="144"/>
      <c r="CQ87" s="144"/>
      <c r="CR87" s="144"/>
      <c r="CS87" s="142"/>
      <c r="CT87" s="143"/>
      <c r="CU87" s="143"/>
      <c r="CV87" s="143"/>
      <c r="CW87" s="144"/>
      <c r="CX87" s="144"/>
      <c r="CY87" s="144"/>
      <c r="CZ87" s="144"/>
      <c r="DA87" s="142"/>
      <c r="DB87" s="143"/>
      <c r="DC87" s="143"/>
      <c r="DD87" s="143"/>
      <c r="DE87" s="144"/>
      <c r="DF87" s="144"/>
      <c r="DG87" s="144"/>
      <c r="DH87" s="144"/>
      <c r="DI87" s="142"/>
      <c r="DJ87" s="143"/>
      <c r="DK87" s="143"/>
      <c r="DL87" s="143"/>
      <c r="DM87" s="144"/>
      <c r="DN87" s="144"/>
      <c r="DO87" s="144"/>
      <c r="DP87" s="144"/>
      <c r="DQ87" s="142"/>
      <c r="DR87" s="143"/>
      <c r="DS87" s="143"/>
      <c r="DT87" s="143"/>
      <c r="DU87" s="144"/>
      <c r="DV87" s="144"/>
      <c r="DW87" s="144"/>
      <c r="DX87" s="144"/>
      <c r="DY87" s="142"/>
      <c r="DZ87" s="143"/>
      <c r="EA87" s="143"/>
      <c r="EB87" s="143"/>
      <c r="EC87" s="144"/>
      <c r="ED87" s="144"/>
      <c r="EE87" s="144"/>
      <c r="EF87" s="144"/>
      <c r="EG87" s="142"/>
      <c r="EH87" s="143"/>
      <c r="EI87" s="143"/>
      <c r="EJ87" s="143"/>
      <c r="EK87" s="144"/>
      <c r="EL87" s="144"/>
      <c r="EM87" s="144"/>
      <c r="EN87" s="144"/>
      <c r="EO87" s="142"/>
      <c r="EP87" s="143"/>
      <c r="EQ87" s="143"/>
      <c r="ER87" s="143"/>
      <c r="ES87" s="144"/>
      <c r="ET87" s="144"/>
      <c r="EU87" s="144"/>
      <c r="EV87" s="144"/>
      <c r="EW87" s="142"/>
      <c r="EX87" s="143"/>
      <c r="EY87" s="143"/>
      <c r="EZ87" s="143"/>
      <c r="FA87" s="144"/>
      <c r="FB87" s="144"/>
      <c r="FC87" s="144"/>
      <c r="FD87" s="144"/>
      <c r="FE87" s="142"/>
      <c r="FF87" s="143"/>
      <c r="FG87" s="143"/>
      <c r="FH87" s="143"/>
      <c r="FI87" s="144"/>
      <c r="FJ87" s="144"/>
      <c r="FK87" s="144"/>
      <c r="FL87" s="144"/>
      <c r="FM87" s="142"/>
      <c r="FN87" s="143"/>
      <c r="FO87" s="143"/>
      <c r="FP87" s="143"/>
      <c r="FQ87" s="144"/>
      <c r="FR87" s="144"/>
      <c r="FS87" s="144"/>
      <c r="FT87" s="144"/>
      <c r="FU87" s="142"/>
      <c r="FV87" s="143"/>
      <c r="FW87" s="143"/>
      <c r="FX87" s="143"/>
      <c r="FY87" s="144"/>
      <c r="FZ87" s="144"/>
      <c r="GA87" s="144"/>
      <c r="GB87" s="144"/>
      <c r="GC87" s="142"/>
      <c r="GD87" s="143"/>
      <c r="GE87" s="143"/>
      <c r="GF87" s="143"/>
      <c r="GG87" s="144"/>
      <c r="GH87" s="144"/>
      <c r="GI87" s="144"/>
      <c r="GJ87" s="144"/>
      <c r="GK87" s="142"/>
      <c r="GL87" s="143"/>
      <c r="GM87" s="143"/>
      <c r="GN87" s="143"/>
      <c r="GO87" s="144"/>
      <c r="GP87" s="144"/>
      <c r="GQ87" s="144"/>
      <c r="GR87" s="144"/>
      <c r="GS87" s="142"/>
      <c r="GT87" s="143"/>
      <c r="GU87" s="143"/>
      <c r="GV87" s="143"/>
      <c r="GW87" s="144"/>
      <c r="GX87" s="144"/>
      <c r="GY87" s="144"/>
      <c r="GZ87" s="144"/>
      <c r="HA87" s="142"/>
      <c r="HB87" s="143"/>
      <c r="HC87" s="143"/>
      <c r="HD87" s="143"/>
      <c r="HE87" s="144"/>
      <c r="HF87" s="144"/>
      <c r="HG87" s="144"/>
      <c r="HH87" s="144"/>
      <c r="HI87" s="142"/>
      <c r="HJ87" s="143"/>
      <c r="HK87" s="143"/>
      <c r="HL87" s="143"/>
      <c r="HM87" s="144"/>
      <c r="HN87" s="144"/>
      <c r="HO87" s="144"/>
      <c r="HP87" s="144"/>
      <c r="HQ87" s="142"/>
      <c r="HR87" s="143"/>
      <c r="HS87" s="143"/>
      <c r="HT87" s="143"/>
      <c r="HU87" s="144"/>
      <c r="HV87" s="144"/>
      <c r="HW87" s="144"/>
      <c r="HX87" s="144"/>
      <c r="HY87" s="142"/>
      <c r="HZ87" s="143"/>
      <c r="IA87" s="143"/>
      <c r="IB87" s="143"/>
      <c r="IC87" s="144"/>
      <c r="ID87" s="144"/>
      <c r="IE87" s="144"/>
      <c r="IF87" s="144"/>
      <c r="IG87" s="142"/>
      <c r="IH87" s="143"/>
      <c r="II87" s="143"/>
      <c r="IJ87" s="143"/>
      <c r="IK87" s="144"/>
      <c r="IL87" s="144"/>
      <c r="IM87" s="144"/>
      <c r="IN87" s="144"/>
      <c r="IO87" s="142"/>
      <c r="IP87" s="143"/>
      <c r="IQ87" s="143"/>
      <c r="IR87" s="143"/>
      <c r="IS87" s="144"/>
      <c r="IT87" s="144"/>
      <c r="IU87" s="144"/>
      <c r="IV87" s="144"/>
    </row>
    <row r="88" spans="1:256" s="163" customFormat="1" ht="13.5" customHeight="1">
      <c r="A88" s="145">
        <v>65</v>
      </c>
      <c r="B88" s="146" t="s">
        <v>322</v>
      </c>
      <c r="C88" s="146" t="s">
        <v>323</v>
      </c>
      <c r="D88" s="146" t="s">
        <v>188</v>
      </c>
      <c r="E88" s="147">
        <v>106.26</v>
      </c>
      <c r="F88" s="147"/>
      <c r="G88" s="147">
        <f t="shared" si="5"/>
        <v>0</v>
      </c>
      <c r="H88" s="147">
        <v>0</v>
      </c>
      <c r="I88" s="2"/>
      <c r="J88" s="2"/>
      <c r="K88" s="161"/>
      <c r="L88" s="161"/>
      <c r="M88" s="162"/>
      <c r="N88" s="162"/>
      <c r="O88" s="162"/>
      <c r="P88" s="162"/>
      <c r="Q88" s="160"/>
      <c r="R88" s="161"/>
      <c r="S88" s="161"/>
      <c r="T88" s="161"/>
      <c r="U88" s="162"/>
      <c r="V88" s="162"/>
      <c r="W88" s="162"/>
      <c r="X88" s="162"/>
      <c r="Y88" s="160"/>
      <c r="Z88" s="161"/>
      <c r="AA88" s="161"/>
      <c r="AB88" s="161"/>
      <c r="AC88" s="162"/>
      <c r="AD88" s="162"/>
      <c r="AE88" s="162"/>
      <c r="AF88" s="162"/>
      <c r="AG88" s="160"/>
      <c r="AH88" s="161"/>
      <c r="AI88" s="161"/>
      <c r="AJ88" s="161"/>
      <c r="AK88" s="162"/>
      <c r="AL88" s="162"/>
      <c r="AM88" s="162"/>
      <c r="AN88" s="162"/>
      <c r="AO88" s="160"/>
      <c r="AP88" s="161"/>
      <c r="AQ88" s="161"/>
      <c r="AR88" s="161"/>
      <c r="AS88" s="162"/>
      <c r="AT88" s="162"/>
      <c r="AU88" s="162"/>
      <c r="AV88" s="162"/>
      <c r="AW88" s="160"/>
      <c r="AX88" s="161"/>
      <c r="AY88" s="161"/>
      <c r="AZ88" s="161"/>
      <c r="BA88" s="162"/>
      <c r="BB88" s="162"/>
      <c r="BC88" s="162"/>
      <c r="BD88" s="162"/>
      <c r="BE88" s="160"/>
      <c r="BF88" s="161"/>
      <c r="BG88" s="161"/>
      <c r="BH88" s="161"/>
      <c r="BI88" s="162"/>
      <c r="BJ88" s="162"/>
      <c r="BK88" s="162"/>
      <c r="BL88" s="162"/>
      <c r="BM88" s="160"/>
      <c r="BN88" s="161"/>
      <c r="BO88" s="161"/>
      <c r="BP88" s="161"/>
      <c r="BQ88" s="162"/>
      <c r="BR88" s="162"/>
      <c r="BS88" s="162"/>
      <c r="BT88" s="162"/>
      <c r="BU88" s="160"/>
      <c r="BV88" s="161"/>
      <c r="BW88" s="161"/>
      <c r="BX88" s="161"/>
      <c r="BY88" s="162"/>
      <c r="BZ88" s="162"/>
      <c r="CA88" s="162"/>
      <c r="CB88" s="162"/>
      <c r="CC88" s="160"/>
      <c r="CD88" s="161"/>
      <c r="CE88" s="161"/>
      <c r="CF88" s="161"/>
      <c r="CG88" s="162"/>
      <c r="CH88" s="162"/>
      <c r="CI88" s="162"/>
      <c r="CJ88" s="162"/>
      <c r="CK88" s="160"/>
      <c r="CL88" s="161"/>
      <c r="CM88" s="161"/>
      <c r="CN88" s="161"/>
      <c r="CO88" s="162"/>
      <c r="CP88" s="162"/>
      <c r="CQ88" s="162"/>
      <c r="CR88" s="162"/>
      <c r="CS88" s="160"/>
      <c r="CT88" s="161"/>
      <c r="CU88" s="161"/>
      <c r="CV88" s="161"/>
      <c r="CW88" s="162"/>
      <c r="CX88" s="162"/>
      <c r="CY88" s="162"/>
      <c r="CZ88" s="162"/>
      <c r="DA88" s="160"/>
      <c r="DB88" s="161"/>
      <c r="DC88" s="161"/>
      <c r="DD88" s="161"/>
      <c r="DE88" s="162"/>
      <c r="DF88" s="162"/>
      <c r="DG88" s="162"/>
      <c r="DH88" s="162"/>
      <c r="DI88" s="160"/>
      <c r="DJ88" s="161"/>
      <c r="DK88" s="161"/>
      <c r="DL88" s="161"/>
      <c r="DM88" s="162"/>
      <c r="DN88" s="162"/>
      <c r="DO88" s="162"/>
      <c r="DP88" s="162"/>
      <c r="DQ88" s="160"/>
      <c r="DR88" s="161"/>
      <c r="DS88" s="161"/>
      <c r="DT88" s="161"/>
      <c r="DU88" s="162"/>
      <c r="DV88" s="162"/>
      <c r="DW88" s="162"/>
      <c r="DX88" s="162"/>
      <c r="DY88" s="160"/>
      <c r="DZ88" s="161"/>
      <c r="EA88" s="161"/>
      <c r="EB88" s="161"/>
      <c r="EC88" s="162"/>
      <c r="ED88" s="162"/>
      <c r="EE88" s="162"/>
      <c r="EF88" s="162"/>
      <c r="EG88" s="160"/>
      <c r="EH88" s="161"/>
      <c r="EI88" s="161"/>
      <c r="EJ88" s="161"/>
      <c r="EK88" s="162"/>
      <c r="EL88" s="162"/>
      <c r="EM88" s="162"/>
      <c r="EN88" s="162"/>
      <c r="EO88" s="160"/>
      <c r="EP88" s="161"/>
      <c r="EQ88" s="161"/>
      <c r="ER88" s="161"/>
      <c r="ES88" s="162"/>
      <c r="ET88" s="162"/>
      <c r="EU88" s="162"/>
      <c r="EV88" s="162"/>
      <c r="EW88" s="160"/>
      <c r="EX88" s="161"/>
      <c r="EY88" s="161"/>
      <c r="EZ88" s="161"/>
      <c r="FA88" s="162"/>
      <c r="FB88" s="162"/>
      <c r="FC88" s="162"/>
      <c r="FD88" s="162"/>
      <c r="FE88" s="160"/>
      <c r="FF88" s="161"/>
      <c r="FG88" s="161"/>
      <c r="FH88" s="161"/>
      <c r="FI88" s="162"/>
      <c r="FJ88" s="162"/>
      <c r="FK88" s="162"/>
      <c r="FL88" s="162"/>
      <c r="FM88" s="160"/>
      <c r="FN88" s="161"/>
      <c r="FO88" s="161"/>
      <c r="FP88" s="161"/>
      <c r="FQ88" s="162"/>
      <c r="FR88" s="162"/>
      <c r="FS88" s="162"/>
      <c r="FT88" s="162"/>
      <c r="FU88" s="160"/>
      <c r="FV88" s="161"/>
      <c r="FW88" s="161"/>
      <c r="FX88" s="161"/>
      <c r="FY88" s="162"/>
      <c r="FZ88" s="162"/>
      <c r="GA88" s="162"/>
      <c r="GB88" s="162"/>
      <c r="GC88" s="160"/>
      <c r="GD88" s="161"/>
      <c r="GE88" s="161"/>
      <c r="GF88" s="161"/>
      <c r="GG88" s="162"/>
      <c r="GH88" s="162"/>
      <c r="GI88" s="162"/>
      <c r="GJ88" s="162"/>
      <c r="GK88" s="160"/>
      <c r="GL88" s="161"/>
      <c r="GM88" s="161"/>
      <c r="GN88" s="161"/>
      <c r="GO88" s="162"/>
      <c r="GP88" s="162"/>
      <c r="GQ88" s="162"/>
      <c r="GR88" s="162"/>
      <c r="GS88" s="160"/>
      <c r="GT88" s="161"/>
      <c r="GU88" s="161"/>
      <c r="GV88" s="161"/>
      <c r="GW88" s="162"/>
      <c r="GX88" s="162"/>
      <c r="GY88" s="162"/>
      <c r="GZ88" s="162"/>
      <c r="HA88" s="160"/>
      <c r="HB88" s="161"/>
      <c r="HC88" s="161"/>
      <c r="HD88" s="161"/>
      <c r="HE88" s="162"/>
      <c r="HF88" s="162"/>
      <c r="HG88" s="162"/>
      <c r="HH88" s="162"/>
      <c r="HI88" s="160"/>
      <c r="HJ88" s="161"/>
      <c r="HK88" s="161"/>
      <c r="HL88" s="161"/>
      <c r="HM88" s="162"/>
      <c r="HN88" s="162"/>
      <c r="HO88" s="162"/>
      <c r="HP88" s="162"/>
      <c r="HQ88" s="160"/>
      <c r="HR88" s="161"/>
      <c r="HS88" s="161"/>
      <c r="HT88" s="161"/>
      <c r="HU88" s="162"/>
      <c r="HV88" s="162"/>
      <c r="HW88" s="162"/>
      <c r="HX88" s="162"/>
      <c r="HY88" s="160"/>
      <c r="HZ88" s="161"/>
      <c r="IA88" s="161"/>
      <c r="IB88" s="161"/>
      <c r="IC88" s="162"/>
      <c r="ID88" s="162"/>
      <c r="IE88" s="162"/>
      <c r="IF88" s="162"/>
      <c r="IG88" s="160"/>
      <c r="IH88" s="161"/>
      <c r="II88" s="161"/>
      <c r="IJ88" s="161"/>
      <c r="IK88" s="162"/>
      <c r="IL88" s="162"/>
      <c r="IM88" s="162"/>
      <c r="IN88" s="162"/>
      <c r="IO88" s="160"/>
      <c r="IP88" s="161"/>
      <c r="IQ88" s="161"/>
      <c r="IR88" s="161"/>
      <c r="IS88" s="162"/>
      <c r="IT88" s="162"/>
      <c r="IU88" s="162"/>
      <c r="IV88" s="162"/>
    </row>
    <row r="89" spans="1:256" s="163" customFormat="1" ht="22.95" customHeight="1">
      <c r="A89" s="145">
        <v>66</v>
      </c>
      <c r="B89" s="146" t="s">
        <v>324</v>
      </c>
      <c r="C89" s="146" t="s">
        <v>325</v>
      </c>
      <c r="D89" s="146" t="s">
        <v>188</v>
      </c>
      <c r="E89" s="147">
        <v>2025.28</v>
      </c>
      <c r="F89" s="147"/>
      <c r="G89" s="147">
        <f t="shared" si="5"/>
        <v>0</v>
      </c>
      <c r="H89" s="147">
        <v>0</v>
      </c>
      <c r="I89" s="2"/>
      <c r="J89" s="2"/>
      <c r="K89" s="165"/>
      <c r="L89" s="165"/>
      <c r="M89" s="166"/>
      <c r="N89" s="166"/>
      <c r="O89" s="166"/>
      <c r="P89" s="166"/>
      <c r="Q89" s="164"/>
      <c r="R89" s="165"/>
      <c r="S89" s="165"/>
      <c r="T89" s="165"/>
      <c r="U89" s="166"/>
      <c r="V89" s="166"/>
      <c r="W89" s="166"/>
      <c r="X89" s="166"/>
      <c r="Y89" s="164"/>
      <c r="Z89" s="165"/>
      <c r="AA89" s="165"/>
      <c r="AB89" s="165"/>
      <c r="AC89" s="166"/>
      <c r="AD89" s="166"/>
      <c r="AE89" s="166"/>
      <c r="AF89" s="166"/>
      <c r="AG89" s="164"/>
      <c r="AH89" s="165"/>
      <c r="AI89" s="165"/>
      <c r="AJ89" s="165"/>
      <c r="AK89" s="166"/>
      <c r="AL89" s="166"/>
      <c r="AM89" s="166"/>
      <c r="AN89" s="166"/>
      <c r="AO89" s="164"/>
      <c r="AP89" s="165"/>
      <c r="AQ89" s="165"/>
      <c r="AR89" s="165"/>
      <c r="AS89" s="166"/>
      <c r="AT89" s="166"/>
      <c r="AU89" s="166"/>
      <c r="AV89" s="166"/>
      <c r="AW89" s="164"/>
      <c r="AX89" s="165"/>
      <c r="AY89" s="165"/>
      <c r="AZ89" s="165"/>
      <c r="BA89" s="166"/>
      <c r="BB89" s="166"/>
      <c r="BC89" s="166"/>
      <c r="BD89" s="166"/>
      <c r="BE89" s="164"/>
      <c r="BF89" s="165"/>
      <c r="BG89" s="165"/>
      <c r="BH89" s="165"/>
      <c r="BI89" s="166"/>
      <c r="BJ89" s="166"/>
      <c r="BK89" s="166"/>
      <c r="BL89" s="166"/>
      <c r="BM89" s="164"/>
      <c r="BN89" s="165"/>
      <c r="BO89" s="165"/>
      <c r="BP89" s="165"/>
      <c r="BQ89" s="166"/>
      <c r="BR89" s="166"/>
      <c r="BS89" s="166"/>
      <c r="BT89" s="166"/>
      <c r="BU89" s="164"/>
      <c r="BV89" s="165"/>
      <c r="BW89" s="165"/>
      <c r="BX89" s="165"/>
      <c r="BY89" s="166"/>
      <c r="BZ89" s="166"/>
      <c r="CA89" s="166"/>
      <c r="CB89" s="166"/>
      <c r="CC89" s="164"/>
      <c r="CD89" s="165"/>
      <c r="CE89" s="165"/>
      <c r="CF89" s="165"/>
      <c r="CG89" s="166"/>
      <c r="CH89" s="166"/>
      <c r="CI89" s="166"/>
      <c r="CJ89" s="166"/>
      <c r="CK89" s="164"/>
      <c r="CL89" s="165"/>
      <c r="CM89" s="165"/>
      <c r="CN89" s="165"/>
      <c r="CO89" s="166"/>
      <c r="CP89" s="166"/>
      <c r="CQ89" s="166"/>
      <c r="CR89" s="166"/>
      <c r="CS89" s="164"/>
      <c r="CT89" s="165"/>
      <c r="CU89" s="165"/>
      <c r="CV89" s="165"/>
      <c r="CW89" s="166"/>
      <c r="CX89" s="166"/>
      <c r="CY89" s="166"/>
      <c r="CZ89" s="166"/>
      <c r="DA89" s="164"/>
      <c r="DB89" s="165"/>
      <c r="DC89" s="165"/>
      <c r="DD89" s="165"/>
      <c r="DE89" s="166"/>
      <c r="DF89" s="166"/>
      <c r="DG89" s="166"/>
      <c r="DH89" s="166"/>
      <c r="DI89" s="164"/>
      <c r="DJ89" s="165"/>
      <c r="DK89" s="165"/>
      <c r="DL89" s="165"/>
      <c r="DM89" s="166"/>
      <c r="DN89" s="166"/>
      <c r="DO89" s="166"/>
      <c r="DP89" s="166"/>
      <c r="DQ89" s="164"/>
      <c r="DR89" s="165"/>
      <c r="DS89" s="165"/>
      <c r="DT89" s="165"/>
      <c r="DU89" s="166"/>
      <c r="DV89" s="166"/>
      <c r="DW89" s="166"/>
      <c r="DX89" s="166"/>
      <c r="DY89" s="164"/>
      <c r="DZ89" s="165"/>
      <c r="EA89" s="165"/>
      <c r="EB89" s="165"/>
      <c r="EC89" s="166"/>
      <c r="ED89" s="166"/>
      <c r="EE89" s="166"/>
      <c r="EF89" s="166"/>
      <c r="EG89" s="164"/>
      <c r="EH89" s="165"/>
      <c r="EI89" s="165"/>
      <c r="EJ89" s="165"/>
      <c r="EK89" s="166"/>
      <c r="EL89" s="166"/>
      <c r="EM89" s="166"/>
      <c r="EN89" s="166"/>
      <c r="EO89" s="164"/>
      <c r="EP89" s="165"/>
      <c r="EQ89" s="165"/>
      <c r="ER89" s="165"/>
      <c r="ES89" s="166"/>
      <c r="ET89" s="166"/>
      <c r="EU89" s="166"/>
      <c r="EV89" s="166"/>
      <c r="EW89" s="164"/>
      <c r="EX89" s="165"/>
      <c r="EY89" s="165"/>
      <c r="EZ89" s="165"/>
      <c r="FA89" s="166"/>
      <c r="FB89" s="166"/>
      <c r="FC89" s="166"/>
      <c r="FD89" s="166"/>
      <c r="FE89" s="164"/>
      <c r="FF89" s="165"/>
      <c r="FG89" s="165"/>
      <c r="FH89" s="165"/>
      <c r="FI89" s="166"/>
      <c r="FJ89" s="166"/>
      <c r="FK89" s="166"/>
      <c r="FL89" s="166"/>
      <c r="FM89" s="164"/>
      <c r="FN89" s="165"/>
      <c r="FO89" s="165"/>
      <c r="FP89" s="165"/>
      <c r="FQ89" s="166"/>
      <c r="FR89" s="166"/>
      <c r="FS89" s="166"/>
      <c r="FT89" s="166"/>
      <c r="FU89" s="164"/>
      <c r="FV89" s="165"/>
      <c r="FW89" s="165"/>
      <c r="FX89" s="165"/>
      <c r="FY89" s="166"/>
      <c r="FZ89" s="166"/>
      <c r="GA89" s="166"/>
      <c r="GB89" s="166"/>
      <c r="GC89" s="164"/>
      <c r="GD89" s="165"/>
      <c r="GE89" s="165"/>
      <c r="GF89" s="165"/>
      <c r="GG89" s="166"/>
      <c r="GH89" s="166"/>
      <c r="GI89" s="166"/>
      <c r="GJ89" s="166"/>
      <c r="GK89" s="164"/>
      <c r="GL89" s="165"/>
      <c r="GM89" s="165"/>
      <c r="GN89" s="165"/>
      <c r="GO89" s="166"/>
      <c r="GP89" s="166"/>
      <c r="GQ89" s="166"/>
      <c r="GR89" s="166"/>
      <c r="GS89" s="164"/>
      <c r="GT89" s="165"/>
      <c r="GU89" s="165"/>
      <c r="GV89" s="165"/>
      <c r="GW89" s="166"/>
      <c r="GX89" s="166"/>
      <c r="GY89" s="166"/>
      <c r="GZ89" s="166"/>
      <c r="HA89" s="164"/>
      <c r="HB89" s="165"/>
      <c r="HC89" s="165"/>
      <c r="HD89" s="165"/>
      <c r="HE89" s="166"/>
      <c r="HF89" s="166"/>
      <c r="HG89" s="166"/>
      <c r="HH89" s="166"/>
      <c r="HI89" s="164"/>
      <c r="HJ89" s="165"/>
      <c r="HK89" s="165"/>
      <c r="HL89" s="165"/>
      <c r="HM89" s="166"/>
      <c r="HN89" s="166"/>
      <c r="HO89" s="166"/>
      <c r="HP89" s="166"/>
      <c r="HQ89" s="164"/>
      <c r="HR89" s="165"/>
      <c r="HS89" s="165"/>
      <c r="HT89" s="165"/>
      <c r="HU89" s="166"/>
      <c r="HV89" s="166"/>
      <c r="HW89" s="166"/>
      <c r="HX89" s="166"/>
      <c r="HY89" s="164"/>
      <c r="HZ89" s="165"/>
      <c r="IA89" s="165"/>
      <c r="IB89" s="165"/>
      <c r="IC89" s="166"/>
      <c r="ID89" s="166"/>
      <c r="IE89" s="166"/>
      <c r="IF89" s="166"/>
      <c r="IG89" s="164"/>
      <c r="IH89" s="165"/>
      <c r="II89" s="165"/>
      <c r="IJ89" s="165"/>
      <c r="IK89" s="166"/>
      <c r="IL89" s="166"/>
      <c r="IM89" s="166"/>
      <c r="IN89" s="166"/>
      <c r="IO89" s="164"/>
      <c r="IP89" s="165"/>
      <c r="IQ89" s="165"/>
      <c r="IR89" s="165"/>
      <c r="IS89" s="166"/>
      <c r="IT89" s="166"/>
      <c r="IU89" s="166"/>
      <c r="IV89" s="166"/>
    </row>
    <row r="90" spans="1:256" s="163" customFormat="1" ht="21" customHeight="1">
      <c r="A90" s="145">
        <v>67</v>
      </c>
      <c r="B90" s="146" t="s">
        <v>326</v>
      </c>
      <c r="C90" s="146" t="s">
        <v>327</v>
      </c>
      <c r="D90" s="146" t="s">
        <v>188</v>
      </c>
      <c r="E90" s="147">
        <v>126.26</v>
      </c>
      <c r="F90" s="147"/>
      <c r="G90" s="147">
        <f t="shared" si="5"/>
        <v>0</v>
      </c>
      <c r="H90" s="147">
        <v>0</v>
      </c>
      <c r="I90" s="2"/>
      <c r="J90" s="2"/>
      <c r="K90" s="168"/>
      <c r="L90" s="168"/>
      <c r="M90" s="169"/>
      <c r="N90" s="169"/>
      <c r="O90" s="169"/>
      <c r="P90" s="169"/>
      <c r="Q90" s="167"/>
      <c r="R90" s="168"/>
      <c r="S90" s="168"/>
      <c r="T90" s="168"/>
      <c r="U90" s="169"/>
      <c r="V90" s="169"/>
      <c r="W90" s="169"/>
      <c r="X90" s="169"/>
      <c r="Y90" s="167"/>
      <c r="Z90" s="168"/>
      <c r="AA90" s="168"/>
      <c r="AB90" s="168"/>
      <c r="AC90" s="169"/>
      <c r="AD90" s="169"/>
      <c r="AE90" s="169"/>
      <c r="AF90" s="169"/>
      <c r="AG90" s="167"/>
      <c r="AH90" s="168"/>
      <c r="AI90" s="168"/>
      <c r="AJ90" s="168"/>
      <c r="AK90" s="169"/>
      <c r="AL90" s="169"/>
      <c r="AM90" s="169"/>
      <c r="AN90" s="169"/>
      <c r="AO90" s="167"/>
      <c r="AP90" s="168"/>
      <c r="AQ90" s="168"/>
      <c r="AR90" s="168"/>
      <c r="AS90" s="169"/>
      <c r="AT90" s="169"/>
      <c r="AU90" s="169"/>
      <c r="AV90" s="169"/>
      <c r="AW90" s="167"/>
      <c r="AX90" s="168"/>
      <c r="AY90" s="168"/>
      <c r="AZ90" s="168"/>
      <c r="BA90" s="169"/>
      <c r="BB90" s="169"/>
      <c r="BC90" s="169"/>
      <c r="BD90" s="169"/>
      <c r="BE90" s="167"/>
      <c r="BF90" s="168"/>
      <c r="BG90" s="168"/>
      <c r="BH90" s="168"/>
      <c r="BI90" s="169"/>
      <c r="BJ90" s="169"/>
      <c r="BK90" s="169"/>
      <c r="BL90" s="169"/>
      <c r="BM90" s="167"/>
      <c r="BN90" s="168"/>
      <c r="BO90" s="168"/>
      <c r="BP90" s="168"/>
      <c r="BQ90" s="169"/>
      <c r="BR90" s="169"/>
      <c r="BS90" s="169"/>
      <c r="BT90" s="169"/>
      <c r="BU90" s="167"/>
      <c r="BV90" s="168"/>
      <c r="BW90" s="168"/>
      <c r="BX90" s="168"/>
      <c r="BY90" s="169"/>
      <c r="BZ90" s="169"/>
      <c r="CA90" s="169"/>
      <c r="CB90" s="169"/>
      <c r="CC90" s="167"/>
      <c r="CD90" s="168"/>
      <c r="CE90" s="168"/>
      <c r="CF90" s="168"/>
      <c r="CG90" s="169"/>
      <c r="CH90" s="169"/>
      <c r="CI90" s="169"/>
      <c r="CJ90" s="169"/>
      <c r="CK90" s="167"/>
      <c r="CL90" s="168"/>
      <c r="CM90" s="168"/>
      <c r="CN90" s="168"/>
      <c r="CO90" s="169"/>
      <c r="CP90" s="169"/>
      <c r="CQ90" s="169"/>
      <c r="CR90" s="169"/>
      <c r="CS90" s="167"/>
      <c r="CT90" s="168"/>
      <c r="CU90" s="168"/>
      <c r="CV90" s="168"/>
      <c r="CW90" s="169"/>
      <c r="CX90" s="169"/>
      <c r="CY90" s="169"/>
      <c r="CZ90" s="169"/>
      <c r="DA90" s="167"/>
      <c r="DB90" s="168"/>
      <c r="DC90" s="168"/>
      <c r="DD90" s="168"/>
      <c r="DE90" s="169"/>
      <c r="DF90" s="169"/>
      <c r="DG90" s="169"/>
      <c r="DH90" s="169"/>
      <c r="DI90" s="167"/>
      <c r="DJ90" s="168"/>
      <c r="DK90" s="168"/>
      <c r="DL90" s="168"/>
      <c r="DM90" s="169"/>
      <c r="DN90" s="169"/>
      <c r="DO90" s="169"/>
      <c r="DP90" s="169"/>
      <c r="DQ90" s="167"/>
      <c r="DR90" s="168"/>
      <c r="DS90" s="168"/>
      <c r="DT90" s="168"/>
      <c r="DU90" s="169"/>
      <c r="DV90" s="169"/>
      <c r="DW90" s="169"/>
      <c r="DX90" s="169"/>
      <c r="DY90" s="167"/>
      <c r="DZ90" s="168"/>
      <c r="EA90" s="168"/>
      <c r="EB90" s="168"/>
      <c r="EC90" s="169"/>
      <c r="ED90" s="169"/>
      <c r="EE90" s="169"/>
      <c r="EF90" s="169"/>
      <c r="EG90" s="167"/>
      <c r="EH90" s="168"/>
      <c r="EI90" s="168"/>
      <c r="EJ90" s="168"/>
      <c r="EK90" s="169"/>
      <c r="EL90" s="169"/>
      <c r="EM90" s="169"/>
      <c r="EN90" s="169"/>
      <c r="EO90" s="167"/>
      <c r="EP90" s="168"/>
      <c r="EQ90" s="168"/>
      <c r="ER90" s="168"/>
      <c r="ES90" s="169"/>
      <c r="ET90" s="169"/>
      <c r="EU90" s="169"/>
      <c r="EV90" s="169"/>
      <c r="EW90" s="167"/>
      <c r="EX90" s="168"/>
      <c r="EY90" s="168"/>
      <c r="EZ90" s="168"/>
      <c r="FA90" s="169"/>
      <c r="FB90" s="169"/>
      <c r="FC90" s="169"/>
      <c r="FD90" s="169"/>
      <c r="FE90" s="167"/>
      <c r="FF90" s="168"/>
      <c r="FG90" s="168"/>
      <c r="FH90" s="168"/>
      <c r="FI90" s="169"/>
      <c r="FJ90" s="169"/>
      <c r="FK90" s="169"/>
      <c r="FL90" s="169"/>
      <c r="FM90" s="167"/>
      <c r="FN90" s="168"/>
      <c r="FO90" s="168"/>
      <c r="FP90" s="168"/>
      <c r="FQ90" s="169"/>
      <c r="FR90" s="169"/>
      <c r="FS90" s="169"/>
      <c r="FT90" s="169"/>
      <c r="FU90" s="167"/>
      <c r="FV90" s="168"/>
      <c r="FW90" s="168"/>
      <c r="FX90" s="168"/>
      <c r="FY90" s="169"/>
      <c r="FZ90" s="169"/>
      <c r="GA90" s="169"/>
      <c r="GB90" s="169"/>
      <c r="GC90" s="167"/>
      <c r="GD90" s="168"/>
      <c r="GE90" s="168"/>
      <c r="GF90" s="168"/>
      <c r="GG90" s="169"/>
      <c r="GH90" s="169"/>
      <c r="GI90" s="169"/>
      <c r="GJ90" s="169"/>
      <c r="GK90" s="167"/>
      <c r="GL90" s="168"/>
      <c r="GM90" s="168"/>
      <c r="GN90" s="168"/>
      <c r="GO90" s="169"/>
      <c r="GP90" s="169"/>
      <c r="GQ90" s="169"/>
      <c r="GR90" s="169"/>
      <c r="GS90" s="167"/>
      <c r="GT90" s="168"/>
      <c r="GU90" s="168"/>
      <c r="GV90" s="168"/>
      <c r="GW90" s="169"/>
      <c r="GX90" s="169"/>
      <c r="GY90" s="169"/>
      <c r="GZ90" s="169"/>
      <c r="HA90" s="167"/>
      <c r="HB90" s="168"/>
      <c r="HC90" s="168"/>
      <c r="HD90" s="168"/>
      <c r="HE90" s="169"/>
      <c r="HF90" s="169"/>
      <c r="HG90" s="169"/>
      <c r="HH90" s="169"/>
      <c r="HI90" s="167"/>
      <c r="HJ90" s="168"/>
      <c r="HK90" s="168"/>
      <c r="HL90" s="168"/>
      <c r="HM90" s="169"/>
      <c r="HN90" s="169"/>
      <c r="HO90" s="169"/>
      <c r="HP90" s="169"/>
      <c r="HQ90" s="167"/>
      <c r="HR90" s="168"/>
      <c r="HS90" s="168"/>
      <c r="HT90" s="168"/>
      <c r="HU90" s="169"/>
      <c r="HV90" s="169"/>
      <c r="HW90" s="169"/>
      <c r="HX90" s="169"/>
      <c r="HY90" s="167"/>
      <c r="HZ90" s="168"/>
      <c r="IA90" s="168"/>
      <c r="IB90" s="168"/>
      <c r="IC90" s="169"/>
      <c r="ID90" s="169"/>
      <c r="IE90" s="169"/>
      <c r="IF90" s="169"/>
      <c r="IG90" s="167"/>
      <c r="IH90" s="168"/>
      <c r="II90" s="168"/>
      <c r="IJ90" s="168"/>
      <c r="IK90" s="169"/>
      <c r="IL90" s="169"/>
      <c r="IM90" s="169"/>
      <c r="IN90" s="169"/>
      <c r="IO90" s="167"/>
      <c r="IP90" s="168"/>
      <c r="IQ90" s="168"/>
      <c r="IR90" s="168"/>
      <c r="IS90" s="169"/>
      <c r="IT90" s="169"/>
      <c r="IU90" s="169"/>
      <c r="IV90" s="169"/>
    </row>
    <row r="91" spans="1:256" s="163" customFormat="1" ht="21" customHeight="1">
      <c r="A91" s="145">
        <v>68</v>
      </c>
      <c r="B91" s="146" t="s">
        <v>328</v>
      </c>
      <c r="C91" s="146" t="s">
        <v>329</v>
      </c>
      <c r="D91" s="146" t="s">
        <v>188</v>
      </c>
      <c r="E91" s="147">
        <v>557.58000000000004</v>
      </c>
      <c r="F91" s="147"/>
      <c r="G91" s="147">
        <f t="shared" si="5"/>
        <v>0</v>
      </c>
      <c r="H91" s="147">
        <v>0</v>
      </c>
      <c r="I91" s="2"/>
      <c r="J91" s="2"/>
      <c r="K91" s="165"/>
      <c r="L91" s="165"/>
      <c r="M91" s="166"/>
      <c r="N91" s="166"/>
      <c r="O91" s="166"/>
      <c r="P91" s="166"/>
      <c r="Q91" s="164"/>
      <c r="R91" s="165"/>
      <c r="S91" s="165"/>
      <c r="T91" s="165"/>
      <c r="U91" s="166"/>
      <c r="V91" s="166"/>
      <c r="W91" s="166"/>
      <c r="X91" s="166"/>
      <c r="Y91" s="164"/>
      <c r="Z91" s="165"/>
      <c r="AA91" s="165"/>
      <c r="AB91" s="165"/>
      <c r="AC91" s="166"/>
      <c r="AD91" s="166"/>
      <c r="AE91" s="166"/>
      <c r="AF91" s="166"/>
      <c r="AG91" s="164"/>
      <c r="AH91" s="165"/>
      <c r="AI91" s="165"/>
      <c r="AJ91" s="165"/>
      <c r="AK91" s="166"/>
      <c r="AL91" s="166"/>
      <c r="AM91" s="166"/>
      <c r="AN91" s="166"/>
      <c r="AO91" s="164"/>
      <c r="AP91" s="165"/>
      <c r="AQ91" s="165"/>
      <c r="AR91" s="165"/>
      <c r="AS91" s="166"/>
      <c r="AT91" s="166"/>
      <c r="AU91" s="166"/>
      <c r="AV91" s="166"/>
      <c r="AW91" s="164"/>
      <c r="AX91" s="165"/>
      <c r="AY91" s="165"/>
      <c r="AZ91" s="165"/>
      <c r="BA91" s="166"/>
      <c r="BB91" s="166"/>
      <c r="BC91" s="166"/>
      <c r="BD91" s="166"/>
      <c r="BE91" s="164"/>
      <c r="BF91" s="165"/>
      <c r="BG91" s="165"/>
      <c r="BH91" s="165"/>
      <c r="BI91" s="166"/>
      <c r="BJ91" s="166"/>
      <c r="BK91" s="166"/>
      <c r="BL91" s="166"/>
      <c r="BM91" s="164"/>
      <c r="BN91" s="165"/>
      <c r="BO91" s="165"/>
      <c r="BP91" s="165"/>
      <c r="BQ91" s="166"/>
      <c r="BR91" s="166"/>
      <c r="BS91" s="166"/>
      <c r="BT91" s="166"/>
      <c r="BU91" s="164"/>
      <c r="BV91" s="165"/>
      <c r="BW91" s="165"/>
      <c r="BX91" s="165"/>
      <c r="BY91" s="166"/>
      <c r="BZ91" s="166"/>
      <c r="CA91" s="166"/>
      <c r="CB91" s="166"/>
      <c r="CC91" s="164"/>
      <c r="CD91" s="165"/>
      <c r="CE91" s="165"/>
      <c r="CF91" s="165"/>
      <c r="CG91" s="166"/>
      <c r="CH91" s="166"/>
      <c r="CI91" s="166"/>
      <c r="CJ91" s="166"/>
      <c r="CK91" s="164"/>
      <c r="CL91" s="165"/>
      <c r="CM91" s="165"/>
      <c r="CN91" s="165"/>
      <c r="CO91" s="166"/>
      <c r="CP91" s="166"/>
      <c r="CQ91" s="166"/>
      <c r="CR91" s="166"/>
      <c r="CS91" s="164"/>
      <c r="CT91" s="165"/>
      <c r="CU91" s="165"/>
      <c r="CV91" s="165"/>
      <c r="CW91" s="166"/>
      <c r="CX91" s="166"/>
      <c r="CY91" s="166"/>
      <c r="CZ91" s="166"/>
      <c r="DA91" s="164"/>
      <c r="DB91" s="165"/>
      <c r="DC91" s="165"/>
      <c r="DD91" s="165"/>
      <c r="DE91" s="166"/>
      <c r="DF91" s="166"/>
      <c r="DG91" s="166"/>
      <c r="DH91" s="166"/>
      <c r="DI91" s="164"/>
      <c r="DJ91" s="165"/>
      <c r="DK91" s="165"/>
      <c r="DL91" s="165"/>
      <c r="DM91" s="166"/>
      <c r="DN91" s="166"/>
      <c r="DO91" s="166"/>
      <c r="DP91" s="166"/>
      <c r="DQ91" s="164"/>
      <c r="DR91" s="165"/>
      <c r="DS91" s="165"/>
      <c r="DT91" s="165"/>
      <c r="DU91" s="166"/>
      <c r="DV91" s="166"/>
      <c r="DW91" s="166"/>
      <c r="DX91" s="166"/>
      <c r="DY91" s="164"/>
      <c r="DZ91" s="165"/>
      <c r="EA91" s="165"/>
      <c r="EB91" s="165"/>
      <c r="EC91" s="166"/>
      <c r="ED91" s="166"/>
      <c r="EE91" s="166"/>
      <c r="EF91" s="166"/>
      <c r="EG91" s="164"/>
      <c r="EH91" s="165"/>
      <c r="EI91" s="165"/>
      <c r="EJ91" s="165"/>
      <c r="EK91" s="166"/>
      <c r="EL91" s="166"/>
      <c r="EM91" s="166"/>
      <c r="EN91" s="166"/>
      <c r="EO91" s="164"/>
      <c r="EP91" s="165"/>
      <c r="EQ91" s="165"/>
      <c r="ER91" s="165"/>
      <c r="ES91" s="166"/>
      <c r="ET91" s="166"/>
      <c r="EU91" s="166"/>
      <c r="EV91" s="166"/>
      <c r="EW91" s="164"/>
      <c r="EX91" s="165"/>
      <c r="EY91" s="165"/>
      <c r="EZ91" s="165"/>
      <c r="FA91" s="166"/>
      <c r="FB91" s="166"/>
      <c r="FC91" s="166"/>
      <c r="FD91" s="166"/>
      <c r="FE91" s="164"/>
      <c r="FF91" s="165"/>
      <c r="FG91" s="165"/>
      <c r="FH91" s="165"/>
      <c r="FI91" s="166"/>
      <c r="FJ91" s="166"/>
      <c r="FK91" s="166"/>
      <c r="FL91" s="166"/>
      <c r="FM91" s="164"/>
      <c r="FN91" s="165"/>
      <c r="FO91" s="165"/>
      <c r="FP91" s="165"/>
      <c r="FQ91" s="166"/>
      <c r="FR91" s="166"/>
      <c r="FS91" s="166"/>
      <c r="FT91" s="166"/>
      <c r="FU91" s="164"/>
      <c r="FV91" s="165"/>
      <c r="FW91" s="165"/>
      <c r="FX91" s="165"/>
      <c r="FY91" s="166"/>
      <c r="FZ91" s="166"/>
      <c r="GA91" s="166"/>
      <c r="GB91" s="166"/>
      <c r="GC91" s="164"/>
      <c r="GD91" s="165"/>
      <c r="GE91" s="165"/>
      <c r="GF91" s="165"/>
      <c r="GG91" s="166"/>
      <c r="GH91" s="166"/>
      <c r="GI91" s="166"/>
      <c r="GJ91" s="166"/>
      <c r="GK91" s="164"/>
      <c r="GL91" s="165"/>
      <c r="GM91" s="165"/>
      <c r="GN91" s="165"/>
      <c r="GO91" s="166"/>
      <c r="GP91" s="166"/>
      <c r="GQ91" s="166"/>
      <c r="GR91" s="166"/>
      <c r="GS91" s="164"/>
      <c r="GT91" s="165"/>
      <c r="GU91" s="165"/>
      <c r="GV91" s="165"/>
      <c r="GW91" s="166"/>
      <c r="GX91" s="166"/>
      <c r="GY91" s="166"/>
      <c r="GZ91" s="166"/>
      <c r="HA91" s="164"/>
      <c r="HB91" s="165"/>
      <c r="HC91" s="165"/>
      <c r="HD91" s="165"/>
      <c r="HE91" s="166"/>
      <c r="HF91" s="166"/>
      <c r="HG91" s="166"/>
      <c r="HH91" s="166"/>
      <c r="HI91" s="164"/>
      <c r="HJ91" s="165"/>
      <c r="HK91" s="165"/>
      <c r="HL91" s="165"/>
      <c r="HM91" s="166"/>
      <c r="HN91" s="166"/>
      <c r="HO91" s="166"/>
      <c r="HP91" s="166"/>
      <c r="HQ91" s="164"/>
      <c r="HR91" s="165"/>
      <c r="HS91" s="165"/>
      <c r="HT91" s="165"/>
      <c r="HU91" s="166"/>
      <c r="HV91" s="166"/>
      <c r="HW91" s="166"/>
      <c r="HX91" s="166"/>
      <c r="HY91" s="164"/>
      <c r="HZ91" s="165"/>
      <c r="IA91" s="165"/>
      <c r="IB91" s="165"/>
      <c r="IC91" s="166"/>
      <c r="ID91" s="166"/>
      <c r="IE91" s="166"/>
      <c r="IF91" s="166"/>
      <c r="IG91" s="164"/>
      <c r="IH91" s="165"/>
      <c r="II91" s="165"/>
      <c r="IJ91" s="165"/>
      <c r="IK91" s="166"/>
      <c r="IL91" s="166"/>
      <c r="IM91" s="166"/>
      <c r="IN91" s="166"/>
      <c r="IO91" s="164"/>
      <c r="IP91" s="165"/>
      <c r="IQ91" s="165"/>
      <c r="IR91" s="165"/>
      <c r="IS91" s="166"/>
      <c r="IT91" s="166"/>
      <c r="IU91" s="166"/>
      <c r="IV91" s="166"/>
    </row>
    <row r="92" spans="1:256" s="163" customFormat="1" ht="22.95" customHeight="1">
      <c r="A92" s="145">
        <v>69</v>
      </c>
      <c r="B92" s="146" t="s">
        <v>330</v>
      </c>
      <c r="C92" s="146" t="s">
        <v>331</v>
      </c>
      <c r="D92" s="146" t="s">
        <v>188</v>
      </c>
      <c r="E92" s="147">
        <v>126.26</v>
      </c>
      <c r="F92" s="147"/>
      <c r="G92" s="147">
        <f t="shared" si="5"/>
        <v>0</v>
      </c>
      <c r="H92" s="147">
        <v>0</v>
      </c>
      <c r="I92" s="2"/>
      <c r="J92" s="2"/>
      <c r="K92" s="161"/>
      <c r="L92" s="161"/>
      <c r="M92" s="162"/>
      <c r="N92" s="162"/>
      <c r="O92" s="162"/>
      <c r="P92" s="162"/>
      <c r="Q92" s="160"/>
      <c r="R92" s="161"/>
      <c r="S92" s="161"/>
      <c r="T92" s="161"/>
      <c r="U92" s="162"/>
      <c r="V92" s="162"/>
      <c r="W92" s="162"/>
      <c r="X92" s="162"/>
      <c r="Y92" s="160"/>
      <c r="Z92" s="161"/>
      <c r="AA92" s="161"/>
      <c r="AB92" s="161"/>
      <c r="AC92" s="162"/>
      <c r="AD92" s="162"/>
      <c r="AE92" s="162"/>
      <c r="AF92" s="162"/>
      <c r="AG92" s="160"/>
      <c r="AH92" s="161"/>
      <c r="AI92" s="161"/>
      <c r="AJ92" s="161"/>
      <c r="AK92" s="162"/>
      <c r="AL92" s="162"/>
      <c r="AM92" s="162"/>
      <c r="AN92" s="162"/>
      <c r="AO92" s="160"/>
      <c r="AP92" s="161"/>
      <c r="AQ92" s="161"/>
      <c r="AR92" s="161"/>
      <c r="AS92" s="162"/>
      <c r="AT92" s="162"/>
      <c r="AU92" s="162"/>
      <c r="AV92" s="162"/>
      <c r="AW92" s="160"/>
      <c r="AX92" s="161"/>
      <c r="AY92" s="161"/>
      <c r="AZ92" s="161"/>
      <c r="BA92" s="162"/>
      <c r="BB92" s="162"/>
      <c r="BC92" s="162"/>
      <c r="BD92" s="162"/>
      <c r="BE92" s="160"/>
      <c r="BF92" s="161"/>
      <c r="BG92" s="161"/>
      <c r="BH92" s="161"/>
      <c r="BI92" s="162"/>
      <c r="BJ92" s="162"/>
      <c r="BK92" s="162"/>
      <c r="BL92" s="162"/>
      <c r="BM92" s="160"/>
      <c r="BN92" s="161"/>
      <c r="BO92" s="161"/>
      <c r="BP92" s="161"/>
      <c r="BQ92" s="162"/>
      <c r="BR92" s="162"/>
      <c r="BS92" s="162"/>
      <c r="BT92" s="162"/>
      <c r="BU92" s="160"/>
      <c r="BV92" s="161"/>
      <c r="BW92" s="161"/>
      <c r="BX92" s="161"/>
      <c r="BY92" s="162"/>
      <c r="BZ92" s="162"/>
      <c r="CA92" s="162"/>
      <c r="CB92" s="162"/>
      <c r="CC92" s="160"/>
      <c r="CD92" s="161"/>
      <c r="CE92" s="161"/>
      <c r="CF92" s="161"/>
      <c r="CG92" s="162"/>
      <c r="CH92" s="162"/>
      <c r="CI92" s="162"/>
      <c r="CJ92" s="162"/>
      <c r="CK92" s="160"/>
      <c r="CL92" s="161"/>
      <c r="CM92" s="161"/>
      <c r="CN92" s="161"/>
      <c r="CO92" s="162"/>
      <c r="CP92" s="162"/>
      <c r="CQ92" s="162"/>
      <c r="CR92" s="162"/>
      <c r="CS92" s="160"/>
      <c r="CT92" s="161"/>
      <c r="CU92" s="161"/>
      <c r="CV92" s="161"/>
      <c r="CW92" s="162"/>
      <c r="CX92" s="162"/>
      <c r="CY92" s="162"/>
      <c r="CZ92" s="162"/>
      <c r="DA92" s="160"/>
      <c r="DB92" s="161"/>
      <c r="DC92" s="161"/>
      <c r="DD92" s="161"/>
      <c r="DE92" s="162"/>
      <c r="DF92" s="162"/>
      <c r="DG92" s="162"/>
      <c r="DH92" s="162"/>
      <c r="DI92" s="160"/>
      <c r="DJ92" s="161"/>
      <c r="DK92" s="161"/>
      <c r="DL92" s="161"/>
      <c r="DM92" s="162"/>
      <c r="DN92" s="162"/>
      <c r="DO92" s="162"/>
      <c r="DP92" s="162"/>
      <c r="DQ92" s="160"/>
      <c r="DR92" s="161"/>
      <c r="DS92" s="161"/>
      <c r="DT92" s="161"/>
      <c r="DU92" s="162"/>
      <c r="DV92" s="162"/>
      <c r="DW92" s="162"/>
      <c r="DX92" s="162"/>
      <c r="DY92" s="160"/>
      <c r="DZ92" s="161"/>
      <c r="EA92" s="161"/>
      <c r="EB92" s="161"/>
      <c r="EC92" s="162"/>
      <c r="ED92" s="162"/>
      <c r="EE92" s="162"/>
      <c r="EF92" s="162"/>
      <c r="EG92" s="160"/>
      <c r="EH92" s="161"/>
      <c r="EI92" s="161"/>
      <c r="EJ92" s="161"/>
      <c r="EK92" s="162"/>
      <c r="EL92" s="162"/>
      <c r="EM92" s="162"/>
      <c r="EN92" s="162"/>
      <c r="EO92" s="160"/>
      <c r="EP92" s="161"/>
      <c r="EQ92" s="161"/>
      <c r="ER92" s="161"/>
      <c r="ES92" s="162"/>
      <c r="ET92" s="162"/>
      <c r="EU92" s="162"/>
      <c r="EV92" s="162"/>
      <c r="EW92" s="160"/>
      <c r="EX92" s="161"/>
      <c r="EY92" s="161"/>
      <c r="EZ92" s="161"/>
      <c r="FA92" s="162"/>
      <c r="FB92" s="162"/>
      <c r="FC92" s="162"/>
      <c r="FD92" s="162"/>
      <c r="FE92" s="160"/>
      <c r="FF92" s="161"/>
      <c r="FG92" s="161"/>
      <c r="FH92" s="161"/>
      <c r="FI92" s="162"/>
      <c r="FJ92" s="162"/>
      <c r="FK92" s="162"/>
      <c r="FL92" s="162"/>
      <c r="FM92" s="160"/>
      <c r="FN92" s="161"/>
      <c r="FO92" s="161"/>
      <c r="FP92" s="161"/>
      <c r="FQ92" s="162"/>
      <c r="FR92" s="162"/>
      <c r="FS92" s="162"/>
      <c r="FT92" s="162"/>
      <c r="FU92" s="160"/>
      <c r="FV92" s="161"/>
      <c r="FW92" s="161"/>
      <c r="FX92" s="161"/>
      <c r="FY92" s="162"/>
      <c r="FZ92" s="162"/>
      <c r="GA92" s="162"/>
      <c r="GB92" s="162"/>
      <c r="GC92" s="160"/>
      <c r="GD92" s="161"/>
      <c r="GE92" s="161"/>
      <c r="GF92" s="161"/>
      <c r="GG92" s="162"/>
      <c r="GH92" s="162"/>
      <c r="GI92" s="162"/>
      <c r="GJ92" s="162"/>
      <c r="GK92" s="160"/>
      <c r="GL92" s="161"/>
      <c r="GM92" s="161"/>
      <c r="GN92" s="161"/>
      <c r="GO92" s="162"/>
      <c r="GP92" s="162"/>
      <c r="GQ92" s="162"/>
      <c r="GR92" s="162"/>
      <c r="GS92" s="160"/>
      <c r="GT92" s="161"/>
      <c r="GU92" s="161"/>
      <c r="GV92" s="161"/>
      <c r="GW92" s="162"/>
      <c r="GX92" s="162"/>
      <c r="GY92" s="162"/>
      <c r="GZ92" s="162"/>
      <c r="HA92" s="160"/>
      <c r="HB92" s="161"/>
      <c r="HC92" s="161"/>
      <c r="HD92" s="161"/>
      <c r="HE92" s="162"/>
      <c r="HF92" s="162"/>
      <c r="HG92" s="162"/>
      <c r="HH92" s="162"/>
      <c r="HI92" s="160"/>
      <c r="HJ92" s="161"/>
      <c r="HK92" s="161"/>
      <c r="HL92" s="161"/>
      <c r="HM92" s="162"/>
      <c r="HN92" s="162"/>
      <c r="HO92" s="162"/>
      <c r="HP92" s="162"/>
      <c r="HQ92" s="160"/>
      <c r="HR92" s="161"/>
      <c r="HS92" s="161"/>
      <c r="HT92" s="161"/>
      <c r="HU92" s="162"/>
      <c r="HV92" s="162"/>
      <c r="HW92" s="162"/>
      <c r="HX92" s="162"/>
      <c r="HY92" s="160"/>
      <c r="HZ92" s="161"/>
      <c r="IA92" s="161"/>
      <c r="IB92" s="161"/>
      <c r="IC92" s="162"/>
      <c r="ID92" s="162"/>
      <c r="IE92" s="162"/>
      <c r="IF92" s="162"/>
      <c r="IG92" s="160"/>
      <c r="IH92" s="161"/>
      <c r="II92" s="161"/>
      <c r="IJ92" s="161"/>
      <c r="IK92" s="162"/>
      <c r="IL92" s="162"/>
      <c r="IM92" s="162"/>
      <c r="IN92" s="162"/>
      <c r="IO92" s="160"/>
      <c r="IP92" s="161"/>
      <c r="IQ92" s="161"/>
      <c r="IR92" s="161"/>
      <c r="IS92" s="162"/>
      <c r="IT92" s="162"/>
      <c r="IU92" s="162"/>
      <c r="IV92" s="162"/>
    </row>
    <row r="93" spans="1:256" s="163" customFormat="1" ht="22.95" customHeight="1">
      <c r="A93" s="145">
        <v>70</v>
      </c>
      <c r="B93" s="146" t="s">
        <v>332</v>
      </c>
      <c r="C93" s="146" t="s">
        <v>333</v>
      </c>
      <c r="D93" s="146" t="s">
        <v>188</v>
      </c>
      <c r="E93" s="147">
        <v>102.07</v>
      </c>
      <c r="F93" s="147"/>
      <c r="G93" s="147">
        <f t="shared" si="5"/>
        <v>0</v>
      </c>
      <c r="H93" s="147">
        <v>0</v>
      </c>
      <c r="I93" s="2"/>
      <c r="J93" s="2"/>
      <c r="K93" s="165"/>
      <c r="L93" s="165"/>
      <c r="M93" s="166"/>
      <c r="N93" s="166"/>
      <c r="O93" s="166"/>
      <c r="P93" s="166"/>
      <c r="Q93" s="164"/>
      <c r="R93" s="165"/>
      <c r="S93" s="165"/>
      <c r="T93" s="165"/>
      <c r="U93" s="166"/>
      <c r="V93" s="166"/>
      <c r="W93" s="166"/>
      <c r="X93" s="166"/>
      <c r="Y93" s="164"/>
      <c r="Z93" s="165"/>
      <c r="AA93" s="165"/>
      <c r="AB93" s="165"/>
      <c r="AC93" s="166"/>
      <c r="AD93" s="166"/>
      <c r="AE93" s="166"/>
      <c r="AF93" s="166"/>
      <c r="AG93" s="164"/>
      <c r="AH93" s="165"/>
      <c r="AI93" s="165"/>
      <c r="AJ93" s="165"/>
      <c r="AK93" s="166"/>
      <c r="AL93" s="166"/>
      <c r="AM93" s="166"/>
      <c r="AN93" s="166"/>
      <c r="AO93" s="164"/>
      <c r="AP93" s="165"/>
      <c r="AQ93" s="165"/>
      <c r="AR93" s="165"/>
      <c r="AS93" s="166"/>
      <c r="AT93" s="166"/>
      <c r="AU93" s="166"/>
      <c r="AV93" s="166"/>
      <c r="AW93" s="164"/>
      <c r="AX93" s="165"/>
      <c r="AY93" s="165"/>
      <c r="AZ93" s="165"/>
      <c r="BA93" s="166"/>
      <c r="BB93" s="166"/>
      <c r="BC93" s="166"/>
      <c r="BD93" s="166"/>
      <c r="BE93" s="164"/>
      <c r="BF93" s="165"/>
      <c r="BG93" s="165"/>
      <c r="BH93" s="165"/>
      <c r="BI93" s="166"/>
      <c r="BJ93" s="166"/>
      <c r="BK93" s="166"/>
      <c r="BL93" s="166"/>
      <c r="BM93" s="164"/>
      <c r="BN93" s="165"/>
      <c r="BO93" s="165"/>
      <c r="BP93" s="165"/>
      <c r="BQ93" s="166"/>
      <c r="BR93" s="166"/>
      <c r="BS93" s="166"/>
      <c r="BT93" s="166"/>
      <c r="BU93" s="164"/>
      <c r="BV93" s="165"/>
      <c r="BW93" s="165"/>
      <c r="BX93" s="165"/>
      <c r="BY93" s="166"/>
      <c r="BZ93" s="166"/>
      <c r="CA93" s="166"/>
      <c r="CB93" s="166"/>
      <c r="CC93" s="164"/>
      <c r="CD93" s="165"/>
      <c r="CE93" s="165"/>
      <c r="CF93" s="165"/>
      <c r="CG93" s="166"/>
      <c r="CH93" s="166"/>
      <c r="CI93" s="166"/>
      <c r="CJ93" s="166"/>
      <c r="CK93" s="164"/>
      <c r="CL93" s="165"/>
      <c r="CM93" s="165"/>
      <c r="CN93" s="165"/>
      <c r="CO93" s="166"/>
      <c r="CP93" s="166"/>
      <c r="CQ93" s="166"/>
      <c r="CR93" s="166"/>
      <c r="CS93" s="164"/>
      <c r="CT93" s="165"/>
      <c r="CU93" s="165"/>
      <c r="CV93" s="165"/>
      <c r="CW93" s="166"/>
      <c r="CX93" s="166"/>
      <c r="CY93" s="166"/>
      <c r="CZ93" s="166"/>
      <c r="DA93" s="164"/>
      <c r="DB93" s="165"/>
      <c r="DC93" s="165"/>
      <c r="DD93" s="165"/>
      <c r="DE93" s="166"/>
      <c r="DF93" s="166"/>
      <c r="DG93" s="166"/>
      <c r="DH93" s="166"/>
      <c r="DI93" s="164"/>
      <c r="DJ93" s="165"/>
      <c r="DK93" s="165"/>
      <c r="DL93" s="165"/>
      <c r="DM93" s="166"/>
      <c r="DN93" s="166"/>
      <c r="DO93" s="166"/>
      <c r="DP93" s="166"/>
      <c r="DQ93" s="164"/>
      <c r="DR93" s="165"/>
      <c r="DS93" s="165"/>
      <c r="DT93" s="165"/>
      <c r="DU93" s="166"/>
      <c r="DV93" s="166"/>
      <c r="DW93" s="166"/>
      <c r="DX93" s="166"/>
      <c r="DY93" s="164"/>
      <c r="DZ93" s="165"/>
      <c r="EA93" s="165"/>
      <c r="EB93" s="165"/>
      <c r="EC93" s="166"/>
      <c r="ED93" s="166"/>
      <c r="EE93" s="166"/>
      <c r="EF93" s="166"/>
      <c r="EG93" s="164"/>
      <c r="EH93" s="165"/>
      <c r="EI93" s="165"/>
      <c r="EJ93" s="165"/>
      <c r="EK93" s="166"/>
      <c r="EL93" s="166"/>
      <c r="EM93" s="166"/>
      <c r="EN93" s="166"/>
      <c r="EO93" s="164"/>
      <c r="EP93" s="165"/>
      <c r="EQ93" s="165"/>
      <c r="ER93" s="165"/>
      <c r="ES93" s="166"/>
      <c r="ET93" s="166"/>
      <c r="EU93" s="166"/>
      <c r="EV93" s="166"/>
      <c r="EW93" s="164"/>
      <c r="EX93" s="165"/>
      <c r="EY93" s="165"/>
      <c r="EZ93" s="165"/>
      <c r="FA93" s="166"/>
      <c r="FB93" s="166"/>
      <c r="FC93" s="166"/>
      <c r="FD93" s="166"/>
      <c r="FE93" s="164"/>
      <c r="FF93" s="165"/>
      <c r="FG93" s="165"/>
      <c r="FH93" s="165"/>
      <c r="FI93" s="166"/>
      <c r="FJ93" s="166"/>
      <c r="FK93" s="166"/>
      <c r="FL93" s="166"/>
      <c r="FM93" s="164"/>
      <c r="FN93" s="165"/>
      <c r="FO93" s="165"/>
      <c r="FP93" s="165"/>
      <c r="FQ93" s="166"/>
      <c r="FR93" s="166"/>
      <c r="FS93" s="166"/>
      <c r="FT93" s="166"/>
      <c r="FU93" s="164"/>
      <c r="FV93" s="165"/>
      <c r="FW93" s="165"/>
      <c r="FX93" s="165"/>
      <c r="FY93" s="166"/>
      <c r="FZ93" s="166"/>
      <c r="GA93" s="166"/>
      <c r="GB93" s="166"/>
      <c r="GC93" s="164"/>
      <c r="GD93" s="165"/>
      <c r="GE93" s="165"/>
      <c r="GF93" s="165"/>
      <c r="GG93" s="166"/>
      <c r="GH93" s="166"/>
      <c r="GI93" s="166"/>
      <c r="GJ93" s="166"/>
      <c r="GK93" s="164"/>
      <c r="GL93" s="165"/>
      <c r="GM93" s="165"/>
      <c r="GN93" s="165"/>
      <c r="GO93" s="166"/>
      <c r="GP93" s="166"/>
      <c r="GQ93" s="166"/>
      <c r="GR93" s="166"/>
      <c r="GS93" s="164"/>
      <c r="GT93" s="165"/>
      <c r="GU93" s="165"/>
      <c r="GV93" s="165"/>
      <c r="GW93" s="166"/>
      <c r="GX93" s="166"/>
      <c r="GY93" s="166"/>
      <c r="GZ93" s="166"/>
      <c r="HA93" s="164"/>
      <c r="HB93" s="165"/>
      <c r="HC93" s="165"/>
      <c r="HD93" s="165"/>
      <c r="HE93" s="166"/>
      <c r="HF93" s="166"/>
      <c r="HG93" s="166"/>
      <c r="HH93" s="166"/>
      <c r="HI93" s="164"/>
      <c r="HJ93" s="165"/>
      <c r="HK93" s="165"/>
      <c r="HL93" s="165"/>
      <c r="HM93" s="166"/>
      <c r="HN93" s="166"/>
      <c r="HO93" s="166"/>
      <c r="HP93" s="166"/>
      <c r="HQ93" s="164"/>
      <c r="HR93" s="165"/>
      <c r="HS93" s="165"/>
      <c r="HT93" s="165"/>
      <c r="HU93" s="166"/>
      <c r="HV93" s="166"/>
      <c r="HW93" s="166"/>
      <c r="HX93" s="166"/>
      <c r="HY93" s="164"/>
      <c r="HZ93" s="165"/>
      <c r="IA93" s="165"/>
      <c r="IB93" s="165"/>
      <c r="IC93" s="166"/>
      <c r="ID93" s="166"/>
      <c r="IE93" s="166"/>
      <c r="IF93" s="166"/>
      <c r="IG93" s="164"/>
      <c r="IH93" s="165"/>
      <c r="II93" s="165"/>
      <c r="IJ93" s="165"/>
      <c r="IK93" s="166"/>
      <c r="IL93" s="166"/>
      <c r="IM93" s="166"/>
      <c r="IN93" s="166"/>
      <c r="IO93" s="164"/>
      <c r="IP93" s="165"/>
      <c r="IQ93" s="165"/>
      <c r="IR93" s="165"/>
      <c r="IS93" s="166"/>
      <c r="IT93" s="166"/>
      <c r="IU93" s="166"/>
      <c r="IV93" s="166"/>
    </row>
    <row r="94" spans="1:256" s="163" customFormat="1" ht="22.95" customHeight="1">
      <c r="A94" s="145">
        <v>71</v>
      </c>
      <c r="B94" s="146" t="s">
        <v>334</v>
      </c>
      <c r="C94" s="146" t="s">
        <v>335</v>
      </c>
      <c r="D94" s="146" t="s">
        <v>188</v>
      </c>
      <c r="E94" s="147">
        <v>11.81</v>
      </c>
      <c r="F94" s="147"/>
      <c r="G94" s="147">
        <f t="shared" si="5"/>
        <v>0</v>
      </c>
      <c r="H94" s="147">
        <v>0</v>
      </c>
      <c r="I94" s="2"/>
      <c r="J94" s="2"/>
      <c r="K94" s="161"/>
      <c r="L94" s="161"/>
      <c r="M94" s="162"/>
      <c r="N94" s="162"/>
      <c r="O94" s="162"/>
      <c r="P94" s="162"/>
      <c r="Q94" s="160"/>
      <c r="R94" s="161"/>
      <c r="S94" s="161"/>
      <c r="T94" s="161"/>
      <c r="U94" s="162"/>
      <c r="V94" s="162"/>
      <c r="W94" s="162"/>
      <c r="X94" s="162"/>
      <c r="Y94" s="160"/>
      <c r="Z94" s="161"/>
      <c r="AA94" s="161"/>
      <c r="AB94" s="161"/>
      <c r="AC94" s="162"/>
      <c r="AD94" s="162"/>
      <c r="AE94" s="162"/>
      <c r="AF94" s="162"/>
      <c r="AG94" s="160"/>
      <c r="AH94" s="161"/>
      <c r="AI94" s="161"/>
      <c r="AJ94" s="161"/>
      <c r="AK94" s="162"/>
      <c r="AL94" s="162"/>
      <c r="AM94" s="162"/>
      <c r="AN94" s="162"/>
      <c r="AO94" s="160"/>
      <c r="AP94" s="161"/>
      <c r="AQ94" s="161"/>
      <c r="AR94" s="161"/>
      <c r="AS94" s="162"/>
      <c r="AT94" s="162"/>
      <c r="AU94" s="162"/>
      <c r="AV94" s="162"/>
      <c r="AW94" s="160"/>
      <c r="AX94" s="161"/>
      <c r="AY94" s="161"/>
      <c r="AZ94" s="161"/>
      <c r="BA94" s="162"/>
      <c r="BB94" s="162"/>
      <c r="BC94" s="162"/>
      <c r="BD94" s="162"/>
      <c r="BE94" s="160"/>
      <c r="BF94" s="161"/>
      <c r="BG94" s="161"/>
      <c r="BH94" s="161"/>
      <c r="BI94" s="162"/>
      <c r="BJ94" s="162"/>
      <c r="BK94" s="162"/>
      <c r="BL94" s="162"/>
      <c r="BM94" s="160"/>
      <c r="BN94" s="161"/>
      <c r="BO94" s="161"/>
      <c r="BP94" s="161"/>
      <c r="BQ94" s="162"/>
      <c r="BR94" s="162"/>
      <c r="BS94" s="162"/>
      <c r="BT94" s="162"/>
      <c r="BU94" s="160"/>
      <c r="BV94" s="161"/>
      <c r="BW94" s="161"/>
      <c r="BX94" s="161"/>
      <c r="BY94" s="162"/>
      <c r="BZ94" s="162"/>
      <c r="CA94" s="162"/>
      <c r="CB94" s="162"/>
      <c r="CC94" s="160"/>
      <c r="CD94" s="161"/>
      <c r="CE94" s="161"/>
      <c r="CF94" s="161"/>
      <c r="CG94" s="162"/>
      <c r="CH94" s="162"/>
      <c r="CI94" s="162"/>
      <c r="CJ94" s="162"/>
      <c r="CK94" s="160"/>
      <c r="CL94" s="161"/>
      <c r="CM94" s="161"/>
      <c r="CN94" s="161"/>
      <c r="CO94" s="162"/>
      <c r="CP94" s="162"/>
      <c r="CQ94" s="162"/>
      <c r="CR94" s="162"/>
      <c r="CS94" s="160"/>
      <c r="CT94" s="161"/>
      <c r="CU94" s="161"/>
      <c r="CV94" s="161"/>
      <c r="CW94" s="162"/>
      <c r="CX94" s="162"/>
      <c r="CY94" s="162"/>
      <c r="CZ94" s="162"/>
      <c r="DA94" s="160"/>
      <c r="DB94" s="161"/>
      <c r="DC94" s="161"/>
      <c r="DD94" s="161"/>
      <c r="DE94" s="162"/>
      <c r="DF94" s="162"/>
      <c r="DG94" s="162"/>
      <c r="DH94" s="162"/>
      <c r="DI94" s="160"/>
      <c r="DJ94" s="161"/>
      <c r="DK94" s="161"/>
      <c r="DL94" s="161"/>
      <c r="DM94" s="162"/>
      <c r="DN94" s="162"/>
      <c r="DO94" s="162"/>
      <c r="DP94" s="162"/>
      <c r="DQ94" s="160"/>
      <c r="DR94" s="161"/>
      <c r="DS94" s="161"/>
      <c r="DT94" s="161"/>
      <c r="DU94" s="162"/>
      <c r="DV94" s="162"/>
      <c r="DW94" s="162"/>
      <c r="DX94" s="162"/>
      <c r="DY94" s="160"/>
      <c r="DZ94" s="161"/>
      <c r="EA94" s="161"/>
      <c r="EB94" s="161"/>
      <c r="EC94" s="162"/>
      <c r="ED94" s="162"/>
      <c r="EE94" s="162"/>
      <c r="EF94" s="162"/>
      <c r="EG94" s="160"/>
      <c r="EH94" s="161"/>
      <c r="EI94" s="161"/>
      <c r="EJ94" s="161"/>
      <c r="EK94" s="162"/>
      <c r="EL94" s="162"/>
      <c r="EM94" s="162"/>
      <c r="EN94" s="162"/>
      <c r="EO94" s="160"/>
      <c r="EP94" s="161"/>
      <c r="EQ94" s="161"/>
      <c r="ER94" s="161"/>
      <c r="ES94" s="162"/>
      <c r="ET94" s="162"/>
      <c r="EU94" s="162"/>
      <c r="EV94" s="162"/>
      <c r="EW94" s="160"/>
      <c r="EX94" s="161"/>
      <c r="EY94" s="161"/>
      <c r="EZ94" s="161"/>
      <c r="FA94" s="162"/>
      <c r="FB94" s="162"/>
      <c r="FC94" s="162"/>
      <c r="FD94" s="162"/>
      <c r="FE94" s="160"/>
      <c r="FF94" s="161"/>
      <c r="FG94" s="161"/>
      <c r="FH94" s="161"/>
      <c r="FI94" s="162"/>
      <c r="FJ94" s="162"/>
      <c r="FK94" s="162"/>
      <c r="FL94" s="162"/>
      <c r="FM94" s="160"/>
      <c r="FN94" s="161"/>
      <c r="FO94" s="161"/>
      <c r="FP94" s="161"/>
      <c r="FQ94" s="162"/>
      <c r="FR94" s="162"/>
      <c r="FS94" s="162"/>
      <c r="FT94" s="162"/>
      <c r="FU94" s="160"/>
      <c r="FV94" s="161"/>
      <c r="FW94" s="161"/>
      <c r="FX94" s="161"/>
      <c r="FY94" s="162"/>
      <c r="FZ94" s="162"/>
      <c r="GA94" s="162"/>
      <c r="GB94" s="162"/>
      <c r="GC94" s="160"/>
      <c r="GD94" s="161"/>
      <c r="GE94" s="161"/>
      <c r="GF94" s="161"/>
      <c r="GG94" s="162"/>
      <c r="GH94" s="162"/>
      <c r="GI94" s="162"/>
      <c r="GJ94" s="162"/>
      <c r="GK94" s="160"/>
      <c r="GL94" s="161"/>
      <c r="GM94" s="161"/>
      <c r="GN94" s="161"/>
      <c r="GO94" s="162"/>
      <c r="GP94" s="162"/>
      <c r="GQ94" s="162"/>
      <c r="GR94" s="162"/>
      <c r="GS94" s="160"/>
      <c r="GT94" s="161"/>
      <c r="GU94" s="161"/>
      <c r="GV94" s="161"/>
      <c r="GW94" s="162"/>
      <c r="GX94" s="162"/>
      <c r="GY94" s="162"/>
      <c r="GZ94" s="162"/>
      <c r="HA94" s="160"/>
      <c r="HB94" s="161"/>
      <c r="HC94" s="161"/>
      <c r="HD94" s="161"/>
      <c r="HE94" s="162"/>
      <c r="HF94" s="162"/>
      <c r="HG94" s="162"/>
      <c r="HH94" s="162"/>
      <c r="HI94" s="160"/>
      <c r="HJ94" s="161"/>
      <c r="HK94" s="161"/>
      <c r="HL94" s="161"/>
      <c r="HM94" s="162"/>
      <c r="HN94" s="162"/>
      <c r="HO94" s="162"/>
      <c r="HP94" s="162"/>
      <c r="HQ94" s="160"/>
      <c r="HR94" s="161"/>
      <c r="HS94" s="161"/>
      <c r="HT94" s="161"/>
      <c r="HU94" s="162"/>
      <c r="HV94" s="162"/>
      <c r="HW94" s="162"/>
      <c r="HX94" s="162"/>
      <c r="HY94" s="160"/>
      <c r="HZ94" s="161"/>
      <c r="IA94" s="161"/>
      <c r="IB94" s="161"/>
      <c r="IC94" s="162"/>
      <c r="ID94" s="162"/>
      <c r="IE94" s="162"/>
      <c r="IF94" s="162"/>
      <c r="IG94" s="160"/>
      <c r="IH94" s="161"/>
      <c r="II94" s="161"/>
      <c r="IJ94" s="161"/>
      <c r="IK94" s="162"/>
      <c r="IL94" s="162"/>
      <c r="IM94" s="162"/>
      <c r="IN94" s="162"/>
      <c r="IO94" s="160"/>
      <c r="IP94" s="161"/>
      <c r="IQ94" s="161"/>
      <c r="IR94" s="161"/>
      <c r="IS94" s="162"/>
      <c r="IT94" s="162"/>
      <c r="IU94" s="162"/>
      <c r="IV94" s="162"/>
    </row>
    <row r="95" spans="1:256" s="163" customFormat="1" ht="24" customHeight="1">
      <c r="A95" s="145">
        <v>72</v>
      </c>
      <c r="B95" s="146" t="s">
        <v>336</v>
      </c>
      <c r="C95" s="146" t="s">
        <v>337</v>
      </c>
      <c r="D95" s="146" t="s">
        <v>188</v>
      </c>
      <c r="E95" s="147">
        <v>2.39</v>
      </c>
      <c r="F95" s="147"/>
      <c r="G95" s="147">
        <f t="shared" si="5"/>
        <v>0</v>
      </c>
      <c r="H95" s="147">
        <v>0</v>
      </c>
      <c r="I95" s="2"/>
      <c r="J95" s="2"/>
      <c r="K95" s="165"/>
      <c r="L95" s="165"/>
      <c r="M95" s="166"/>
      <c r="N95" s="166"/>
      <c r="O95" s="166"/>
      <c r="P95" s="166"/>
      <c r="Q95" s="164"/>
      <c r="R95" s="165"/>
      <c r="S95" s="165"/>
      <c r="T95" s="165"/>
      <c r="U95" s="166"/>
      <c r="V95" s="166"/>
      <c r="W95" s="166"/>
      <c r="X95" s="166"/>
      <c r="Y95" s="164"/>
      <c r="Z95" s="165"/>
      <c r="AA95" s="165"/>
      <c r="AB95" s="165"/>
      <c r="AC95" s="166"/>
      <c r="AD95" s="166"/>
      <c r="AE95" s="166"/>
      <c r="AF95" s="166"/>
      <c r="AG95" s="164"/>
      <c r="AH95" s="165"/>
      <c r="AI95" s="165"/>
      <c r="AJ95" s="165"/>
      <c r="AK95" s="166"/>
      <c r="AL95" s="166"/>
      <c r="AM95" s="166"/>
      <c r="AN95" s="166"/>
      <c r="AO95" s="164"/>
      <c r="AP95" s="165"/>
      <c r="AQ95" s="165"/>
      <c r="AR95" s="165"/>
      <c r="AS95" s="166"/>
      <c r="AT95" s="166"/>
      <c r="AU95" s="166"/>
      <c r="AV95" s="166"/>
      <c r="AW95" s="164"/>
      <c r="AX95" s="165"/>
      <c r="AY95" s="165"/>
      <c r="AZ95" s="165"/>
      <c r="BA95" s="166"/>
      <c r="BB95" s="166"/>
      <c r="BC95" s="166"/>
      <c r="BD95" s="166"/>
      <c r="BE95" s="164"/>
      <c r="BF95" s="165"/>
      <c r="BG95" s="165"/>
      <c r="BH95" s="165"/>
      <c r="BI95" s="166"/>
      <c r="BJ95" s="166"/>
      <c r="BK95" s="166"/>
      <c r="BL95" s="166"/>
      <c r="BM95" s="164"/>
      <c r="BN95" s="165"/>
      <c r="BO95" s="165"/>
      <c r="BP95" s="165"/>
      <c r="BQ95" s="166"/>
      <c r="BR95" s="166"/>
      <c r="BS95" s="166"/>
      <c r="BT95" s="166"/>
      <c r="BU95" s="164"/>
      <c r="BV95" s="165"/>
      <c r="BW95" s="165"/>
      <c r="BX95" s="165"/>
      <c r="BY95" s="166"/>
      <c r="BZ95" s="166"/>
      <c r="CA95" s="166"/>
      <c r="CB95" s="166"/>
      <c r="CC95" s="164"/>
      <c r="CD95" s="165"/>
      <c r="CE95" s="165"/>
      <c r="CF95" s="165"/>
      <c r="CG95" s="166"/>
      <c r="CH95" s="166"/>
      <c r="CI95" s="166"/>
      <c r="CJ95" s="166"/>
      <c r="CK95" s="164"/>
      <c r="CL95" s="165"/>
      <c r="CM95" s="165"/>
      <c r="CN95" s="165"/>
      <c r="CO95" s="166"/>
      <c r="CP95" s="166"/>
      <c r="CQ95" s="166"/>
      <c r="CR95" s="166"/>
      <c r="CS95" s="164"/>
      <c r="CT95" s="165"/>
      <c r="CU95" s="165"/>
      <c r="CV95" s="165"/>
      <c r="CW95" s="166"/>
      <c r="CX95" s="166"/>
      <c r="CY95" s="166"/>
      <c r="CZ95" s="166"/>
      <c r="DA95" s="164"/>
      <c r="DB95" s="165"/>
      <c r="DC95" s="165"/>
      <c r="DD95" s="165"/>
      <c r="DE95" s="166"/>
      <c r="DF95" s="166"/>
      <c r="DG95" s="166"/>
      <c r="DH95" s="166"/>
      <c r="DI95" s="164"/>
      <c r="DJ95" s="165"/>
      <c r="DK95" s="165"/>
      <c r="DL95" s="165"/>
      <c r="DM95" s="166"/>
      <c r="DN95" s="166"/>
      <c r="DO95" s="166"/>
      <c r="DP95" s="166"/>
      <c r="DQ95" s="164"/>
      <c r="DR95" s="165"/>
      <c r="DS95" s="165"/>
      <c r="DT95" s="165"/>
      <c r="DU95" s="166"/>
      <c r="DV95" s="166"/>
      <c r="DW95" s="166"/>
      <c r="DX95" s="166"/>
      <c r="DY95" s="164"/>
      <c r="DZ95" s="165"/>
      <c r="EA95" s="165"/>
      <c r="EB95" s="165"/>
      <c r="EC95" s="166"/>
      <c r="ED95" s="166"/>
      <c r="EE95" s="166"/>
      <c r="EF95" s="166"/>
      <c r="EG95" s="164"/>
      <c r="EH95" s="165"/>
      <c r="EI95" s="165"/>
      <c r="EJ95" s="165"/>
      <c r="EK95" s="166"/>
      <c r="EL95" s="166"/>
      <c r="EM95" s="166"/>
      <c r="EN95" s="166"/>
      <c r="EO95" s="164"/>
      <c r="EP95" s="165"/>
      <c r="EQ95" s="165"/>
      <c r="ER95" s="165"/>
      <c r="ES95" s="166"/>
      <c r="ET95" s="166"/>
      <c r="EU95" s="166"/>
      <c r="EV95" s="166"/>
      <c r="EW95" s="164"/>
      <c r="EX95" s="165"/>
      <c r="EY95" s="165"/>
      <c r="EZ95" s="165"/>
      <c r="FA95" s="166"/>
      <c r="FB95" s="166"/>
      <c r="FC95" s="166"/>
      <c r="FD95" s="166"/>
      <c r="FE95" s="164"/>
      <c r="FF95" s="165"/>
      <c r="FG95" s="165"/>
      <c r="FH95" s="165"/>
      <c r="FI95" s="166"/>
      <c r="FJ95" s="166"/>
      <c r="FK95" s="166"/>
      <c r="FL95" s="166"/>
      <c r="FM95" s="164"/>
      <c r="FN95" s="165"/>
      <c r="FO95" s="165"/>
      <c r="FP95" s="165"/>
      <c r="FQ95" s="166"/>
      <c r="FR95" s="166"/>
      <c r="FS95" s="166"/>
      <c r="FT95" s="166"/>
      <c r="FU95" s="164"/>
      <c r="FV95" s="165"/>
      <c r="FW95" s="165"/>
      <c r="FX95" s="165"/>
      <c r="FY95" s="166"/>
      <c r="FZ95" s="166"/>
      <c r="GA95" s="166"/>
      <c r="GB95" s="166"/>
      <c r="GC95" s="164"/>
      <c r="GD95" s="165"/>
      <c r="GE95" s="165"/>
      <c r="GF95" s="165"/>
      <c r="GG95" s="166"/>
      <c r="GH95" s="166"/>
      <c r="GI95" s="166"/>
      <c r="GJ95" s="166"/>
      <c r="GK95" s="164"/>
      <c r="GL95" s="165"/>
      <c r="GM95" s="165"/>
      <c r="GN95" s="165"/>
      <c r="GO95" s="166"/>
      <c r="GP95" s="166"/>
      <c r="GQ95" s="166"/>
      <c r="GR95" s="166"/>
      <c r="GS95" s="164"/>
      <c r="GT95" s="165"/>
      <c r="GU95" s="165"/>
      <c r="GV95" s="165"/>
      <c r="GW95" s="166"/>
      <c r="GX95" s="166"/>
      <c r="GY95" s="166"/>
      <c r="GZ95" s="166"/>
      <c r="HA95" s="164"/>
      <c r="HB95" s="165"/>
      <c r="HC95" s="165"/>
      <c r="HD95" s="165"/>
      <c r="HE95" s="166"/>
      <c r="HF95" s="166"/>
      <c r="HG95" s="166"/>
      <c r="HH95" s="166"/>
      <c r="HI95" s="164"/>
      <c r="HJ95" s="165"/>
      <c r="HK95" s="165"/>
      <c r="HL95" s="165"/>
      <c r="HM95" s="166"/>
      <c r="HN95" s="166"/>
      <c r="HO95" s="166"/>
      <c r="HP95" s="166"/>
      <c r="HQ95" s="164"/>
      <c r="HR95" s="165"/>
      <c r="HS95" s="165"/>
      <c r="HT95" s="165"/>
      <c r="HU95" s="166"/>
      <c r="HV95" s="166"/>
      <c r="HW95" s="166"/>
      <c r="HX95" s="166"/>
      <c r="HY95" s="164"/>
      <c r="HZ95" s="165"/>
      <c r="IA95" s="165"/>
      <c r="IB95" s="165"/>
      <c r="IC95" s="166"/>
      <c r="ID95" s="166"/>
      <c r="IE95" s="166"/>
      <c r="IF95" s="166"/>
      <c r="IG95" s="164"/>
      <c r="IH95" s="165"/>
      <c r="II95" s="165"/>
      <c r="IJ95" s="165"/>
      <c r="IK95" s="166"/>
      <c r="IL95" s="166"/>
      <c r="IM95" s="166"/>
      <c r="IN95" s="166"/>
      <c r="IO95" s="164"/>
      <c r="IP95" s="165"/>
      <c r="IQ95" s="165"/>
      <c r="IR95" s="165"/>
      <c r="IS95" s="166"/>
      <c r="IT95" s="166"/>
      <c r="IU95" s="166"/>
      <c r="IV95" s="166"/>
    </row>
    <row r="96" spans="1:256" s="163" customFormat="1" ht="21.6" customHeight="1">
      <c r="A96" s="145">
        <v>73</v>
      </c>
      <c r="B96" s="146" t="s">
        <v>274</v>
      </c>
      <c r="C96" s="146" t="s">
        <v>275</v>
      </c>
      <c r="D96" s="146" t="s">
        <v>189</v>
      </c>
      <c r="E96" s="147">
        <v>114.83</v>
      </c>
      <c r="F96" s="147"/>
      <c r="G96" s="147">
        <f t="shared" si="5"/>
        <v>0</v>
      </c>
      <c r="H96" s="147">
        <v>0</v>
      </c>
      <c r="I96" s="2"/>
      <c r="J96" s="2"/>
      <c r="K96" s="161"/>
      <c r="L96" s="161"/>
      <c r="M96" s="162"/>
      <c r="N96" s="162"/>
      <c r="O96" s="162"/>
      <c r="P96" s="162"/>
      <c r="Q96" s="160"/>
      <c r="R96" s="161"/>
      <c r="S96" s="161"/>
      <c r="T96" s="161"/>
      <c r="U96" s="162"/>
      <c r="V96" s="162"/>
      <c r="W96" s="162"/>
      <c r="X96" s="162"/>
      <c r="Y96" s="160"/>
      <c r="Z96" s="161"/>
      <c r="AA96" s="161"/>
      <c r="AB96" s="161"/>
      <c r="AC96" s="162"/>
      <c r="AD96" s="162"/>
      <c r="AE96" s="162"/>
      <c r="AF96" s="162"/>
      <c r="AG96" s="160"/>
      <c r="AH96" s="161"/>
      <c r="AI96" s="161"/>
      <c r="AJ96" s="161"/>
      <c r="AK96" s="162"/>
      <c r="AL96" s="162"/>
      <c r="AM96" s="162"/>
      <c r="AN96" s="162"/>
      <c r="AO96" s="160"/>
      <c r="AP96" s="161"/>
      <c r="AQ96" s="161"/>
      <c r="AR96" s="161"/>
      <c r="AS96" s="162"/>
      <c r="AT96" s="162"/>
      <c r="AU96" s="162"/>
      <c r="AV96" s="162"/>
      <c r="AW96" s="160"/>
      <c r="AX96" s="161"/>
      <c r="AY96" s="161"/>
      <c r="AZ96" s="161"/>
      <c r="BA96" s="162"/>
      <c r="BB96" s="162"/>
      <c r="BC96" s="162"/>
      <c r="BD96" s="162"/>
      <c r="BE96" s="160"/>
      <c r="BF96" s="161"/>
      <c r="BG96" s="161"/>
      <c r="BH96" s="161"/>
      <c r="BI96" s="162"/>
      <c r="BJ96" s="162"/>
      <c r="BK96" s="162"/>
      <c r="BL96" s="162"/>
      <c r="BM96" s="160"/>
      <c r="BN96" s="161"/>
      <c r="BO96" s="161"/>
      <c r="BP96" s="161"/>
      <c r="BQ96" s="162"/>
      <c r="BR96" s="162"/>
      <c r="BS96" s="162"/>
      <c r="BT96" s="162"/>
      <c r="BU96" s="160"/>
      <c r="BV96" s="161"/>
      <c r="BW96" s="161"/>
      <c r="BX96" s="161"/>
      <c r="BY96" s="162"/>
      <c r="BZ96" s="162"/>
      <c r="CA96" s="162"/>
      <c r="CB96" s="162"/>
      <c r="CC96" s="160"/>
      <c r="CD96" s="161"/>
      <c r="CE96" s="161"/>
      <c r="CF96" s="161"/>
      <c r="CG96" s="162"/>
      <c r="CH96" s="162"/>
      <c r="CI96" s="162"/>
      <c r="CJ96" s="162"/>
      <c r="CK96" s="160"/>
      <c r="CL96" s="161"/>
      <c r="CM96" s="161"/>
      <c r="CN96" s="161"/>
      <c r="CO96" s="162"/>
      <c r="CP96" s="162"/>
      <c r="CQ96" s="162"/>
      <c r="CR96" s="162"/>
      <c r="CS96" s="160"/>
      <c r="CT96" s="161"/>
      <c r="CU96" s="161"/>
      <c r="CV96" s="161"/>
      <c r="CW96" s="162"/>
      <c r="CX96" s="162"/>
      <c r="CY96" s="162"/>
      <c r="CZ96" s="162"/>
      <c r="DA96" s="160"/>
      <c r="DB96" s="161"/>
      <c r="DC96" s="161"/>
      <c r="DD96" s="161"/>
      <c r="DE96" s="162"/>
      <c r="DF96" s="162"/>
      <c r="DG96" s="162"/>
      <c r="DH96" s="162"/>
      <c r="DI96" s="160"/>
      <c r="DJ96" s="161"/>
      <c r="DK96" s="161"/>
      <c r="DL96" s="161"/>
      <c r="DM96" s="162"/>
      <c r="DN96" s="162"/>
      <c r="DO96" s="162"/>
      <c r="DP96" s="162"/>
      <c r="DQ96" s="160"/>
      <c r="DR96" s="161"/>
      <c r="DS96" s="161"/>
      <c r="DT96" s="161"/>
      <c r="DU96" s="162"/>
      <c r="DV96" s="162"/>
      <c r="DW96" s="162"/>
      <c r="DX96" s="162"/>
      <c r="DY96" s="160"/>
      <c r="DZ96" s="161"/>
      <c r="EA96" s="161"/>
      <c r="EB96" s="161"/>
      <c r="EC96" s="162"/>
      <c r="ED96" s="162"/>
      <c r="EE96" s="162"/>
      <c r="EF96" s="162"/>
      <c r="EG96" s="160"/>
      <c r="EH96" s="161"/>
      <c r="EI96" s="161"/>
      <c r="EJ96" s="161"/>
      <c r="EK96" s="162"/>
      <c r="EL96" s="162"/>
      <c r="EM96" s="162"/>
      <c r="EN96" s="162"/>
      <c r="EO96" s="160"/>
      <c r="EP96" s="161"/>
      <c r="EQ96" s="161"/>
      <c r="ER96" s="161"/>
      <c r="ES96" s="162"/>
      <c r="ET96" s="162"/>
      <c r="EU96" s="162"/>
      <c r="EV96" s="162"/>
      <c r="EW96" s="160"/>
      <c r="EX96" s="161"/>
      <c r="EY96" s="161"/>
      <c r="EZ96" s="161"/>
      <c r="FA96" s="162"/>
      <c r="FB96" s="162"/>
      <c r="FC96" s="162"/>
      <c r="FD96" s="162"/>
      <c r="FE96" s="160"/>
      <c r="FF96" s="161"/>
      <c r="FG96" s="161"/>
      <c r="FH96" s="161"/>
      <c r="FI96" s="162"/>
      <c r="FJ96" s="162"/>
      <c r="FK96" s="162"/>
      <c r="FL96" s="162"/>
      <c r="FM96" s="160"/>
      <c r="FN96" s="161"/>
      <c r="FO96" s="161"/>
      <c r="FP96" s="161"/>
      <c r="FQ96" s="162"/>
      <c r="FR96" s="162"/>
      <c r="FS96" s="162"/>
      <c r="FT96" s="162"/>
      <c r="FU96" s="160"/>
      <c r="FV96" s="161"/>
      <c r="FW96" s="161"/>
      <c r="FX96" s="161"/>
      <c r="FY96" s="162"/>
      <c r="FZ96" s="162"/>
      <c r="GA96" s="162"/>
      <c r="GB96" s="162"/>
      <c r="GC96" s="160"/>
      <c r="GD96" s="161"/>
      <c r="GE96" s="161"/>
      <c r="GF96" s="161"/>
      <c r="GG96" s="162"/>
      <c r="GH96" s="162"/>
      <c r="GI96" s="162"/>
      <c r="GJ96" s="162"/>
      <c r="GK96" s="160"/>
      <c r="GL96" s="161"/>
      <c r="GM96" s="161"/>
      <c r="GN96" s="161"/>
      <c r="GO96" s="162"/>
      <c r="GP96" s="162"/>
      <c r="GQ96" s="162"/>
      <c r="GR96" s="162"/>
      <c r="GS96" s="160"/>
      <c r="GT96" s="161"/>
      <c r="GU96" s="161"/>
      <c r="GV96" s="161"/>
      <c r="GW96" s="162"/>
      <c r="GX96" s="162"/>
      <c r="GY96" s="162"/>
      <c r="GZ96" s="162"/>
      <c r="HA96" s="160"/>
      <c r="HB96" s="161"/>
      <c r="HC96" s="161"/>
      <c r="HD96" s="161"/>
      <c r="HE96" s="162"/>
      <c r="HF96" s="162"/>
      <c r="HG96" s="162"/>
      <c r="HH96" s="162"/>
      <c r="HI96" s="160"/>
      <c r="HJ96" s="161"/>
      <c r="HK96" s="161"/>
      <c r="HL96" s="161"/>
      <c r="HM96" s="162"/>
      <c r="HN96" s="162"/>
      <c r="HO96" s="162"/>
      <c r="HP96" s="162"/>
      <c r="HQ96" s="160"/>
      <c r="HR96" s="161"/>
      <c r="HS96" s="161"/>
      <c r="HT96" s="161"/>
      <c r="HU96" s="162"/>
      <c r="HV96" s="162"/>
      <c r="HW96" s="162"/>
      <c r="HX96" s="162"/>
      <c r="HY96" s="160"/>
      <c r="HZ96" s="161"/>
      <c r="IA96" s="161"/>
      <c r="IB96" s="161"/>
      <c r="IC96" s="162"/>
      <c r="ID96" s="162"/>
      <c r="IE96" s="162"/>
      <c r="IF96" s="162"/>
      <c r="IG96" s="160"/>
      <c r="IH96" s="161"/>
      <c r="II96" s="161"/>
      <c r="IJ96" s="161"/>
      <c r="IK96" s="162"/>
      <c r="IL96" s="162"/>
      <c r="IM96" s="162"/>
      <c r="IN96" s="162"/>
      <c r="IO96" s="160"/>
      <c r="IP96" s="161"/>
      <c r="IQ96" s="161"/>
      <c r="IR96" s="161"/>
      <c r="IS96" s="162"/>
      <c r="IT96" s="162"/>
      <c r="IU96" s="162"/>
      <c r="IV96" s="162"/>
    </row>
    <row r="97" spans="1:8" ht="24" customHeight="1">
      <c r="A97" s="145">
        <v>74</v>
      </c>
      <c r="B97" s="146" t="s">
        <v>186</v>
      </c>
      <c r="C97" s="146" t="s">
        <v>187</v>
      </c>
      <c r="D97" s="146" t="s">
        <v>188</v>
      </c>
      <c r="E97" s="147">
        <v>2.38</v>
      </c>
      <c r="F97" s="147"/>
      <c r="G97" s="147">
        <f t="shared" si="5"/>
        <v>0</v>
      </c>
      <c r="H97" s="147">
        <v>0</v>
      </c>
    </row>
    <row r="98" spans="1:8" ht="24" customHeight="1">
      <c r="A98" s="145">
        <v>75</v>
      </c>
      <c r="B98" s="146" t="s">
        <v>338</v>
      </c>
      <c r="C98" s="146" t="s">
        <v>339</v>
      </c>
      <c r="D98" s="146" t="s">
        <v>139</v>
      </c>
      <c r="E98" s="147">
        <v>170.33</v>
      </c>
      <c r="F98" s="147"/>
      <c r="G98" s="147">
        <f t="shared" si="5"/>
        <v>0</v>
      </c>
      <c r="H98" s="147">
        <v>0</v>
      </c>
    </row>
    <row r="99" spans="1:8" ht="24" customHeight="1">
      <c r="A99" s="145">
        <v>76</v>
      </c>
      <c r="B99" s="146" t="s">
        <v>340</v>
      </c>
      <c r="C99" s="146" t="s">
        <v>341</v>
      </c>
      <c r="D99" s="146" t="s">
        <v>139</v>
      </c>
      <c r="E99" s="147">
        <v>255.82</v>
      </c>
      <c r="F99" s="147"/>
      <c r="G99" s="147">
        <f t="shared" si="5"/>
        <v>0</v>
      </c>
      <c r="H99" s="147">
        <v>0</v>
      </c>
    </row>
    <row r="100" spans="1:8" ht="24" customHeight="1">
      <c r="A100" s="145">
        <v>77</v>
      </c>
      <c r="B100" s="146" t="s">
        <v>342</v>
      </c>
      <c r="C100" s="146" t="s">
        <v>343</v>
      </c>
      <c r="D100" s="146" t="s">
        <v>163</v>
      </c>
      <c r="E100" s="147">
        <v>12.54</v>
      </c>
      <c r="F100" s="147"/>
      <c r="G100" s="147">
        <f t="shared" si="5"/>
        <v>0</v>
      </c>
      <c r="H100" s="147">
        <v>0</v>
      </c>
    </row>
    <row r="101" spans="1:8" ht="24" customHeight="1">
      <c r="A101" s="145">
        <v>78</v>
      </c>
      <c r="B101" s="146" t="s">
        <v>344</v>
      </c>
      <c r="C101" s="146" t="s">
        <v>345</v>
      </c>
      <c r="D101" s="146" t="s">
        <v>139</v>
      </c>
      <c r="E101" s="147">
        <v>159.72999999999999</v>
      </c>
      <c r="F101" s="147"/>
      <c r="G101" s="147">
        <f t="shared" si="5"/>
        <v>0</v>
      </c>
      <c r="H101" s="147">
        <v>0</v>
      </c>
    </row>
    <row r="102" spans="1:8" ht="24" customHeight="1">
      <c r="A102" s="142"/>
      <c r="B102" s="143" t="s">
        <v>112</v>
      </c>
      <c r="C102" s="143" t="s">
        <v>113</v>
      </c>
      <c r="D102" s="143"/>
      <c r="E102" s="144"/>
      <c r="F102" s="144"/>
      <c r="G102" s="144">
        <f>ROUND(SUM(G103),2)</f>
        <v>0</v>
      </c>
      <c r="H102" s="144">
        <f>SUM(H103)</f>
        <v>0</v>
      </c>
    </row>
    <row r="103" spans="1:8" ht="24" customHeight="1">
      <c r="A103" s="145">
        <v>79</v>
      </c>
      <c r="B103" s="146" t="s">
        <v>355</v>
      </c>
      <c r="C103" s="146" t="s">
        <v>356</v>
      </c>
      <c r="D103" s="146" t="s">
        <v>188</v>
      </c>
      <c r="E103" s="147">
        <v>200.93049999999999</v>
      </c>
      <c r="F103" s="147"/>
      <c r="G103" s="147">
        <f>E103*F103</f>
        <v>0</v>
      </c>
      <c r="H103" s="147">
        <v>0</v>
      </c>
    </row>
    <row r="104" spans="1:8" ht="30.75" customHeight="1">
      <c r="A104" s="139"/>
      <c r="B104" s="140" t="s">
        <v>53</v>
      </c>
      <c r="C104" s="140" t="s">
        <v>114</v>
      </c>
      <c r="D104" s="140"/>
      <c r="E104" s="141"/>
      <c r="F104" s="141"/>
      <c r="G104" s="141">
        <f>G105+G115+G124+G128+G140+G148+G155+G158</f>
        <v>0</v>
      </c>
      <c r="H104" s="141">
        <f>H105+H115+H124+H128+H140+H148+H155+H158</f>
        <v>24.996165063999999</v>
      </c>
    </row>
    <row r="105" spans="1:8" ht="30.75" customHeight="1">
      <c r="A105" s="142"/>
      <c r="B105" s="143" t="s">
        <v>115</v>
      </c>
      <c r="C105" s="143" t="s">
        <v>116</v>
      </c>
      <c r="D105" s="143"/>
      <c r="E105" s="144"/>
      <c r="F105" s="144"/>
      <c r="G105" s="170">
        <f>ROUND(SUM(G106:G114),2)</f>
        <v>0</v>
      </c>
      <c r="H105" s="144">
        <f>SUM(H106:H114)</f>
        <v>0.30946852800000002</v>
      </c>
    </row>
    <row r="106" spans="1:8" ht="30.75" customHeight="1">
      <c r="A106" s="145">
        <v>81</v>
      </c>
      <c r="B106" s="146" t="s">
        <v>357</v>
      </c>
      <c r="C106" s="146" t="s">
        <v>358</v>
      </c>
      <c r="D106" s="146" t="s">
        <v>139</v>
      </c>
      <c r="E106" s="147">
        <v>12</v>
      </c>
      <c r="F106" s="147"/>
      <c r="G106" s="147">
        <f>E106*F106</f>
        <v>0</v>
      </c>
      <c r="H106" s="147">
        <v>0</v>
      </c>
    </row>
    <row r="107" spans="1:8" ht="30.75" customHeight="1">
      <c r="A107" s="148">
        <v>82</v>
      </c>
      <c r="B107" s="149" t="s">
        <v>359</v>
      </c>
      <c r="C107" s="149" t="s">
        <v>360</v>
      </c>
      <c r="D107" s="149" t="s">
        <v>188</v>
      </c>
      <c r="E107" s="150">
        <v>7.4968999999999994E-2</v>
      </c>
      <c r="F107" s="150"/>
      <c r="G107" s="150">
        <f t="shared" ref="G107:G114" si="6">E107*F107</f>
        <v>0</v>
      </c>
      <c r="H107" s="150">
        <v>6.0000000000000001E-3</v>
      </c>
    </row>
    <row r="108" spans="1:8" ht="30.75" customHeight="1">
      <c r="A108" s="145">
        <v>83</v>
      </c>
      <c r="B108" s="146" t="s">
        <v>361</v>
      </c>
      <c r="C108" s="146" t="s">
        <v>362</v>
      </c>
      <c r="D108" s="146" t="s">
        <v>139</v>
      </c>
      <c r="E108" s="147">
        <v>28</v>
      </c>
      <c r="F108" s="147"/>
      <c r="G108" s="147">
        <f t="shared" si="6"/>
        <v>0</v>
      </c>
      <c r="H108" s="147">
        <v>0</v>
      </c>
    </row>
    <row r="109" spans="1:8" ht="30.75" customHeight="1">
      <c r="A109" s="148">
        <v>84</v>
      </c>
      <c r="B109" s="149" t="s">
        <v>359</v>
      </c>
      <c r="C109" s="149" t="s">
        <v>360</v>
      </c>
      <c r="D109" s="149" t="s">
        <v>188</v>
      </c>
      <c r="E109" s="150">
        <v>0.10199999999999999</v>
      </c>
      <c r="F109" s="150"/>
      <c r="G109" s="150">
        <f t="shared" si="6"/>
        <v>0</v>
      </c>
      <c r="H109" s="150">
        <v>1.2E-2</v>
      </c>
    </row>
    <row r="110" spans="1:8" ht="30.75" customHeight="1">
      <c r="A110" s="145">
        <v>85</v>
      </c>
      <c r="B110" s="146" t="s">
        <v>363</v>
      </c>
      <c r="C110" s="146" t="s">
        <v>364</v>
      </c>
      <c r="D110" s="146" t="s">
        <v>139</v>
      </c>
      <c r="E110" s="147">
        <v>28</v>
      </c>
      <c r="F110" s="147"/>
      <c r="G110" s="147">
        <f t="shared" si="6"/>
        <v>0</v>
      </c>
      <c r="H110" s="147">
        <v>2.2239359999999996E-2</v>
      </c>
    </row>
    <row r="111" spans="1:8" ht="30.75" customHeight="1">
      <c r="A111" s="148">
        <v>86</v>
      </c>
      <c r="B111" s="149" t="s">
        <v>365</v>
      </c>
      <c r="C111" s="149" t="s">
        <v>366</v>
      </c>
      <c r="D111" s="149" t="s">
        <v>139</v>
      </c>
      <c r="E111" s="150">
        <v>32</v>
      </c>
      <c r="F111" s="150"/>
      <c r="G111" s="150">
        <f t="shared" si="6"/>
        <v>0</v>
      </c>
      <c r="H111" s="150">
        <v>0.24296500800000001</v>
      </c>
    </row>
    <row r="112" spans="1:8" ht="30.75" customHeight="1">
      <c r="A112" s="145">
        <v>87</v>
      </c>
      <c r="B112" s="146" t="s">
        <v>367</v>
      </c>
      <c r="C112" s="146" t="s">
        <v>368</v>
      </c>
      <c r="D112" s="146" t="s">
        <v>139</v>
      </c>
      <c r="E112" s="147">
        <v>32</v>
      </c>
      <c r="F112" s="147"/>
      <c r="G112" s="147">
        <f t="shared" si="6"/>
        <v>0</v>
      </c>
      <c r="H112" s="147">
        <v>2.5833599999999998E-3</v>
      </c>
    </row>
    <row r="113" spans="1:8" ht="30.75" customHeight="1">
      <c r="A113" s="148">
        <v>88</v>
      </c>
      <c r="B113" s="149" t="s">
        <v>369</v>
      </c>
      <c r="C113" s="149" t="s">
        <v>370</v>
      </c>
      <c r="D113" s="149" t="s">
        <v>139</v>
      </c>
      <c r="E113" s="150">
        <v>26</v>
      </c>
      <c r="F113" s="150"/>
      <c r="G113" s="150">
        <f t="shared" si="6"/>
        <v>0</v>
      </c>
      <c r="H113" s="150">
        <v>2.3680800000000002E-2</v>
      </c>
    </row>
    <row r="114" spans="1:8" ht="30.75" customHeight="1">
      <c r="A114" s="145">
        <v>89</v>
      </c>
      <c r="B114" s="146" t="s">
        <v>371</v>
      </c>
      <c r="C114" s="146" t="s">
        <v>372</v>
      </c>
      <c r="D114" s="146" t="s">
        <v>188</v>
      </c>
      <c r="E114" s="147">
        <v>0.81</v>
      </c>
      <c r="F114" s="147"/>
      <c r="G114" s="147">
        <f t="shared" si="6"/>
        <v>0</v>
      </c>
      <c r="H114" s="147">
        <v>0</v>
      </c>
    </row>
    <row r="115" spans="1:8" ht="30.75" customHeight="1">
      <c r="A115" s="142"/>
      <c r="B115" s="143" t="s">
        <v>373</v>
      </c>
      <c r="C115" s="143" t="s">
        <v>374</v>
      </c>
      <c r="D115" s="143"/>
      <c r="E115" s="144"/>
      <c r="F115" s="144"/>
      <c r="G115" s="174">
        <f>ROUND(SUM(G116:G123),2)</f>
        <v>0</v>
      </c>
      <c r="H115" s="144">
        <f>SUM(H116:H123)</f>
        <v>20.2406802</v>
      </c>
    </row>
    <row r="116" spans="1:8" ht="30.75" customHeight="1">
      <c r="A116" s="145">
        <v>90</v>
      </c>
      <c r="B116" s="146" t="s">
        <v>375</v>
      </c>
      <c r="C116" s="146" t="s">
        <v>376</v>
      </c>
      <c r="D116" s="146" t="s">
        <v>139</v>
      </c>
      <c r="E116" s="147">
        <v>150</v>
      </c>
      <c r="F116" s="147"/>
      <c r="G116" s="147">
        <f>ROUND(E116*F116,2)</f>
        <v>0</v>
      </c>
      <c r="H116" s="147">
        <v>0</v>
      </c>
    </row>
    <row r="117" spans="1:8" ht="30.75" customHeight="1">
      <c r="A117" s="148">
        <v>91</v>
      </c>
      <c r="B117" s="149" t="s">
        <v>377</v>
      </c>
      <c r="C117" s="149" t="s">
        <v>378</v>
      </c>
      <c r="D117" s="149" t="s">
        <v>139</v>
      </c>
      <c r="E117" s="150">
        <v>140</v>
      </c>
      <c r="F117" s="150"/>
      <c r="G117" s="150">
        <f t="shared" ref="G117:G123" si="7">ROUND(E117*F117,2)</f>
        <v>0</v>
      </c>
      <c r="H117" s="150">
        <v>1.4232099</v>
      </c>
    </row>
    <row r="118" spans="1:8" ht="30.75" customHeight="1">
      <c r="A118" s="148">
        <v>92</v>
      </c>
      <c r="B118" s="149" t="s">
        <v>379</v>
      </c>
      <c r="C118" s="149" t="s">
        <v>380</v>
      </c>
      <c r="D118" s="149" t="s">
        <v>139</v>
      </c>
      <c r="E118" s="150">
        <v>82</v>
      </c>
      <c r="F118" s="150"/>
      <c r="G118" s="150">
        <f t="shared" si="7"/>
        <v>0</v>
      </c>
      <c r="H118" s="150">
        <v>0.28464256799999998</v>
      </c>
    </row>
    <row r="119" spans="1:8" ht="30.75" customHeight="1">
      <c r="A119" s="145">
        <v>93</v>
      </c>
      <c r="B119" s="146" t="s">
        <v>166</v>
      </c>
      <c r="C119" s="146" t="s">
        <v>167</v>
      </c>
      <c r="D119" s="146" t="s">
        <v>139</v>
      </c>
      <c r="E119" s="147">
        <v>306</v>
      </c>
      <c r="F119" s="147"/>
      <c r="G119" s="147">
        <f t="shared" si="7"/>
        <v>0</v>
      </c>
      <c r="H119" s="147">
        <v>16.703590536</v>
      </c>
    </row>
    <row r="120" spans="1:8" ht="30.75" customHeight="1">
      <c r="A120" s="148">
        <v>94</v>
      </c>
      <c r="B120" s="149" t="s">
        <v>381</v>
      </c>
      <c r="C120" s="149" t="s">
        <v>382</v>
      </c>
      <c r="D120" s="149" t="s">
        <v>139</v>
      </c>
      <c r="E120" s="150">
        <v>246</v>
      </c>
      <c r="F120" s="150"/>
      <c r="G120" s="150">
        <f t="shared" si="7"/>
        <v>0</v>
      </c>
      <c r="H120" s="150">
        <v>1.5170219999999999</v>
      </c>
    </row>
    <row r="121" spans="1:8" ht="30.75" customHeight="1">
      <c r="A121" s="145">
        <v>95</v>
      </c>
      <c r="B121" s="146" t="s">
        <v>383</v>
      </c>
      <c r="C121" s="146" t="s">
        <v>384</v>
      </c>
      <c r="D121" s="146" t="s">
        <v>139</v>
      </c>
      <c r="E121" s="147">
        <v>58.804499999999997</v>
      </c>
      <c r="F121" s="147"/>
      <c r="G121" s="147">
        <f t="shared" si="7"/>
        <v>0</v>
      </c>
      <c r="H121" s="147">
        <v>0.23964599999999997</v>
      </c>
    </row>
    <row r="122" spans="1:8" ht="30.75" customHeight="1">
      <c r="A122" s="148">
        <v>96</v>
      </c>
      <c r="B122" s="149" t="s">
        <v>385</v>
      </c>
      <c r="C122" s="149" t="s">
        <v>386</v>
      </c>
      <c r="D122" s="149" t="s">
        <v>139</v>
      </c>
      <c r="E122" s="150">
        <v>49.37</v>
      </c>
      <c r="F122" s="150"/>
      <c r="G122" s="150">
        <f t="shared" si="7"/>
        <v>0</v>
      </c>
      <c r="H122" s="150">
        <v>7.2569196000000002E-2</v>
      </c>
    </row>
    <row r="123" spans="1:8" ht="30.75" customHeight="1">
      <c r="A123" s="145">
        <v>97</v>
      </c>
      <c r="B123" s="146" t="s">
        <v>274</v>
      </c>
      <c r="C123" s="146" t="s">
        <v>275</v>
      </c>
      <c r="D123" s="146" t="s">
        <v>189</v>
      </c>
      <c r="E123" s="147">
        <v>0</v>
      </c>
      <c r="F123" s="147"/>
      <c r="G123" s="147">
        <f t="shared" si="7"/>
        <v>0</v>
      </c>
      <c r="H123" s="147">
        <v>0</v>
      </c>
    </row>
    <row r="124" spans="1:8" ht="28.2" customHeight="1">
      <c r="A124" s="142"/>
      <c r="B124" s="143" t="s">
        <v>346</v>
      </c>
      <c r="C124" s="143" t="s">
        <v>347</v>
      </c>
      <c r="D124" s="143"/>
      <c r="E124" s="144"/>
      <c r="F124" s="144"/>
      <c r="G124" s="175">
        <f>ROUND(SUM(G125:G127),2)</f>
        <v>0</v>
      </c>
      <c r="H124" s="144">
        <v>0</v>
      </c>
    </row>
    <row r="125" spans="1:8" ht="24" customHeight="1">
      <c r="A125" s="145">
        <v>98</v>
      </c>
      <c r="B125" s="146" t="s">
        <v>348</v>
      </c>
      <c r="C125" s="146" t="s">
        <v>349</v>
      </c>
      <c r="D125" s="146" t="s">
        <v>139</v>
      </c>
      <c r="E125" s="147">
        <v>496</v>
      </c>
      <c r="F125" s="147"/>
      <c r="G125" s="147">
        <f>ROUND(E125*F125,2)</f>
        <v>0</v>
      </c>
      <c r="H125" s="147">
        <v>0</v>
      </c>
    </row>
    <row r="126" spans="1:8" ht="24" customHeight="1">
      <c r="A126" s="145">
        <v>99</v>
      </c>
      <c r="B126" s="146" t="s">
        <v>350</v>
      </c>
      <c r="C126" s="146" t="s">
        <v>351</v>
      </c>
      <c r="D126" s="146" t="s">
        <v>139</v>
      </c>
      <c r="E126" s="147">
        <v>496</v>
      </c>
      <c r="F126" s="147"/>
      <c r="G126" s="147">
        <f>ROUND(E126*F126,2)</f>
        <v>0</v>
      </c>
      <c r="H126" s="147">
        <v>0</v>
      </c>
    </row>
    <row r="127" spans="1:8" ht="24" customHeight="1">
      <c r="A127" s="145">
        <v>100</v>
      </c>
      <c r="B127" s="146" t="s">
        <v>352</v>
      </c>
      <c r="C127" s="146" t="s">
        <v>353</v>
      </c>
      <c r="D127" s="146" t="s">
        <v>189</v>
      </c>
      <c r="E127" s="147">
        <v>0</v>
      </c>
      <c r="F127" s="147"/>
      <c r="G127" s="147">
        <f>ROUND(E127*F127,2)</f>
        <v>0</v>
      </c>
      <c r="H127" s="147">
        <v>0</v>
      </c>
    </row>
    <row r="128" spans="1:8" ht="30.75" customHeight="1">
      <c r="A128" s="142"/>
      <c r="B128" s="143" t="s">
        <v>117</v>
      </c>
      <c r="C128" s="143" t="s">
        <v>118</v>
      </c>
      <c r="D128" s="143"/>
      <c r="E128" s="144"/>
      <c r="F128" s="144"/>
      <c r="G128" s="175">
        <f>ROUND(SUM(G129:G139),2)</f>
        <v>0</v>
      </c>
      <c r="H128" s="144">
        <f>SUM(H129:H139)</f>
        <v>3.3183999999999998E-2</v>
      </c>
    </row>
    <row r="129" spans="1:8" ht="24" customHeight="1">
      <c r="A129" s="145">
        <v>101</v>
      </c>
      <c r="B129" s="146" t="s">
        <v>190</v>
      </c>
      <c r="C129" s="146" t="s">
        <v>191</v>
      </c>
      <c r="D129" s="146" t="s">
        <v>163</v>
      </c>
      <c r="E129" s="147">
        <v>64</v>
      </c>
      <c r="F129" s="147"/>
      <c r="G129" s="147">
        <f>ROUND(E129*F129,2)</f>
        <v>0</v>
      </c>
      <c r="H129" s="147">
        <v>6.7200000000000003E-3</v>
      </c>
    </row>
    <row r="130" spans="1:8" ht="34.5" customHeight="1">
      <c r="A130" s="148">
        <v>102</v>
      </c>
      <c r="B130" s="149" t="s">
        <v>192</v>
      </c>
      <c r="C130" s="149" t="s">
        <v>193</v>
      </c>
      <c r="D130" s="149" t="s">
        <v>163</v>
      </c>
      <c r="E130" s="150">
        <v>64</v>
      </c>
      <c r="F130" s="150"/>
      <c r="G130" s="150">
        <f t="shared" ref="G130:G139" si="8">ROUND(E130*F130,2)</f>
        <v>0</v>
      </c>
      <c r="H130" s="150">
        <v>3.2000000000000002E-3</v>
      </c>
    </row>
    <row r="131" spans="1:8" ht="34.5" customHeight="1">
      <c r="A131" s="145">
        <v>103</v>
      </c>
      <c r="B131" s="149" t="s">
        <v>194</v>
      </c>
      <c r="C131" s="149" t="s">
        <v>195</v>
      </c>
      <c r="D131" s="149" t="s">
        <v>163</v>
      </c>
      <c r="E131" s="150">
        <v>32</v>
      </c>
      <c r="F131" s="150"/>
      <c r="G131" s="150">
        <f t="shared" si="8"/>
        <v>0</v>
      </c>
      <c r="H131" s="150">
        <v>3.2000000000000002E-3</v>
      </c>
    </row>
    <row r="132" spans="1:8" ht="24" customHeight="1">
      <c r="A132" s="148">
        <v>104</v>
      </c>
      <c r="B132" s="149" t="s">
        <v>196</v>
      </c>
      <c r="C132" s="149" t="s">
        <v>197</v>
      </c>
      <c r="D132" s="149" t="s">
        <v>132</v>
      </c>
      <c r="E132" s="150">
        <v>1</v>
      </c>
      <c r="F132" s="150"/>
      <c r="G132" s="150">
        <f t="shared" si="8"/>
        <v>0</v>
      </c>
      <c r="H132" s="150">
        <v>0</v>
      </c>
    </row>
    <row r="133" spans="1:8" ht="24" customHeight="1">
      <c r="A133" s="145">
        <v>105</v>
      </c>
      <c r="B133" s="149" t="s">
        <v>198</v>
      </c>
      <c r="C133" s="149" t="s">
        <v>199</v>
      </c>
      <c r="D133" s="149" t="s">
        <v>132</v>
      </c>
      <c r="E133" s="150">
        <v>1</v>
      </c>
      <c r="F133" s="150"/>
      <c r="G133" s="150">
        <f t="shared" si="8"/>
        <v>0</v>
      </c>
      <c r="H133" s="150">
        <v>0</v>
      </c>
    </row>
    <row r="134" spans="1:8" ht="24" customHeight="1">
      <c r="A134" s="148">
        <v>106</v>
      </c>
      <c r="B134" s="149" t="s">
        <v>200</v>
      </c>
      <c r="C134" s="149" t="s">
        <v>201</v>
      </c>
      <c r="D134" s="149" t="s">
        <v>132</v>
      </c>
      <c r="E134" s="150">
        <v>2</v>
      </c>
      <c r="F134" s="150"/>
      <c r="G134" s="150">
        <f t="shared" si="8"/>
        <v>0</v>
      </c>
      <c r="H134" s="150">
        <v>0</v>
      </c>
    </row>
    <row r="135" spans="1:8" ht="24" customHeight="1">
      <c r="A135" s="145">
        <v>107</v>
      </c>
      <c r="B135" s="149" t="s">
        <v>202</v>
      </c>
      <c r="C135" s="149" t="s">
        <v>203</v>
      </c>
      <c r="D135" s="149" t="s">
        <v>132</v>
      </c>
      <c r="E135" s="150">
        <v>1</v>
      </c>
      <c r="F135" s="150"/>
      <c r="G135" s="150">
        <f t="shared" si="8"/>
        <v>0</v>
      </c>
      <c r="H135" s="150">
        <v>0</v>
      </c>
    </row>
    <row r="136" spans="1:8" ht="24" customHeight="1">
      <c r="A136" s="148">
        <v>108</v>
      </c>
      <c r="B136" s="146" t="s">
        <v>204</v>
      </c>
      <c r="C136" s="146" t="s">
        <v>205</v>
      </c>
      <c r="D136" s="146" t="s">
        <v>163</v>
      </c>
      <c r="E136" s="147">
        <v>17.600000000000001</v>
      </c>
      <c r="F136" s="147"/>
      <c r="G136" s="147">
        <f t="shared" si="8"/>
        <v>0</v>
      </c>
      <c r="H136" s="147">
        <v>7.0399999999999998E-4</v>
      </c>
    </row>
    <row r="137" spans="1:8" ht="24" customHeight="1">
      <c r="A137" s="145">
        <v>109</v>
      </c>
      <c r="B137" s="149" t="s">
        <v>206</v>
      </c>
      <c r="C137" s="149" t="s">
        <v>207</v>
      </c>
      <c r="D137" s="149" t="s">
        <v>163</v>
      </c>
      <c r="E137" s="150">
        <v>17.600000000000001</v>
      </c>
      <c r="F137" s="150"/>
      <c r="G137" s="150">
        <f t="shared" si="8"/>
        <v>0</v>
      </c>
      <c r="H137" s="150">
        <v>1.9359999999999999E-2</v>
      </c>
    </row>
    <row r="138" spans="1:8" ht="31.95" customHeight="1">
      <c r="A138" s="151"/>
      <c r="B138" s="152"/>
      <c r="C138" s="152" t="s">
        <v>208</v>
      </c>
      <c r="D138" s="152"/>
      <c r="E138" s="153"/>
      <c r="F138" s="153"/>
      <c r="G138" s="147"/>
      <c r="H138" s="153"/>
    </row>
    <row r="139" spans="1:8" ht="24" customHeight="1">
      <c r="A139" s="145">
        <v>110</v>
      </c>
      <c r="B139" s="146" t="s">
        <v>209</v>
      </c>
      <c r="C139" s="146" t="s">
        <v>210</v>
      </c>
      <c r="D139" s="146" t="s">
        <v>189</v>
      </c>
      <c r="E139" s="147">
        <v>0</v>
      </c>
      <c r="F139" s="147"/>
      <c r="G139" s="147">
        <f t="shared" si="8"/>
        <v>0</v>
      </c>
      <c r="H139" s="147">
        <v>0</v>
      </c>
    </row>
    <row r="140" spans="1:8" ht="28.5" customHeight="1">
      <c r="A140" s="142"/>
      <c r="B140" s="143" t="s">
        <v>119</v>
      </c>
      <c r="C140" s="143" t="s">
        <v>120</v>
      </c>
      <c r="D140" s="143"/>
      <c r="E140" s="144"/>
      <c r="F140" s="144"/>
      <c r="G140" s="175">
        <f>ROUND(SUM(G141:G147),2)</f>
        <v>0</v>
      </c>
      <c r="H140" s="144">
        <f>SUM(H141:H147)</f>
        <v>0.12008639999999998</v>
      </c>
    </row>
    <row r="141" spans="1:8" ht="24" customHeight="1">
      <c r="A141" s="145">
        <v>111</v>
      </c>
      <c r="B141" s="146" t="s">
        <v>211</v>
      </c>
      <c r="C141" s="146" t="s">
        <v>212</v>
      </c>
      <c r="D141" s="146" t="s">
        <v>163</v>
      </c>
      <c r="E141" s="147">
        <v>18</v>
      </c>
      <c r="F141" s="147"/>
      <c r="G141" s="147">
        <f>ROUND(E141*F141,2)</f>
        <v>0</v>
      </c>
      <c r="H141" s="147">
        <v>1.1351999999999999E-2</v>
      </c>
    </row>
    <row r="142" spans="1:8" ht="34.5" customHeight="1">
      <c r="A142" s="148">
        <v>112</v>
      </c>
      <c r="B142" s="149" t="s">
        <v>213</v>
      </c>
      <c r="C142" s="149" t="s">
        <v>214</v>
      </c>
      <c r="D142" s="149" t="s">
        <v>163</v>
      </c>
      <c r="E142" s="150">
        <v>18</v>
      </c>
      <c r="F142" s="150"/>
      <c r="G142" s="150">
        <f t="shared" ref="G142:G147" si="9">ROUND(E142*F142,2)</f>
        <v>0</v>
      </c>
      <c r="H142" s="150">
        <v>5.2799999999999993E-2</v>
      </c>
    </row>
    <row r="143" spans="1:8" ht="34.5" customHeight="1">
      <c r="A143" s="145">
        <v>113</v>
      </c>
      <c r="B143" s="146" t="s">
        <v>215</v>
      </c>
      <c r="C143" s="146" t="s">
        <v>216</v>
      </c>
      <c r="D143" s="146" t="s">
        <v>163</v>
      </c>
      <c r="E143" s="147">
        <v>15.2</v>
      </c>
      <c r="F143" s="147"/>
      <c r="G143" s="147">
        <f t="shared" si="9"/>
        <v>0</v>
      </c>
      <c r="H143" s="147">
        <v>0</v>
      </c>
    </row>
    <row r="144" spans="1:8" ht="45" customHeight="1">
      <c r="A144" s="148">
        <v>114</v>
      </c>
      <c r="B144" s="149" t="s">
        <v>217</v>
      </c>
      <c r="C144" s="149" t="s">
        <v>218</v>
      </c>
      <c r="D144" s="149" t="s">
        <v>163</v>
      </c>
      <c r="E144" s="150">
        <v>15.2</v>
      </c>
      <c r="F144" s="150"/>
      <c r="G144" s="150">
        <f t="shared" si="9"/>
        <v>0</v>
      </c>
      <c r="H144" s="150">
        <v>0</v>
      </c>
    </row>
    <row r="145" spans="1:8" ht="24" customHeight="1">
      <c r="A145" s="145">
        <v>115</v>
      </c>
      <c r="B145" s="146" t="s">
        <v>219</v>
      </c>
      <c r="C145" s="146" t="s">
        <v>220</v>
      </c>
      <c r="D145" s="146" t="s">
        <v>163</v>
      </c>
      <c r="E145" s="147">
        <v>32</v>
      </c>
      <c r="F145" s="147"/>
      <c r="G145" s="147">
        <f t="shared" si="9"/>
        <v>0</v>
      </c>
      <c r="H145" s="147">
        <v>5.5934400000000002E-2</v>
      </c>
    </row>
    <row r="146" spans="1:8" ht="45" customHeight="1">
      <c r="A146" s="148">
        <v>116</v>
      </c>
      <c r="B146" s="149" t="s">
        <v>221</v>
      </c>
      <c r="C146" s="149" t="s">
        <v>222</v>
      </c>
      <c r="D146" s="149" t="s">
        <v>163</v>
      </c>
      <c r="E146" s="150">
        <v>32</v>
      </c>
      <c r="F146" s="150"/>
      <c r="G146" s="150">
        <f t="shared" si="9"/>
        <v>0</v>
      </c>
      <c r="H146" s="150">
        <v>0</v>
      </c>
    </row>
    <row r="147" spans="1:8" ht="24" customHeight="1">
      <c r="A147" s="145">
        <v>117</v>
      </c>
      <c r="B147" s="146" t="s">
        <v>223</v>
      </c>
      <c r="C147" s="146" t="s">
        <v>224</v>
      </c>
      <c r="D147" s="146" t="s">
        <v>189</v>
      </c>
      <c r="E147" s="147">
        <v>0</v>
      </c>
      <c r="F147" s="147"/>
      <c r="G147" s="147">
        <f t="shared" si="9"/>
        <v>0</v>
      </c>
      <c r="H147" s="147">
        <v>0</v>
      </c>
    </row>
    <row r="148" spans="1:8" ht="24" customHeight="1">
      <c r="A148" s="142"/>
      <c r="B148" s="143" t="s">
        <v>387</v>
      </c>
      <c r="C148" s="143" t="s">
        <v>388</v>
      </c>
      <c r="D148" s="143"/>
      <c r="E148" s="144"/>
      <c r="F148" s="144"/>
      <c r="G148" s="175">
        <f>ROUND(SUM(G149:G154),2)</f>
        <v>0</v>
      </c>
      <c r="H148" s="144">
        <f>SUM(H149:H154)</f>
        <v>2.7030530399999995</v>
      </c>
    </row>
    <row r="149" spans="1:8" ht="24" customHeight="1">
      <c r="A149" s="145">
        <v>118</v>
      </c>
      <c r="B149" s="146" t="s">
        <v>389</v>
      </c>
      <c r="C149" s="146" t="s">
        <v>390</v>
      </c>
      <c r="D149" s="146" t="s">
        <v>163</v>
      </c>
      <c r="E149" s="147">
        <v>20</v>
      </c>
      <c r="F149" s="147"/>
      <c r="G149" s="147">
        <f t="shared" ref="G149:G154" si="10">ROUND(E149*F149,2)</f>
        <v>0</v>
      </c>
      <c r="H149" s="147">
        <v>0</v>
      </c>
    </row>
    <row r="150" spans="1:8" ht="24" customHeight="1">
      <c r="A150" s="145">
        <v>119</v>
      </c>
      <c r="B150" s="146" t="s">
        <v>391</v>
      </c>
      <c r="C150" s="146" t="s">
        <v>392</v>
      </c>
      <c r="D150" s="146" t="s">
        <v>139</v>
      </c>
      <c r="E150" s="147">
        <v>4</v>
      </c>
      <c r="F150" s="147"/>
      <c r="G150" s="147">
        <f t="shared" si="10"/>
        <v>0</v>
      </c>
      <c r="H150" s="147">
        <v>0.42446663999999995</v>
      </c>
    </row>
    <row r="151" spans="1:8" ht="24" customHeight="1">
      <c r="A151" s="145">
        <v>120</v>
      </c>
      <c r="B151" s="149" t="s">
        <v>393</v>
      </c>
      <c r="C151" s="149" t="s">
        <v>394</v>
      </c>
      <c r="D151" s="149" t="s">
        <v>139</v>
      </c>
      <c r="E151" s="150">
        <v>8</v>
      </c>
      <c r="F151" s="150"/>
      <c r="G151" s="150">
        <f t="shared" si="10"/>
        <v>0</v>
      </c>
      <c r="H151" s="150">
        <v>2.2725863999999998</v>
      </c>
    </row>
    <row r="152" spans="1:8" ht="24" customHeight="1">
      <c r="A152" s="145">
        <v>121</v>
      </c>
      <c r="B152" s="146" t="s">
        <v>395</v>
      </c>
      <c r="C152" s="146" t="s">
        <v>396</v>
      </c>
      <c r="D152" s="146" t="s">
        <v>163</v>
      </c>
      <c r="E152" s="147">
        <v>6</v>
      </c>
      <c r="F152" s="147"/>
      <c r="G152" s="147">
        <f t="shared" si="10"/>
        <v>0</v>
      </c>
      <c r="H152" s="147">
        <v>6.0000000000000001E-3</v>
      </c>
    </row>
    <row r="153" spans="1:8" ht="24" customHeight="1">
      <c r="A153" s="145">
        <v>122</v>
      </c>
      <c r="B153" s="149" t="s">
        <v>397</v>
      </c>
      <c r="C153" s="149" t="s">
        <v>398</v>
      </c>
      <c r="D153" s="149" t="s">
        <v>163</v>
      </c>
      <c r="E153" s="150">
        <v>6</v>
      </c>
      <c r="F153" s="150"/>
      <c r="G153" s="150">
        <f t="shared" si="10"/>
        <v>0</v>
      </c>
      <c r="H153" s="150">
        <v>0</v>
      </c>
    </row>
    <row r="154" spans="1:8" ht="24" customHeight="1">
      <c r="A154" s="145">
        <v>123</v>
      </c>
      <c r="B154" s="146" t="s">
        <v>399</v>
      </c>
      <c r="C154" s="146" t="s">
        <v>400</v>
      </c>
      <c r="D154" s="146" t="s">
        <v>189</v>
      </c>
      <c r="E154" s="147">
        <v>0</v>
      </c>
      <c r="F154" s="147"/>
      <c r="G154" s="147">
        <f t="shared" si="10"/>
        <v>0</v>
      </c>
      <c r="H154" s="147">
        <v>0</v>
      </c>
    </row>
    <row r="155" spans="1:8" ht="24" customHeight="1">
      <c r="A155" s="142"/>
      <c r="B155" s="143">
        <v>783</v>
      </c>
      <c r="C155" s="143" t="s">
        <v>401</v>
      </c>
      <c r="D155" s="143"/>
      <c r="E155" s="144"/>
      <c r="F155" s="144"/>
      <c r="G155" s="175">
        <f>ROUND(SUM(G156:G157),2)</f>
        <v>0</v>
      </c>
      <c r="H155" s="144">
        <f>SUM(H156:H157)</f>
        <v>0.64604123999999996</v>
      </c>
    </row>
    <row r="156" spans="1:8" ht="24" customHeight="1">
      <c r="A156" s="145">
        <v>124</v>
      </c>
      <c r="B156" s="146" t="s">
        <v>227</v>
      </c>
      <c r="C156" s="146" t="s">
        <v>402</v>
      </c>
      <c r="D156" s="146" t="s">
        <v>139</v>
      </c>
      <c r="E156" s="147">
        <v>182</v>
      </c>
      <c r="F156" s="147"/>
      <c r="G156" s="147">
        <f>ROUND(F156*E156,2)</f>
        <v>0</v>
      </c>
      <c r="H156" s="147">
        <v>0.20407919999999999</v>
      </c>
    </row>
    <row r="157" spans="1:8" ht="24" customHeight="1">
      <c r="A157" s="145">
        <v>125</v>
      </c>
      <c r="B157" s="146" t="s">
        <v>227</v>
      </c>
      <c r="C157" s="146" t="s">
        <v>403</v>
      </c>
      <c r="D157" s="146" t="s">
        <v>139</v>
      </c>
      <c r="E157" s="147">
        <v>158.02199999999999</v>
      </c>
      <c r="F157" s="147"/>
      <c r="G157" s="147">
        <f>ROUND(F157*E157,2)</f>
        <v>0</v>
      </c>
      <c r="H157" s="147">
        <v>0.44196204</v>
      </c>
    </row>
    <row r="158" spans="1:8" ht="28.5" customHeight="1">
      <c r="A158" s="142"/>
      <c r="B158" s="143" t="s">
        <v>121</v>
      </c>
      <c r="C158" s="143" t="s">
        <v>122</v>
      </c>
      <c r="D158" s="143"/>
      <c r="E158" s="144"/>
      <c r="F158" s="144"/>
      <c r="G158" s="175">
        <f>ROUND(SUM(G159:G161),2)</f>
        <v>0</v>
      </c>
      <c r="H158" s="144">
        <f>SUM(H159:H161)</f>
        <v>0.94365165599999989</v>
      </c>
    </row>
    <row r="159" spans="1:8" ht="24" customHeight="1">
      <c r="A159" s="145">
        <v>126</v>
      </c>
      <c r="B159" s="146" t="s">
        <v>225</v>
      </c>
      <c r="C159" s="146" t="s">
        <v>226</v>
      </c>
      <c r="D159" s="146" t="s">
        <v>139</v>
      </c>
      <c r="E159" s="147">
        <v>128</v>
      </c>
      <c r="F159" s="147"/>
      <c r="G159" s="147">
        <f>ROUND(E159*F159,2)</f>
        <v>0</v>
      </c>
      <c r="H159" s="147">
        <v>0</v>
      </c>
    </row>
    <row r="160" spans="1:8" ht="24" customHeight="1">
      <c r="A160" s="145">
        <v>127</v>
      </c>
      <c r="B160" s="146" t="s">
        <v>227</v>
      </c>
      <c r="C160" s="146" t="s">
        <v>228</v>
      </c>
      <c r="D160" s="146" t="s">
        <v>139</v>
      </c>
      <c r="E160" s="147">
        <v>126</v>
      </c>
      <c r="F160" s="147"/>
      <c r="G160" s="147">
        <f>ROUND(E160*F160,2)</f>
        <v>0</v>
      </c>
      <c r="H160" s="147">
        <v>0.25816800000000001</v>
      </c>
    </row>
    <row r="161" spans="1:8" ht="24" customHeight="1">
      <c r="A161" s="145">
        <v>128</v>
      </c>
      <c r="B161" s="146" t="s">
        <v>227</v>
      </c>
      <c r="C161" s="146" t="s">
        <v>229</v>
      </c>
      <c r="D161" s="146" t="s">
        <v>139</v>
      </c>
      <c r="E161" s="147">
        <v>213.33332999999999</v>
      </c>
      <c r="F161" s="147"/>
      <c r="G161" s="147">
        <f>ROUND(E161*F161,2)</f>
        <v>0</v>
      </c>
      <c r="H161" s="147">
        <v>0.68548365599999994</v>
      </c>
    </row>
    <row r="162" spans="1:8" ht="30.75" customHeight="1">
      <c r="A162" s="154"/>
      <c r="B162" s="155"/>
      <c r="C162" s="155" t="s">
        <v>123</v>
      </c>
      <c r="D162" s="155"/>
      <c r="E162" s="156"/>
      <c r="F162" s="156"/>
      <c r="G162" s="156">
        <f>G12+G104</f>
        <v>0</v>
      </c>
      <c r="H162" s="156">
        <f>H12+H104</f>
        <v>108.58157788</v>
      </c>
    </row>
  </sheetData>
  <mergeCells count="3">
    <mergeCell ref="A1:H1"/>
    <mergeCell ref="A8:C8"/>
    <mergeCell ref="E7:G7"/>
  </mergeCells>
  <pageMargins left="0.39370079040527345" right="0.39370079040527345" top="0.7874015808105469" bottom="0.7874015808105469" header="0" footer="0"/>
  <pageSetup paperSize="9" scale="96" fitToHeight="100" orientation="portrait" blackAndWhite="1" horizontalDpi="0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'Krycí list rozpočtu'!Print_Titles</vt:lpstr>
      <vt:lpstr>Rozpočet!Print_Titles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Daniela Bobríková</cp:lastModifiedBy>
  <dcterms:created xsi:type="dcterms:W3CDTF">2020-02-05T22:19:05Z</dcterms:created>
  <dcterms:modified xsi:type="dcterms:W3CDTF">2021-03-23T06:57:57Z</dcterms:modified>
</cp:coreProperties>
</file>