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ka.koncova\Desktop\Rekonštrukcia kounikácie_Nosice\"/>
    </mc:Choice>
  </mc:AlternateContent>
  <bookViews>
    <workbookView xWindow="240" yWindow="60" windowWidth="28800" windowHeight="14310" tabRatio="500" activeTab="1"/>
  </bookViews>
  <sheets>
    <sheet name="Zadanie" sheetId="3" r:id="rId1"/>
    <sheet name="Figury" sheetId="4" r:id="rId2"/>
  </sheets>
  <definedNames>
    <definedName name="fakt1R">#REF!</definedName>
    <definedName name="_xlnm.Print_Titles" localSheetId="1">Figury!$8:$10</definedName>
    <definedName name="_xlnm.Print_Titles" localSheetId="0">Zadanie!$8:$10</definedName>
    <definedName name="_xlnm.Print_Area" localSheetId="1">Figury!$A:$D</definedName>
    <definedName name="_xlnm.Print_Area" localSheetId="0">Zadanie!$A:$O</definedName>
  </definedNames>
  <calcPr calcId="152511"/>
  <extLst>
    <ext uri="smNativeData">
      <pm:revision xmlns:pm="smNativeData" day="1606755905" val="978" rev="124" revOS="4" revMin="124" revMax="0"/>
      <pm:docPrefs xmlns:pm="smNativeData" id="1606755905" fixedDigits="0" showNotice="1" showFrameBounds="1" autoChart="1" recalcOnPrint="1" recalcOnCopy="1" finalRounding="1" compatTextArt="1" tab="567" useDefinedPrintRange="1" printArea="currentSheet"/>
      <pm:compatibility xmlns:pm="smNativeData" id="1606755905" overlapCells="1"/>
      <pm:defCurrency xmlns:pm="smNativeData" id="1606755905"/>
    </ext>
  </extLst>
</workbook>
</file>

<file path=xl/calcChain.xml><?xml version="1.0" encoding="utf-8"?>
<calcChain xmlns="http://schemas.openxmlformats.org/spreadsheetml/2006/main">
  <c r="W109" i="3" l="1"/>
  <c r="N108" i="3"/>
  <c r="L108" i="3"/>
  <c r="J108" i="3"/>
  <c r="H108" i="3"/>
  <c r="N106" i="3"/>
  <c r="L106" i="3"/>
  <c r="J106" i="3"/>
  <c r="H106" i="3"/>
  <c r="N105" i="3"/>
  <c r="L105" i="3"/>
  <c r="J105" i="3"/>
  <c r="H105" i="3"/>
  <c r="N103" i="3"/>
  <c r="L103" i="3"/>
  <c r="J103" i="3"/>
  <c r="H103" i="3"/>
  <c r="N102" i="3"/>
  <c r="L102" i="3"/>
  <c r="J102" i="3"/>
  <c r="H102" i="3"/>
  <c r="N101" i="3"/>
  <c r="L101" i="3"/>
  <c r="J101" i="3"/>
  <c r="H101" i="3"/>
  <c r="N100" i="3"/>
  <c r="L100" i="3"/>
  <c r="J100" i="3"/>
  <c r="H100" i="3"/>
  <c r="N98" i="3"/>
  <c r="L98" i="3"/>
  <c r="J98" i="3"/>
  <c r="H98" i="3"/>
  <c r="N97" i="3"/>
  <c r="L97" i="3"/>
  <c r="J97" i="3"/>
  <c r="H97" i="3"/>
  <c r="N96" i="3"/>
  <c r="L96" i="3"/>
  <c r="J96" i="3"/>
  <c r="H96" i="3"/>
  <c r="N92" i="3"/>
  <c r="L92" i="3"/>
  <c r="J92" i="3"/>
  <c r="H92" i="3"/>
  <c r="N91" i="3"/>
  <c r="L91" i="3"/>
  <c r="J91" i="3"/>
  <c r="I91" i="3"/>
  <c r="N89" i="3"/>
  <c r="L89" i="3"/>
  <c r="J89" i="3"/>
  <c r="I89" i="3"/>
  <c r="N87" i="3"/>
  <c r="L87" i="3"/>
  <c r="J87" i="3"/>
  <c r="I87" i="3"/>
  <c r="I109" i="3" s="1"/>
  <c r="N86" i="3"/>
  <c r="L86" i="3"/>
  <c r="J86" i="3"/>
  <c r="H86" i="3"/>
  <c r="N85" i="3"/>
  <c r="L85" i="3"/>
  <c r="J85" i="3"/>
  <c r="H85" i="3"/>
  <c r="N84" i="3"/>
  <c r="L84" i="3"/>
  <c r="J84" i="3"/>
  <c r="H84" i="3"/>
  <c r="N83" i="3"/>
  <c r="L83" i="3"/>
  <c r="J83" i="3"/>
  <c r="J109" i="3" s="1"/>
  <c r="J111" i="3" s="1"/>
  <c r="H83" i="3"/>
  <c r="W80" i="3"/>
  <c r="L80" i="3"/>
  <c r="I80" i="3"/>
  <c r="N78" i="3"/>
  <c r="L78" i="3"/>
  <c r="J78" i="3"/>
  <c r="H78" i="3"/>
  <c r="N76" i="3"/>
  <c r="N80" i="3" s="1"/>
  <c r="L76" i="3"/>
  <c r="J76" i="3"/>
  <c r="J80" i="3" s="1"/>
  <c r="E80" i="3" s="1"/>
  <c r="H76" i="3"/>
  <c r="H80" i="3" s="1"/>
  <c r="W73" i="3"/>
  <c r="J73" i="3"/>
  <c r="E73" i="3" s="1"/>
  <c r="I73" i="3"/>
  <c r="N72" i="3"/>
  <c r="L72" i="3"/>
  <c r="J72" i="3"/>
  <c r="H72" i="3"/>
  <c r="N70" i="3"/>
  <c r="L70" i="3"/>
  <c r="J70" i="3"/>
  <c r="H70" i="3"/>
  <c r="N69" i="3"/>
  <c r="L69" i="3"/>
  <c r="J69" i="3"/>
  <c r="H69" i="3"/>
  <c r="N67" i="3"/>
  <c r="L67" i="3"/>
  <c r="J67" i="3"/>
  <c r="H67" i="3"/>
  <c r="N66" i="3"/>
  <c r="L66" i="3"/>
  <c r="J66" i="3"/>
  <c r="H66" i="3"/>
  <c r="N64" i="3"/>
  <c r="L64" i="3"/>
  <c r="J64" i="3"/>
  <c r="H64" i="3"/>
  <c r="N63" i="3"/>
  <c r="L63" i="3"/>
  <c r="J63" i="3"/>
  <c r="H63" i="3"/>
  <c r="N61" i="3"/>
  <c r="L61" i="3"/>
  <c r="J61" i="3"/>
  <c r="H61" i="3"/>
  <c r="N59" i="3"/>
  <c r="L59" i="3"/>
  <c r="J59" i="3"/>
  <c r="H59" i="3"/>
  <c r="N58" i="3"/>
  <c r="N73" i="3" s="1"/>
  <c r="L58" i="3"/>
  <c r="L73" i="3" s="1"/>
  <c r="J58" i="3"/>
  <c r="H58" i="3"/>
  <c r="H73" i="3" s="1"/>
  <c r="W55" i="3"/>
  <c r="I55" i="3"/>
  <c r="N53" i="3"/>
  <c r="L53" i="3"/>
  <c r="J53" i="3"/>
  <c r="H53" i="3"/>
  <c r="N51" i="3"/>
  <c r="N55" i="3" s="1"/>
  <c r="L51" i="3"/>
  <c r="L55" i="3" s="1"/>
  <c r="J51" i="3"/>
  <c r="J55" i="3" s="1"/>
  <c r="E55" i="3" s="1"/>
  <c r="H51" i="3"/>
  <c r="H55" i="3" s="1"/>
  <c r="W48" i="3"/>
  <c r="W111" i="3" s="1"/>
  <c r="W113" i="3" s="1"/>
  <c r="I48" i="3"/>
  <c r="I111" i="3" s="1"/>
  <c r="I113" i="3" s="1"/>
  <c r="N46" i="3"/>
  <c r="L46" i="3"/>
  <c r="J46" i="3"/>
  <c r="I46" i="3"/>
  <c r="N45" i="3"/>
  <c r="L45" i="3"/>
  <c r="J45" i="3"/>
  <c r="H45" i="3"/>
  <c r="N44" i="3"/>
  <c r="L44" i="3"/>
  <c r="J44" i="3"/>
  <c r="H44" i="3"/>
  <c r="N41" i="3"/>
  <c r="L41" i="3"/>
  <c r="J41" i="3"/>
  <c r="H41" i="3"/>
  <c r="N39" i="3"/>
  <c r="L39" i="3"/>
  <c r="J39" i="3"/>
  <c r="H39" i="3"/>
  <c r="N37" i="3"/>
  <c r="L37" i="3"/>
  <c r="J37" i="3"/>
  <c r="H37" i="3"/>
  <c r="N35" i="3"/>
  <c r="L35" i="3"/>
  <c r="J35" i="3"/>
  <c r="H35" i="3"/>
  <c r="N33" i="3"/>
  <c r="L33" i="3"/>
  <c r="J33" i="3"/>
  <c r="H33" i="3"/>
  <c r="N31" i="3"/>
  <c r="L31" i="3"/>
  <c r="J31" i="3"/>
  <c r="H31" i="3"/>
  <c r="N29" i="3"/>
  <c r="L29" i="3"/>
  <c r="J29" i="3"/>
  <c r="H29" i="3"/>
  <c r="N28" i="3"/>
  <c r="L28" i="3"/>
  <c r="J28" i="3"/>
  <c r="H28" i="3"/>
  <c r="N26" i="3"/>
  <c r="L26" i="3"/>
  <c r="J26" i="3"/>
  <c r="H26" i="3"/>
  <c r="N24" i="3"/>
  <c r="L24" i="3"/>
  <c r="J24" i="3"/>
  <c r="H24" i="3"/>
  <c r="N22" i="3"/>
  <c r="L22" i="3"/>
  <c r="J22" i="3"/>
  <c r="H22" i="3"/>
  <c r="N21" i="3"/>
  <c r="L21" i="3"/>
  <c r="J21" i="3"/>
  <c r="H21" i="3"/>
  <c r="N20" i="3"/>
  <c r="L20" i="3"/>
  <c r="J20" i="3"/>
  <c r="H20" i="3"/>
  <c r="N19" i="3"/>
  <c r="L19" i="3"/>
  <c r="J19" i="3"/>
  <c r="H19" i="3"/>
  <c r="N17" i="3"/>
  <c r="L17" i="3"/>
  <c r="J17" i="3"/>
  <c r="H17" i="3"/>
  <c r="N15" i="3"/>
  <c r="L15" i="3"/>
  <c r="J15" i="3"/>
  <c r="H15" i="3"/>
  <c r="N14" i="3"/>
  <c r="N48" i="3" s="1"/>
  <c r="L14" i="3"/>
  <c r="L48" i="3" s="1"/>
  <c r="J14" i="3"/>
  <c r="J48" i="3" s="1"/>
  <c r="E48" i="3" s="1"/>
  <c r="H14" i="3"/>
  <c r="H48" i="3" s="1"/>
  <c r="D8" i="3"/>
  <c r="H109" i="3" l="1"/>
  <c r="H111" i="3" s="1"/>
  <c r="H113" i="3" s="1"/>
  <c r="N109" i="3"/>
  <c r="N111" i="3" s="1"/>
  <c r="N113" i="3" s="1"/>
  <c r="L109" i="3"/>
  <c r="L111" i="3" s="1"/>
  <c r="L113" i="3" s="1"/>
  <c r="J113" i="3"/>
  <c r="E113" i="3" s="1"/>
  <c r="E111" i="3"/>
  <c r="E109" i="3"/>
</calcChain>
</file>

<file path=xl/sharedStrings.xml><?xml version="1.0" encoding="utf-8"?>
<sst xmlns="http://schemas.openxmlformats.org/spreadsheetml/2006/main" count="764" uniqueCount="309">
  <si>
    <t>a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</si>
  <si>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</si>
  <si>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</si>
  <si>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</si>
  <si>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</si>
  <si>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</si>
  <si>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</si>
  <si>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</si>
  <si>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</si>
  <si>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</si>
  <si>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</si>
  <si>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</si>
  <si>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</si>
  <si>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</si>
  <si>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</si>
  <si>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</si>
  <si>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</si>
  <si>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</si>
  <si>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</si>
  <si>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</si>
  <si>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</si>
  <si>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</si>
  <si>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</si>
  <si>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</si>
  <si>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</si>
  <si>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</si>
  <si>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</si>
  <si>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</si>
  <si>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</si>
  <si>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</si>
  <si>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</si>
  <si>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</si>
  <si>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</si>
  <si>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</si>
  <si>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</si>
  <si>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</si>
  <si>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</si>
  <si>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</si>
  <si>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</si>
  <si>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</si>
  <si>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</si>
  <si>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</si>
  <si>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</si>
  <si>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</si>
  <si>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</si>
  <si>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</si>
  <si>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</si>
  <si>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</si>
  <si>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</si>
  <si>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</si>
  <si>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</si>
  <si>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</si>
  <si>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</si>
  <si>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</si>
  <si>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</si>
  <si>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</si>
  <si>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</si>
  <si>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</si>
  <si>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</si>
  <si>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</si>
  <si>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</si>
  <si>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</si>
  <si>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</si>
  <si>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</si>
  <si>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</si>
  <si>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</si>
  <si>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</si>
  <si>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</si>
  <si>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D</t>
  </si>
  <si>
    <t>E</t>
  </si>
  <si>
    <t xml:space="preserve">Odberateľ: Mesto Púchov </t>
  </si>
  <si>
    <t xml:space="preserve">Spracoval: Jozef Kvaššay                           </t>
  </si>
  <si>
    <t xml:space="preserve">Projektant: PROJART,s.r.o, Povbažská Bystrica </t>
  </si>
  <si>
    <t xml:space="preserve">JKSO : </t>
  </si>
  <si>
    <t>Stavba : Púchov-Nosice- rekonštrukcia komunikácie, p.č.1328 v kú Nosice</t>
  </si>
  <si>
    <t>Objekt : rekonštrukcia komunikácie</t>
  </si>
  <si>
    <t>PROJART, s.r.o. POVAŽSKÁ BYSTRICA</t>
  </si>
  <si>
    <t>Zaradenie</t>
  </si>
  <si>
    <t>pre KL</t>
  </si>
  <si>
    <t>Lev0</t>
  </si>
  <si>
    <t>pozícia</t>
  </si>
  <si>
    <t>PRÁCE A DODÁVKY HSV</t>
  </si>
  <si>
    <t>1 - ZEMNE PRÁCE</t>
  </si>
  <si>
    <t>271</t>
  </si>
  <si>
    <t>110011010</t>
  </si>
  <si>
    <t>Vytýčenie trasy IS v rovine</t>
  </si>
  <si>
    <t>km</t>
  </si>
  <si>
    <t xml:space="preserve">                    </t>
  </si>
  <si>
    <t>11001-1010</t>
  </si>
  <si>
    <t>45.11.21</t>
  </si>
  <si>
    <t>EK</t>
  </si>
  <si>
    <t>S</t>
  </si>
  <si>
    <t>221</t>
  </si>
  <si>
    <t>113107222</t>
  </si>
  <si>
    <t>Odstránenie podkladov alebo krytov z kameniva drv. hr. 100-200 mm, nad 200 m2</t>
  </si>
  <si>
    <t>m2</t>
  </si>
  <si>
    <t>11310-7222</t>
  </si>
  <si>
    <t>45.11.11</t>
  </si>
  <si>
    <t>1668,65 =   1668,650</t>
  </si>
  <si>
    <t>113107231</t>
  </si>
  <si>
    <t>Odstránenie podkladov alebo krytov z betónu prost. hr. do 150 mm, nad 200 m2</t>
  </si>
  <si>
    <t>11310-7231</t>
  </si>
  <si>
    <t>270,0*0,75 =   202,500</t>
  </si>
  <si>
    <t>113107242</t>
  </si>
  <si>
    <t>Odstránenie podkladov alebo krytov živičných hr. 50-100 mm, nad 200 m2</t>
  </si>
  <si>
    <t>11310-7242</t>
  </si>
  <si>
    <t>113108442</t>
  </si>
  <si>
    <t>Rozrytie podkladov alebo krytov z kameniva bez zhutnenia so živičným spojivom</t>
  </si>
  <si>
    <t>11310-8442</t>
  </si>
  <si>
    <t>272</t>
  </si>
  <si>
    <t>113201111</t>
  </si>
  <si>
    <t>Vytrhanie kamenných obrubníkov chodníkových</t>
  </si>
  <si>
    <t>m</t>
  </si>
  <si>
    <t>11320-1111</t>
  </si>
  <si>
    <t>113202111</t>
  </si>
  <si>
    <t>Vytrhanie krajníkov alebo obrubníkov stojatých</t>
  </si>
  <si>
    <t>11320-2111</t>
  </si>
  <si>
    <t>50,0 =   50,000</t>
  </si>
  <si>
    <t>001</t>
  </si>
  <si>
    <t>122101401</t>
  </si>
  <si>
    <t>Výkopy v zemníku na suchu v horn. tr. 1-2 do 100 m3 - ohumusovanie</t>
  </si>
  <si>
    <t>m3</t>
  </si>
  <si>
    <t>12210-1401</t>
  </si>
  <si>
    <t>480,0*0,5*0,1 =   24,000</t>
  </si>
  <si>
    <t>122202201</t>
  </si>
  <si>
    <t>Odkopávky pre cesty v horn. tr. 3 do 100 m3</t>
  </si>
  <si>
    <t>12220-2201</t>
  </si>
  <si>
    <t>45.11.24</t>
  </si>
  <si>
    <t>280,0*0,40*0,60 =   67,200</t>
  </si>
  <si>
    <t>122202209</t>
  </si>
  <si>
    <t>Príplatok za lepivosť horn. tr. 3 pre cesty</t>
  </si>
  <si>
    <t>12220-2209</t>
  </si>
  <si>
    <t>130901121</t>
  </si>
  <si>
    <t>Rozobratie bet.odvodňovacieho žľabu</t>
  </si>
  <si>
    <t>13090-1121</t>
  </si>
  <si>
    <t>60,0*0,08*0,7 =   3,360</t>
  </si>
  <si>
    <t>162701105</t>
  </si>
  <si>
    <t>Vodorovné premiestnenie výkopu do 10000 m horn. tr. 1-4</t>
  </si>
  <si>
    <t>16270-1105</t>
  </si>
  <si>
    <t>67,20+11,0+24 =   102,200</t>
  </si>
  <si>
    <t>171101101</t>
  </si>
  <si>
    <t>Násypy z hornín súdržných zhutnených na 95% PS</t>
  </si>
  <si>
    <t>17110-1101</t>
  </si>
  <si>
    <t>11,0 =   11,000</t>
  </si>
  <si>
    <t>171201201</t>
  </si>
  <si>
    <t>Uloženie sypaniny na skládku</t>
  </si>
  <si>
    <t>17120-1201</t>
  </si>
  <si>
    <t>67,20 =   67,200</t>
  </si>
  <si>
    <t>232</t>
  </si>
  <si>
    <t>171206111</t>
  </si>
  <si>
    <t>Uloženie zeminy do násypu s urovnaním</t>
  </si>
  <si>
    <t>17120-6111</t>
  </si>
  <si>
    <t>45.11.23</t>
  </si>
  <si>
    <t>180401211</t>
  </si>
  <si>
    <t>Založenie lúčneho trávnika výsevom v rovine</t>
  </si>
  <si>
    <t>18040-1211</t>
  </si>
  <si>
    <t>480,0*0,5 =   240,000</t>
  </si>
  <si>
    <t>181101102</t>
  </si>
  <si>
    <t>Úprava pláne v zárezoch v horn. tr. 1-4 so zhutnením</t>
  </si>
  <si>
    <t>18110-1102</t>
  </si>
  <si>
    <t>1668,65*1,1 =   1835,515</t>
  </si>
  <si>
    <t>165,50 =   165,500</t>
  </si>
  <si>
    <t>181301101</t>
  </si>
  <si>
    <t>Rozprestretie ornice, sklon do 1:5 do 500 m2 hr. do 10 cm</t>
  </si>
  <si>
    <t>18130-1101</t>
  </si>
  <si>
    <t>231</t>
  </si>
  <si>
    <t>183405291</t>
  </si>
  <si>
    <t>Príplatok za mulčovanie súčasne s osevom</t>
  </si>
  <si>
    <t>18340-5291</t>
  </si>
  <si>
    <t>MAT</t>
  </si>
  <si>
    <t>005724000</t>
  </si>
  <si>
    <t>Zmes trávna parková sídlisková</t>
  </si>
  <si>
    <t>kg</t>
  </si>
  <si>
    <t>01.11.92</t>
  </si>
  <si>
    <t>EZ</t>
  </si>
  <si>
    <t>240,0*0,03 =   7,200</t>
  </si>
  <si>
    <t xml:space="preserve">1 - ZEMNE PRÁCE  spolu: </t>
  </si>
  <si>
    <t>2 - ZÁKLADY</t>
  </si>
  <si>
    <t>215901101</t>
  </si>
  <si>
    <t>Zhutnenie podložia z hor. súdr. do 92%PS a nesúdr. Id do 0,8 - vsak</t>
  </si>
  <si>
    <t>21590-1101</t>
  </si>
  <si>
    <t>2001,015 =   2001,015</t>
  </si>
  <si>
    <t xml:space="preserve">   </t>
  </si>
  <si>
    <t>215901199</t>
  </si>
  <si>
    <t>Skúška zhut.podložia</t>
  </si>
  <si>
    <t>hod.</t>
  </si>
  <si>
    <t xml:space="preserve">  .  .  </t>
  </si>
  <si>
    <t>12,5 =   12,500</t>
  </si>
  <si>
    <t xml:space="preserve">2 - ZÁKLADY  spolu: </t>
  </si>
  <si>
    <t>5 - KOMUNIKÁCIE</t>
  </si>
  <si>
    <t>564732111</t>
  </si>
  <si>
    <t>Podklad zo štrkodrviny 0/32 hr. 100 mm - vozovka</t>
  </si>
  <si>
    <t>56473-2111</t>
  </si>
  <si>
    <t>45.23.11</t>
  </si>
  <si>
    <t>564751115</t>
  </si>
  <si>
    <t>Podklad zo štrkodrviny 0/63 hr. 190 mm - rozš.voz.</t>
  </si>
  <si>
    <t>56475-1115</t>
  </si>
  <si>
    <t>280,0*0,6 =   168,000</t>
  </si>
  <si>
    <t>564752111</t>
  </si>
  <si>
    <t>Podklad zo štrkodrviny 0/32 hr. 150 mm - chodník</t>
  </si>
  <si>
    <t>56475-2111</t>
  </si>
  <si>
    <t>165,50*1,1 =   182,050</t>
  </si>
  <si>
    <t>567121122</t>
  </si>
  <si>
    <t>Podklad z prostého betónu tr. C 12/15 hr. 120 mm -.chodník</t>
  </si>
  <si>
    <t>56712-1122</t>
  </si>
  <si>
    <t>567122114</t>
  </si>
  <si>
    <t>Stabilizácia cementom CBGM C5/6  hr. 120 mm</t>
  </si>
  <si>
    <t>56712-2114</t>
  </si>
  <si>
    <t>573211111</t>
  </si>
  <si>
    <t>Postrek živičný spojovací z cestného asfaltu 1,0 kg/m2</t>
  </si>
  <si>
    <t>57321-1111</t>
  </si>
  <si>
    <t>45.23.12</t>
  </si>
  <si>
    <t>573231111</t>
  </si>
  <si>
    <t>Postrek živičný spojovací z cestnej emulzie 0,5 kg/m2</t>
  </si>
  <si>
    <t>57323-1111</t>
  </si>
  <si>
    <t>1668,65+165,50 =   1834,150</t>
  </si>
  <si>
    <t>577133111</t>
  </si>
  <si>
    <t>Asfaltový betón AC 8 (ABJ I) hr. 40 mm, š. do 3 m - chodník</t>
  </si>
  <si>
    <t>57713-3111</t>
  </si>
  <si>
    <t>577144111</t>
  </si>
  <si>
    <t>Asfaltový betón AC 11 (ABS I) hr. 50 mm, š. do 3 m</t>
  </si>
  <si>
    <t>57714-4111</t>
  </si>
  <si>
    <t>577145112</t>
  </si>
  <si>
    <t>Asfaltový betón AC 16 (ABH I) vrstva ložná hr. 50 mm, š. do 3 m</t>
  </si>
  <si>
    <t>57714-5112</t>
  </si>
  <si>
    <t xml:space="preserve">5 - KOMUNIKÁCIE  spolu: </t>
  </si>
  <si>
    <t>8 - RÚROVÉ VEDENIA</t>
  </si>
  <si>
    <t>899231111</t>
  </si>
  <si>
    <t>Výšková úprava šupákov (voda, plyn) do 200mm so zvýš.poklopu</t>
  </si>
  <si>
    <t>kus</t>
  </si>
  <si>
    <t>89923-1111</t>
  </si>
  <si>
    <t>16,0 =   16,000</t>
  </si>
  <si>
    <t>899331111</t>
  </si>
  <si>
    <t>Výšková úprava kan.šácht a vod.šácht do 200 mm zvýšením poklopu</t>
  </si>
  <si>
    <t>89933-1111</t>
  </si>
  <si>
    <t>15,0 =   15,000</t>
  </si>
  <si>
    <t xml:space="preserve">8 - RÚROVÉ VEDENIA  spolu: </t>
  </si>
  <si>
    <t>9 - OSTATNÉ KONŠTRUKCIE A PRÁCE</t>
  </si>
  <si>
    <t>914001112a</t>
  </si>
  <si>
    <t>Dočasné dopravné značenie</t>
  </si>
  <si>
    <t>koml.</t>
  </si>
  <si>
    <t>916311113</t>
  </si>
  <si>
    <t>Osadenie cest. obrubníka bet. ležatého, lôžko betón tr. C 12/15 s bočnou oporou</t>
  </si>
  <si>
    <t>91631-1113</t>
  </si>
  <si>
    <t>916311123</t>
  </si>
  <si>
    <t>Osadenie cest. obrubníka bet. stojatého, lôžko betón tr. C 12/15 s bočnou oporou</t>
  </si>
  <si>
    <t>91631-1123</t>
  </si>
  <si>
    <t>916561111</t>
  </si>
  <si>
    <t>Osadenie záhon. obrubníka betón. do lôžka z betónu tr. C 12/15 s bočnou oporou</t>
  </si>
  <si>
    <t>91656-1111</t>
  </si>
  <si>
    <t>592173300</t>
  </si>
  <si>
    <t>Obrubník záhonový  100x5x20</t>
  </si>
  <si>
    <t>26.61.11</t>
  </si>
  <si>
    <t>45,0*1,05 =   47,250</t>
  </si>
  <si>
    <t>592174820</t>
  </si>
  <si>
    <t>Obrubník nájazdový 100x20x18</t>
  </si>
  <si>
    <t>281,0*1,05 =   295,050</t>
  </si>
  <si>
    <t>592174900</t>
  </si>
  <si>
    <t>Obrubník cestný 100/10/25 100x10x25</t>
  </si>
  <si>
    <t>918101111</t>
  </si>
  <si>
    <t>Lôžko pod obrubníky, krajníky, obruby z betónu tr. C 12/15</t>
  </si>
  <si>
    <t>91810-1111</t>
  </si>
  <si>
    <t>280,0*0,40*0,15 =   16,800</t>
  </si>
  <si>
    <t>280,0*0,50*0,25 =   35,000</t>
  </si>
  <si>
    <t>919731122</t>
  </si>
  <si>
    <t>Zarovnanie styčnej plochy podkladu alebo krytu živičného hr. 50-100 mm</t>
  </si>
  <si>
    <t>91973-1122</t>
  </si>
  <si>
    <t>919735113</t>
  </si>
  <si>
    <t>Rezanie stávajúceho živičného krytu alebo podkladu hr. 100-150 mm</t>
  </si>
  <si>
    <t>91973-5113</t>
  </si>
  <si>
    <t>919794441</t>
  </si>
  <si>
    <t>Úprava plôch okolo hydrantov, poklopov v živičných krytoch do 2 m2</t>
  </si>
  <si>
    <t>91979-4441</t>
  </si>
  <si>
    <t>16+15 =   31,000</t>
  </si>
  <si>
    <t>966008111</t>
  </si>
  <si>
    <t>Búranie rúrového priepustu z rúr DN do 300 mm</t>
  </si>
  <si>
    <t>96600-8111</t>
  </si>
  <si>
    <t>979084216</t>
  </si>
  <si>
    <t>Vodorovná doprava vybúraných hmôt po suchu do 5 km</t>
  </si>
  <si>
    <t>t</t>
  </si>
  <si>
    <t>97908-4216</t>
  </si>
  <si>
    <t>979087212</t>
  </si>
  <si>
    <t>Nakladanie sute na dopravný prostriedok</t>
  </si>
  <si>
    <t>97908-7212</t>
  </si>
  <si>
    <t>241</t>
  </si>
  <si>
    <t>979091121</t>
  </si>
  <si>
    <t>Vodorovné premiestnenie vybúraných hmôt alebo konštrukcií za ďalších 1000 m</t>
  </si>
  <si>
    <t>97909-1121</t>
  </si>
  <si>
    <t>753,107*5 =   3765,535</t>
  </si>
  <si>
    <t>013</t>
  </si>
  <si>
    <t>979131413</t>
  </si>
  <si>
    <t>Poplatok za ulož.a znešk.stav.odp na urč.sklád.-hlušina a kamenivo "O"-ost.odpad</t>
  </si>
  <si>
    <t>97913-1413</t>
  </si>
  <si>
    <t>979131415</t>
  </si>
  <si>
    <t>Poplatok za uloženie vykopanej zeminy</t>
  </si>
  <si>
    <t>97913-1415</t>
  </si>
  <si>
    <t>67,20+13,45 =   80,650</t>
  </si>
  <si>
    <t>998225111</t>
  </si>
  <si>
    <t>Presun hmôt pre pozemné komunikácie a plochy letísk, kryt živičný</t>
  </si>
  <si>
    <t>99822-5111</t>
  </si>
  <si>
    <t xml:space="preserve">9 - OSTATNÉ KONŠTRUKCIE A PRÁCE  spolu: </t>
  </si>
  <si>
    <t xml:space="preserve">PRÁCE A DODÁVKY HSV  spolu: </t>
  </si>
  <si>
    <t>Za rozpočet celkom</t>
  </si>
  <si>
    <t>Spracoval: Jozef Kvaššay</t>
  </si>
  <si>
    <t>Figura</t>
  </si>
  <si>
    <t/>
  </si>
  <si>
    <t>f</t>
  </si>
  <si>
    <t>45,0*0,35*0,25 =   3,94</t>
  </si>
  <si>
    <t>Dátum: 30.09.2021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</si>
</sst>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"/>
    <numFmt numFmtId="165" formatCode="#,##0.0000"/>
    <numFmt numFmtId="166" formatCode="_-* #,##0\ &quot;Sk&quot;_-;\-* #,##0\ &quot;Sk&quot;_-;_-* &quot;-&quot;\ &quot;Sk&quot;_-;_-@_-"/>
    <numFmt numFmtId="167" formatCode="#,##0.000"/>
    <numFmt numFmtId="168" formatCode="#,##0&quot; Sk&quot;;[Red]&quot;-&quot;#,##0&quot; Sk&quot;"/>
    <numFmt numFmtId="169" formatCode="_ * #,##0_ ;_ * \-#,##0_ ;_ * &quot;-&quot;_ ;_ @_ "/>
    <numFmt numFmtId="170" formatCode="_(&quot;$&quot;* #,##0_);_(&quot;$&quot;* \(#,##0\);_(&quot;$&quot;* &quot;-&quot;_);_(@_)"/>
    <numFmt numFmtId="171" formatCode="#,##0.00000"/>
    <numFmt numFmtId="172" formatCode="_(&quot;$&quot;* #,##0.00_);_(&quot;$&quot;* \(#,##0.00\);_(&quot;$&quot;* &quot;-&quot;??_);_(@_)"/>
    <numFmt numFmtId="173" formatCode="_ * #,##0.00_ ;_ * \-#,##0.00_ ;_ * &quot;-&quot;??_ ;_ @_ "/>
    <numFmt numFmtId="174" formatCode="0.000"/>
  </numFmts>
  <fonts count="30"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8"/>
      <color rgb="FF333399"/>
      <name val="Cambria"/>
      <family val="1"/>
      <charset val="238"/>
    </font>
  </fonts>
  <fills count="50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0"/>
        <bgColor rgb="FFFFFFFF"/>
      </patternFill>
    </fill>
    <fill>
      <patternFill patternType="none"/>
    </fill>
    <fill>
      <patternFill patternType="none"/>
    </fill>
    <fill>
      <patternFill patternType="solid">
        <fgColor rgb="FFA0E0E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6CAF0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9CCC"/>
        <bgColor rgb="FFFFFFFF"/>
      </patternFill>
    </fill>
    <fill>
      <patternFill patternType="solid">
        <fgColor rgb="FF996666"/>
        <bgColor rgb="FFFFFFFF"/>
      </patternFill>
    </fill>
    <fill>
      <patternFill patternType="solid">
        <fgColor rgb="FF999933"/>
        <bgColor rgb="FFFFFFFF"/>
      </patternFill>
    </fill>
    <fill>
      <patternFill patternType="none"/>
    </fill>
    <fill>
      <patternFill patternType="none"/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9">
    <xf numFmtId="0" fontId="0" fillId="0" borderId="0"/>
    <xf numFmtId="0" fontId="13" fillId="0" borderId="0"/>
    <xf numFmtId="0" fontId="9" fillId="2" borderId="1" applyNumberFormat="0" applyBorder="0" applyAlignment="0" applyProtection="0">
      <alignment vertical="center"/>
    </xf>
    <xf numFmtId="173" fontId="9" fillId="0" borderId="0" applyFont="0" applyFill="0" applyBorder="0" applyAlignment="0" applyProtection="0">
      <alignment vertical="center"/>
    </xf>
    <xf numFmtId="169" fontId="9" fillId="0" borderId="0" applyFont="0" applyFill="0" applyBorder="0" applyAlignment="0" applyProtection="0">
      <alignment vertical="center"/>
    </xf>
    <xf numFmtId="170" fontId="9" fillId="0" borderId="0" applyFont="0" applyFill="0" applyBorder="0" applyAlignment="0" applyProtection="0">
      <alignment vertical="center"/>
    </xf>
    <xf numFmtId="172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17" fillId="4" borderId="3" applyNumberFormat="0" applyFill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6" borderId="5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6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7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4" borderId="3" applyNumberFormat="0" applyFill="0" applyAlignment="0" applyProtection="0">
      <alignment vertical="center"/>
    </xf>
    <xf numFmtId="0" fontId="24" fillId="9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9" applyFont="0" applyFill="0" applyBorder="0">
      <alignment vertical="center"/>
    </xf>
    <xf numFmtId="0" fontId="28" fillId="11" borderId="10" applyNumberFormat="0" applyAlignment="0" applyProtection="0">
      <alignment vertical="center"/>
    </xf>
    <xf numFmtId="0" fontId="15" fillId="12" borderId="11" applyNumberFormat="0" applyBorder="0" applyAlignment="0" applyProtection="0">
      <alignment vertical="center"/>
    </xf>
    <xf numFmtId="0" fontId="23" fillId="13" borderId="12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9" fillId="15" borderId="14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9" fillId="17" borderId="16" applyNumberFormat="0" applyBorder="0" applyAlignment="0" applyProtection="0"/>
    <xf numFmtId="0" fontId="19" fillId="18" borderId="17" applyNumberFormat="0" applyFill="0" applyAlignment="0" applyProtection="0">
      <alignment vertical="center"/>
    </xf>
    <xf numFmtId="166" fontId="13" fillId="0" borderId="0" applyFont="0" applyFill="0" applyBorder="0" applyAlignment="0" applyProtection="0"/>
    <xf numFmtId="0" fontId="12" fillId="19" borderId="18" applyNumberFormat="0" applyFill="0" applyAlignment="0" applyProtection="0">
      <alignment vertical="center"/>
    </xf>
    <xf numFmtId="0" fontId="9" fillId="20" borderId="19" applyNumberFormat="0" applyBorder="0" applyAlignment="0" applyProtection="0"/>
    <xf numFmtId="0" fontId="14" fillId="21" borderId="20" applyNumberFormat="0" applyBorder="0" applyAlignment="0" applyProtection="0">
      <alignment vertical="center"/>
    </xf>
    <xf numFmtId="0" fontId="20" fillId="22" borderId="21" applyNumberFormat="0" applyBorder="0" applyAlignment="0" applyProtection="0">
      <alignment vertical="center"/>
    </xf>
    <xf numFmtId="0" fontId="9" fillId="20" borderId="19" applyNumberFormat="0" applyBorder="0" applyAlignment="0" applyProtection="0"/>
    <xf numFmtId="0" fontId="15" fillId="23" borderId="22" applyNumberFormat="0" applyBorder="0" applyAlignment="0" applyProtection="0">
      <alignment vertical="center"/>
    </xf>
    <xf numFmtId="0" fontId="9" fillId="24" borderId="23" applyNumberFormat="0" applyBorder="0" applyAlignment="0" applyProtection="0">
      <alignment vertical="center"/>
    </xf>
    <xf numFmtId="0" fontId="15" fillId="25" borderId="24" applyNumberFormat="0" applyBorder="0" applyAlignment="0" applyProtection="0">
      <alignment vertical="center"/>
    </xf>
    <xf numFmtId="0" fontId="15" fillId="26" borderId="25" applyNumberFormat="0" applyBorder="0" applyAlignment="0" applyProtection="0">
      <alignment vertical="center"/>
    </xf>
    <xf numFmtId="0" fontId="9" fillId="27" borderId="26" applyNumberFormat="0" applyBorder="0" applyAlignment="0" applyProtection="0">
      <alignment vertical="center"/>
    </xf>
    <xf numFmtId="0" fontId="9" fillId="28" borderId="27" applyNumberFormat="0" applyBorder="0" applyAlignment="0" applyProtection="0">
      <alignment vertical="center"/>
    </xf>
    <xf numFmtId="0" fontId="15" fillId="29" borderId="28" applyNumberFormat="0" applyBorder="0" applyAlignment="0" applyProtection="0">
      <alignment vertical="center"/>
    </xf>
    <xf numFmtId="0" fontId="15" fillId="30" borderId="29" applyNumberFormat="0" applyBorder="0" applyAlignment="0" applyProtection="0">
      <alignment vertical="center"/>
    </xf>
    <xf numFmtId="0" fontId="9" fillId="31" borderId="30" applyNumberFormat="0" applyBorder="0" applyAlignment="0" applyProtection="0">
      <alignment vertical="center"/>
    </xf>
    <xf numFmtId="0" fontId="15" fillId="32" borderId="31" applyNumberFormat="0" applyBorder="0" applyAlignment="0" applyProtection="0">
      <alignment vertical="center"/>
    </xf>
    <xf numFmtId="168" fontId="25" fillId="10" borderId="9"/>
    <xf numFmtId="0" fontId="9" fillId="33" borderId="32" applyNumberFormat="0" applyBorder="0" applyAlignment="0" applyProtection="0">
      <alignment vertical="center"/>
    </xf>
    <xf numFmtId="0" fontId="9" fillId="34" borderId="33" applyNumberFormat="0" applyBorder="0" applyAlignment="0" applyProtection="0">
      <alignment vertical="center"/>
    </xf>
    <xf numFmtId="0" fontId="15" fillId="35" borderId="34" applyNumberFormat="0" applyBorder="0" applyAlignment="0" applyProtection="0">
      <alignment vertical="center"/>
    </xf>
    <xf numFmtId="0" fontId="9" fillId="36" borderId="35" applyNumberFormat="0" applyBorder="0" applyAlignment="0" applyProtection="0">
      <alignment vertical="center"/>
    </xf>
    <xf numFmtId="0" fontId="9" fillId="37" borderId="36" applyNumberFormat="0" applyBorder="0" applyAlignment="0" applyProtection="0"/>
    <xf numFmtId="0" fontId="15" fillId="38" borderId="37" applyNumberFormat="0" applyBorder="0" applyAlignment="0" applyProtection="0">
      <alignment vertical="center"/>
    </xf>
    <xf numFmtId="0" fontId="15" fillId="39" borderId="38" applyNumberFormat="0" applyBorder="0" applyAlignment="0" applyProtection="0">
      <alignment vertical="center"/>
    </xf>
    <xf numFmtId="0" fontId="9" fillId="40" borderId="39" applyNumberFormat="0" applyBorder="0" applyAlignment="0" applyProtection="0">
      <alignment vertical="center"/>
    </xf>
    <xf numFmtId="0" fontId="9" fillId="41" borderId="40" applyNumberFormat="0" applyBorder="0" applyAlignment="0" applyProtection="0"/>
    <xf numFmtId="0" fontId="25" fillId="10" borderId="9" applyFont="0" applyFill="0"/>
    <xf numFmtId="0" fontId="15" fillId="42" borderId="41" applyNumberFormat="0" applyBorder="0" applyAlignment="0" applyProtection="0">
      <alignment vertical="center"/>
    </xf>
    <xf numFmtId="0" fontId="25" fillId="10" borderId="9">
      <alignment vertical="center"/>
    </xf>
    <xf numFmtId="0" fontId="9" fillId="43" borderId="42" applyNumberFormat="0" applyBorder="0" applyAlignment="0" applyProtection="0"/>
    <xf numFmtId="0" fontId="9" fillId="20" borderId="19" applyNumberFormat="0" applyBorder="0" applyAlignment="0" applyProtection="0"/>
    <xf numFmtId="0" fontId="9" fillId="17" borderId="16" applyNumberFormat="0" applyBorder="0" applyAlignment="0" applyProtection="0"/>
    <xf numFmtId="0" fontId="9" fillId="41" borderId="40" applyNumberFormat="0" applyBorder="0" applyAlignment="0" applyProtection="0"/>
    <xf numFmtId="0" fontId="9" fillId="44" borderId="43" applyNumberFormat="0" applyBorder="0" applyAlignment="0" applyProtection="0"/>
    <xf numFmtId="0" fontId="9" fillId="45" borderId="44" applyNumberFormat="0" applyBorder="0" applyAlignment="0" applyProtection="0"/>
    <xf numFmtId="0" fontId="9" fillId="17" borderId="16" applyNumberFormat="0" applyBorder="0" applyAlignment="0" applyProtection="0"/>
    <xf numFmtId="0" fontId="15" fillId="20" borderId="19" applyNumberFormat="0" applyBorder="0" applyAlignment="0" applyProtection="0"/>
    <xf numFmtId="0" fontId="15" fillId="46" borderId="45" applyNumberFormat="0" applyBorder="0" applyAlignment="0" applyProtection="0"/>
    <xf numFmtId="0" fontId="15" fillId="47" borderId="46" applyNumberFormat="0" applyBorder="0" applyAlignment="0" applyProtection="0"/>
    <xf numFmtId="0" fontId="15" fillId="45" borderId="44" applyNumberFormat="0" applyBorder="0" applyAlignment="0" applyProtection="0"/>
    <xf numFmtId="0" fontId="15" fillId="20" borderId="19" applyNumberFormat="0" applyBorder="0" applyAlignment="0" applyProtection="0"/>
    <xf numFmtId="0" fontId="15" fillId="41" borderId="40" applyNumberFormat="0" applyBorder="0" applyAlignment="0" applyProtection="0"/>
    <xf numFmtId="0" fontId="12" fillId="48" borderId="47" applyNumberFormat="0" applyFill="0" applyAlignment="0" applyProtection="0"/>
    <xf numFmtId="0" fontId="13" fillId="0" borderId="0"/>
    <xf numFmtId="0" fontId="29" fillId="0" borderId="0" applyNumberFormat="0" applyFill="0" applyBorder="0" applyAlignment="0" applyProtection="0"/>
    <xf numFmtId="0" fontId="25" fillId="49" borderId="48" applyBorder="0">
      <alignment vertical="center"/>
    </xf>
    <xf numFmtId="0" fontId="11" fillId="0" borderId="0" applyNumberFormat="0" applyFill="0" applyBorder="0" applyAlignment="0" applyProtection="0"/>
    <xf numFmtId="0" fontId="25" fillId="49" borderId="48">
      <alignment vertical="center"/>
    </xf>
  </cellStyleXfs>
  <cellXfs count="79">
    <xf numFmtId="0" fontId="0" fillId="0" borderId="0" xfId="0"/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4" fontId="1" fillId="0" borderId="0" xfId="0" applyNumberFormat="1" applyFont="1"/>
    <xf numFmtId="171" fontId="1" fillId="0" borderId="0" xfId="0" applyNumberFormat="1" applyFont="1"/>
    <xf numFmtId="167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7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67" fontId="1" fillId="0" borderId="0" xfId="0" applyNumberFormat="1" applyFont="1" applyProtection="1">
      <protection locked="0"/>
    </xf>
    <xf numFmtId="0" fontId="1" fillId="0" borderId="49" xfId="0" applyFont="1" applyBorder="1" applyAlignment="1" applyProtection="1">
      <alignment horizontal="left"/>
      <protection locked="0"/>
    </xf>
    <xf numFmtId="0" fontId="1" fillId="0" borderId="51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left"/>
      <protection locked="0"/>
    </xf>
    <xf numFmtId="0" fontId="1" fillId="0" borderId="50" xfId="0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67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1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74" fontId="1" fillId="0" borderId="0" xfId="0" applyNumberFormat="1" applyFont="1" applyAlignment="1">
      <alignment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5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Continuous"/>
    </xf>
    <xf numFmtId="0" fontId="1" fillId="0" borderId="54" xfId="0" applyFont="1" applyBorder="1" applyAlignment="1">
      <alignment horizontal="centerContinuous"/>
    </xf>
    <xf numFmtId="0" fontId="1" fillId="0" borderId="55" xfId="0" applyFont="1" applyBorder="1" applyAlignment="1">
      <alignment horizontal="centerContinuous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6" fillId="0" borderId="51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1" fillId="0" borderId="49" xfId="0" applyFont="1" applyBorder="1" applyAlignment="1" applyProtection="1">
      <alignment horizontal="center"/>
      <protection locked="0"/>
    </xf>
    <xf numFmtId="0" fontId="1" fillId="0" borderId="50" xfId="0" applyFont="1" applyBorder="1" applyAlignment="1">
      <alignment horizontal="center"/>
    </xf>
    <xf numFmtId="0" fontId="6" fillId="0" borderId="52" xfId="0" applyFont="1" applyBorder="1" applyAlignment="1" applyProtection="1">
      <alignment horizontal="center"/>
      <protection locked="0"/>
    </xf>
    <xf numFmtId="0" fontId="6" fillId="0" borderId="50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167" fontId="1" fillId="0" borderId="50" xfId="0" applyNumberFormat="1" applyFont="1" applyBorder="1"/>
    <xf numFmtId="0" fontId="1" fillId="0" borderId="50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49" fontId="1" fillId="0" borderId="49" xfId="0" applyNumberFormat="1" applyFont="1" applyBorder="1" applyAlignment="1">
      <alignment horizontal="left"/>
    </xf>
    <xf numFmtId="0" fontId="1" fillId="0" borderId="49" xfId="0" applyFont="1" applyBorder="1" applyAlignment="1">
      <alignment horizontal="right"/>
    </xf>
    <xf numFmtId="49" fontId="1" fillId="0" borderId="50" xfId="0" applyNumberFormat="1" applyFont="1" applyBorder="1" applyAlignment="1">
      <alignment horizontal="left"/>
    </xf>
    <xf numFmtId="0" fontId="1" fillId="0" borderId="50" xfId="0" applyFont="1" applyBorder="1" applyAlignment="1">
      <alignment horizontal="right"/>
    </xf>
    <xf numFmtId="49" fontId="3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left" vertical="top" wrapText="1"/>
    </xf>
    <xf numFmtId="167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171" fontId="6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74" fontId="6" fillId="0" borderId="0" xfId="0" applyNumberFormat="1" applyFont="1" applyAlignment="1">
      <alignment vertical="top"/>
    </xf>
    <xf numFmtId="49" fontId="4" fillId="0" borderId="0" xfId="1" applyNumberFormat="1" applyFont="1"/>
    <xf numFmtId="49" fontId="1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vertical="top"/>
    </xf>
    <xf numFmtId="171" fontId="3" fillId="0" borderId="0" xfId="0" applyNumberFormat="1" applyFont="1" applyAlignment="1">
      <alignment vertical="top"/>
    </xf>
    <xf numFmtId="167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left" vertical="top" wrapText="1"/>
    </xf>
  </cellXfs>
  <cellStyles count="79">
    <cellStyle name="1 000 Sk" xfId="59"/>
    <cellStyle name="1 000,-  Sk" xfId="22"/>
    <cellStyle name="1 000,- Kč" xfId="47"/>
    <cellStyle name="1 000,- Sk" xfId="57"/>
    <cellStyle name="1000 Sk_fakturuj99" xfId="31"/>
    <cellStyle name="20 % – Zvýraznění1" xfId="52"/>
    <cellStyle name="20 % – Zvýraznění2" xfId="56"/>
    <cellStyle name="20 % – Zvýraznění3" xfId="29"/>
    <cellStyle name="20 % – Zvýraznění4" xfId="60"/>
    <cellStyle name="20 % – Zvýraznění5" xfId="61"/>
    <cellStyle name="20 % – Zvýraznění6" xfId="62"/>
    <cellStyle name="20 % - zvýraznenie1" xfId="27" builtinId="30" customBuiltin="1"/>
    <cellStyle name="20 % - zvýraznenie2" xfId="41" builtinId="34" customBuiltin="1"/>
    <cellStyle name="20 % - zvýraznenie3" xfId="45" builtinId="38" customBuiltin="1"/>
    <cellStyle name="20 % - zvýraznenie4" xfId="48" builtinId="42" customBuiltin="1"/>
    <cellStyle name="20 % - zvýraznenie5" xfId="38" builtinId="46" customBuiltin="1"/>
    <cellStyle name="20 % - zvýraznenie6" xfId="42" builtinId="50" customBuiltin="1"/>
    <cellStyle name="40 % – Zvýraznění1" xfId="33"/>
    <cellStyle name="40 % – Zvýraznění2" xfId="63"/>
    <cellStyle name="40 % – Zvýraznění3" xfId="64"/>
    <cellStyle name="40 % – Zvýraznění4" xfId="65"/>
    <cellStyle name="40 % – Zvýraznění5" xfId="36"/>
    <cellStyle name="40 % – Zvýraznění6" xfId="66"/>
    <cellStyle name="40 % - zvýraznenie1" xfId="2" builtinId="31" customBuiltin="1"/>
    <cellStyle name="40 % - zvýraznenie2" xfId="16" builtinId="35" customBuiltin="1"/>
    <cellStyle name="40 % - zvýraznenie3" xfId="14" builtinId="39" customBuiltin="1"/>
    <cellStyle name="40 % - zvýraznenie4" xfId="49" builtinId="43" customBuiltin="1"/>
    <cellStyle name="40 % - zvýraznenie5" xfId="51" builtinId="47" customBuiltin="1"/>
    <cellStyle name="40 % - zvýraznenie6" xfId="55" builtinId="51" customBuiltin="1"/>
    <cellStyle name="60 % – Zvýraznění1" xfId="67"/>
    <cellStyle name="60 % – Zvýraznění2" xfId="68"/>
    <cellStyle name="60 % – Zvýraznění3" xfId="69"/>
    <cellStyle name="60 % – Zvýraznění4" xfId="70"/>
    <cellStyle name="60 % – Zvýraznění5" xfId="71"/>
    <cellStyle name="60 % – Zvýraznění6" xfId="72"/>
    <cellStyle name="60 % - zvýraznenie1" xfId="39" builtinId="32" customBuiltin="1"/>
    <cellStyle name="60 % - zvýraznenie2" xfId="43" builtinId="36" customBuiltin="1"/>
    <cellStyle name="60 % - zvýraznenie3" xfId="24" builtinId="40" customBuiltin="1"/>
    <cellStyle name="60 % - zvýraznenie4" xfId="12" builtinId="44" customBuiltin="1"/>
    <cellStyle name="60 % - zvýraznenie5" xfId="53" builtinId="48" customBuiltin="1"/>
    <cellStyle name="60 % - zvýraznenie6" xfId="58" builtinId="52" customBuiltin="1"/>
    <cellStyle name="Celkem" xfId="73"/>
    <cellStyle name="Čiarka" xfId="3" builtinId="3" customBuiltin="1"/>
    <cellStyle name="Čiarka [0]" xfId="4" builtinId="6" customBuiltin="1"/>
    <cellStyle name="data" xfId="74"/>
    <cellStyle name="Dobrá" xfId="25" builtinId="26" customBuiltin="1"/>
    <cellStyle name="Hypertextové prepojenie" xfId="11" builtinId="8" customBuiltin="1"/>
    <cellStyle name="Kontrolná bunka" xfId="8" builtinId="23" customBuiltin="1"/>
    <cellStyle name="Mena" xfId="6" builtinId="4" customBuiltin="1"/>
    <cellStyle name="Mena [0]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75"/>
    <cellStyle name="Neutrálna" xfId="35" builtinId="28" customBuiltin="1"/>
    <cellStyle name="Normálne" xfId="0" builtinId="0" customBuiltin="1"/>
    <cellStyle name="normálne_KLs" xfId="1"/>
    <cellStyle name="Percentá" xfId="7" builtinId="5" customBuiltin="1"/>
    <cellStyle name="Použité hypertextové prepojenie" xfId="13" builtinId="9" customBuiltin="1"/>
    <cellStyle name="Poznámka" xfId="10" builtinId="10" customBuiltin="1"/>
    <cellStyle name="Prepojená bunka" xfId="30" builtinId="24" customBuiltin="1"/>
    <cellStyle name="Spolu" xfId="32" builtinId="25" customBuiltin="1"/>
    <cellStyle name="TEXT" xfId="76"/>
    <cellStyle name="Text upozornění" xfId="77"/>
    <cellStyle name="Text upozornenia" xfId="15" builtinId="11" customBuiltin="1"/>
    <cellStyle name="TEXT1" xfId="78"/>
    <cellStyle name="Titul" xfId="17" builtinId="15" customBuiltin="1"/>
    <cellStyle name="Vstup" xfId="23" builtinId="20" customBuiltin="1"/>
    <cellStyle name="Výpočet" xfId="28" builtinId="22" customBuiltin="1"/>
    <cellStyle name="Výstup" xfId="26" builtinId="21" customBuiltin="1"/>
    <cellStyle name="Vysvetľujúci text" xfId="18" builtinId="53" customBuiltin="1"/>
    <cellStyle name="Zlá" xfId="34" builtinId="27" customBuiltin="1"/>
    <cellStyle name="Zvýraznenie1" xfId="37" builtinId="29" customBuiltin="1"/>
    <cellStyle name="Zvýraznenie2" xfId="40" builtinId="33" customBuiltin="1"/>
    <cellStyle name="Zvýraznenie3" xfId="44" builtinId="37" customBuiltin="1"/>
    <cellStyle name="Zvýraznenie4" xfId="46" builtinId="41" customBuiltin="1"/>
    <cellStyle name="Zvýraznenie5" xfId="50" builtinId="45" customBuiltin="1"/>
    <cellStyle name="Zvýraznenie6" xfId="54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06755905" count="1">
        <pm:charStyle name="Normal" fontId="0" Id="1"/>
      </pm:charStyles>
      <pm:colors xmlns:pm="smNativeData" id="1606755905" count="53">
        <pm:color name="Color 24" rgb="800080"/>
        <pm:color name="Color 25" rgb="9C0006"/>
        <pm:color name="Color 26" rgb="44546A"/>
        <pm:color name="Color 27" rgb="FA7D00"/>
        <pm:color name="Color 28" rgb="9C6500"/>
        <pm:color name="Color 29" rgb="3F3F3F"/>
        <pm:color name="Color 30" rgb="006100"/>
        <pm:color name="Color 31" rgb="3F3F76"/>
        <pm:color name="Indigo Blue" rgb="333399"/>
        <pm:color name="Light Green" rgb="CCFFCC"/>
        <pm:color name="Color 34" rgb="FFFFCC"/>
        <pm:color name="Coral" rgb="FF8080"/>
        <pm:color name="Color 36" rgb="FFC7CE"/>
        <pm:color name="Color 37" rgb="A5A5A5"/>
        <pm:color name="Color 38" rgb="FBE3D5"/>
        <pm:color name="Color 39" rgb="FFD964"/>
        <pm:color name="Color 40" rgb="E1EFD8"/>
        <pm:color name="Color 41" rgb="B4C6E7"/>
        <pm:color name="Color 42" rgb="ED7D31"/>
        <pm:color name="Color 43" rgb="C7C7C7"/>
        <pm:color name="Color 44" rgb="5B9BD5"/>
        <pm:color name="Color 45" rgb="DDEBF7"/>
        <pm:color name="Color 46" rgb="D9D9D9"/>
        <pm:color name="Color 47" rgb="FFEB9C"/>
        <pm:color name="Color 48" rgb="BDD7EE"/>
        <pm:color name="Color 49" rgb="F2F2F2"/>
        <pm:color name="Color 50" rgb="FFE697"/>
        <pm:color name="Color 51" rgb="F8CAAB"/>
        <pm:color name="Color 52" rgb="C6EFCE"/>
        <pm:color name="Color 53" rgb="C5DFB3"/>
        <pm:color name="Color 54" rgb="4472C4"/>
        <pm:color name="Color 55" rgb="F4AF82"/>
        <pm:color name="Color 56" rgb="A8D08C"/>
        <pm:color name="Color 57" rgb="D9E1F2"/>
        <pm:color name="Color 58" rgb="FFC000"/>
        <pm:color name="Color 59" rgb="FFF2CA"/>
        <pm:color name="Color 60" rgb="FFCC99"/>
        <pm:color name="Color 61" rgb="EBEBEB"/>
        <pm:color name="Color 62" rgb="FFFFC0"/>
        <pm:color name="Color 63" rgb="70AD47"/>
        <pm:color name="Color 64" rgb="9BC2E6"/>
        <pm:color name="Color 65" rgb="8EA9DB"/>
        <pm:color name="Color 66" rgb="A0E0E0"/>
        <pm:color name="Color 67" rgb="A6CAF0"/>
        <pm:color name="Light Yellow" rgb="FFFF99"/>
        <pm:color name="Color 69" rgb="CC9CCC"/>
        <pm:color name="Color 70" rgb="996666"/>
        <pm:color name="Color 71" rgb="999933"/>
        <pm:color name="Color 72" rgb="969696"/>
        <pm:color name="Color 73" rgb="B2B2B2"/>
        <pm:color name="Color 74" rgb="3333CC"/>
        <pm:color name="Color 75" rgb="FF8001"/>
        <pm:color name="Color 76" rgb="9FB7E1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3"/>
  <sheetViews>
    <sheetView showGridLines="0" workbookViewId="0">
      <pane xSplit="4" ySplit="10" topLeftCell="E11" activePane="bottomRight" state="frozen"/>
      <selection pane="topRight"/>
      <selection pane="bottomLeft"/>
      <selection pane="bottomRight" activeCell="AN7" sqref="AN7"/>
    </sheetView>
  </sheetViews>
  <sheetFormatPr defaultRowHeight="12.75"/>
  <cols>
    <col min="1" max="1" width="6.7109375" style="25" customWidth="1"/>
    <col min="2" max="2" width="3.7109375" style="26" customWidth="1"/>
    <col min="3" max="3" width="13" style="27" customWidth="1"/>
    <col min="4" max="4" width="35.7109375" style="28" customWidth="1"/>
    <col min="5" max="5" width="10.7109375" style="29" customWidth="1"/>
    <col min="6" max="6" width="5.28515625" style="30" customWidth="1"/>
    <col min="7" max="7" width="8.7109375" style="31" customWidth="1"/>
    <col min="8" max="9" width="9.7109375" style="31" hidden="1" customWidth="1"/>
    <col min="10" max="10" width="9.7109375" style="31" customWidth="1"/>
    <col min="11" max="11" width="7.42578125" style="32" hidden="1" customWidth="1"/>
    <col min="12" max="12" width="8.28515625" style="32" hidden="1" customWidth="1"/>
    <col min="13" max="13" width="9.140625" style="29" hidden="1"/>
    <col min="14" max="14" width="7" style="29" hidden="1" customWidth="1"/>
    <col min="15" max="15" width="3.5703125" style="30" customWidth="1"/>
    <col min="16" max="16" width="12.7109375" style="30" hidden="1" customWidth="1"/>
    <col min="17" max="19" width="13.28515625" style="29" hidden="1" customWidth="1"/>
    <col min="20" max="20" width="10.5703125" style="33" hidden="1" customWidth="1"/>
    <col min="21" max="21" width="10.28515625" style="33" hidden="1" customWidth="1"/>
    <col min="22" max="22" width="5.7109375" style="33" hidden="1" customWidth="1"/>
    <col min="23" max="23" width="9.140625" style="34" hidden="1"/>
    <col min="24" max="25" width="5.7109375" style="30" hidden="1" customWidth="1"/>
    <col min="26" max="26" width="7.5703125" style="30" hidden="1" customWidth="1"/>
    <col min="27" max="27" width="24.85546875" style="30" hidden="1" customWidth="1"/>
    <col min="28" max="28" width="4.28515625" style="30" hidden="1" customWidth="1"/>
    <col min="29" max="29" width="8.28515625" style="30" hidden="1" customWidth="1"/>
    <col min="30" max="30" width="8.7109375" style="30" hidden="1" customWidth="1"/>
    <col min="31" max="34" width="9.140625" style="30" hidden="1"/>
    <col min="35" max="35" width="9.140625" style="4"/>
    <col min="36" max="37" width="0" style="4" hidden="1" customWidth="1"/>
    <col min="38" max="16384" width="9.140625" style="4"/>
  </cols>
  <sheetData>
    <row r="1" spans="1:37" ht="24">
      <c r="A1" s="8" t="s">
        <v>70</v>
      </c>
      <c r="B1" s="4"/>
      <c r="C1" s="4"/>
      <c r="D1" s="4"/>
      <c r="E1" s="8" t="s">
        <v>71</v>
      </c>
      <c r="F1" s="4"/>
      <c r="G1" s="5"/>
      <c r="H1" s="4"/>
      <c r="I1" s="4"/>
      <c r="J1" s="5"/>
      <c r="K1" s="6"/>
      <c r="L1" s="4"/>
      <c r="M1" s="4"/>
      <c r="N1" s="4"/>
      <c r="O1" s="4"/>
      <c r="P1" s="4"/>
      <c r="Q1" s="7"/>
      <c r="R1" s="7"/>
      <c r="S1" s="7"/>
      <c r="T1" s="4"/>
      <c r="U1" s="4"/>
      <c r="V1" s="4"/>
      <c r="W1" s="4"/>
      <c r="X1" s="4"/>
      <c r="Y1" s="4"/>
      <c r="Z1" s="1" t="s">
        <v>2</v>
      </c>
      <c r="AA1" s="73" t="s">
        <v>3</v>
      </c>
      <c r="AB1" s="1" t="s">
        <v>4</v>
      </c>
      <c r="AC1" s="1" t="s">
        <v>5</v>
      </c>
      <c r="AD1" s="1" t="s">
        <v>6</v>
      </c>
      <c r="AE1" s="55" t="s">
        <v>7</v>
      </c>
      <c r="AF1" s="56" t="s">
        <v>8</v>
      </c>
      <c r="AG1" s="4"/>
      <c r="AH1" s="4"/>
    </row>
    <row r="2" spans="1:37">
      <c r="A2" s="8" t="s">
        <v>72</v>
      </c>
      <c r="B2" s="4"/>
      <c r="C2" s="4"/>
      <c r="D2" s="4"/>
      <c r="E2" s="8" t="s">
        <v>73</v>
      </c>
      <c r="F2" s="4"/>
      <c r="G2" s="5"/>
      <c r="H2" s="35"/>
      <c r="I2" s="4"/>
      <c r="J2" s="5"/>
      <c r="K2" s="6"/>
      <c r="L2" s="4"/>
      <c r="M2" s="4"/>
      <c r="N2" s="4"/>
      <c r="O2" s="4"/>
      <c r="P2" s="4"/>
      <c r="Q2" s="7"/>
      <c r="R2" s="7"/>
      <c r="S2" s="7"/>
      <c r="T2" s="4"/>
      <c r="U2" s="4"/>
      <c r="V2" s="4"/>
      <c r="W2" s="4"/>
      <c r="X2" s="4"/>
      <c r="Y2" s="4"/>
      <c r="Z2" s="1" t="s">
        <v>9</v>
      </c>
      <c r="AA2" s="2" t="s">
        <v>10</v>
      </c>
      <c r="AB2" s="2" t="s">
        <v>11</v>
      </c>
      <c r="AC2" s="2"/>
      <c r="AD2" s="3"/>
      <c r="AE2" s="55">
        <v>1</v>
      </c>
      <c r="AF2" s="57">
        <v>123.5</v>
      </c>
      <c r="AG2" s="4"/>
      <c r="AH2" s="4"/>
    </row>
    <row r="3" spans="1:37">
      <c r="A3" s="8" t="s">
        <v>12</v>
      </c>
      <c r="B3" s="4"/>
      <c r="C3" s="4"/>
      <c r="D3" s="4"/>
      <c r="E3" s="8" t="s">
        <v>308</v>
      </c>
      <c r="F3" s="4"/>
      <c r="G3" s="5"/>
      <c r="H3" s="4"/>
      <c r="I3" s="4"/>
      <c r="J3" s="5"/>
      <c r="K3" s="6"/>
      <c r="L3" s="4"/>
      <c r="M3" s="4"/>
      <c r="N3" s="4"/>
      <c r="O3" s="4"/>
      <c r="P3" s="4"/>
      <c r="Q3" s="7"/>
      <c r="R3" s="7"/>
      <c r="S3" s="7"/>
      <c r="T3" s="4"/>
      <c r="U3" s="4"/>
      <c r="V3" s="4"/>
      <c r="W3" s="4"/>
      <c r="X3" s="4"/>
      <c r="Y3" s="4"/>
      <c r="Z3" s="1" t="s">
        <v>13</v>
      </c>
      <c r="AA3" s="2" t="s">
        <v>14</v>
      </c>
      <c r="AB3" s="2" t="s">
        <v>11</v>
      </c>
      <c r="AC3" s="2" t="s">
        <v>15</v>
      </c>
      <c r="AD3" s="3" t="s">
        <v>16</v>
      </c>
      <c r="AE3" s="55">
        <v>2</v>
      </c>
      <c r="AF3" s="58">
        <v>123.46</v>
      </c>
      <c r="AG3" s="4"/>
      <c r="AH3" s="4"/>
    </row>
    <row r="4" spans="1:3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  <c r="R4" s="7"/>
      <c r="S4" s="7"/>
      <c r="T4" s="4"/>
      <c r="U4" s="4"/>
      <c r="V4" s="4"/>
      <c r="W4" s="4"/>
      <c r="X4" s="4"/>
      <c r="Y4" s="4"/>
      <c r="Z4" s="1" t="s">
        <v>17</v>
      </c>
      <c r="AA4" s="2" t="s">
        <v>18</v>
      </c>
      <c r="AB4" s="2" t="s">
        <v>11</v>
      </c>
      <c r="AC4" s="2"/>
      <c r="AD4" s="3"/>
      <c r="AE4" s="55">
        <v>3</v>
      </c>
      <c r="AF4" s="59">
        <v>123.45699999999999</v>
      </c>
      <c r="AG4" s="4"/>
      <c r="AH4" s="4"/>
    </row>
    <row r="5" spans="1:37">
      <c r="A5" s="8" t="s">
        <v>74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  <c r="R5" s="7"/>
      <c r="S5" s="7"/>
      <c r="T5" s="4"/>
      <c r="U5" s="4"/>
      <c r="V5" s="4"/>
      <c r="W5" s="4"/>
      <c r="X5" s="4"/>
      <c r="Y5" s="4"/>
      <c r="Z5" s="1" t="s">
        <v>19</v>
      </c>
      <c r="AA5" s="2" t="s">
        <v>14</v>
      </c>
      <c r="AB5" s="2" t="s">
        <v>11</v>
      </c>
      <c r="AC5" s="2" t="s">
        <v>15</v>
      </c>
      <c r="AD5" s="3" t="s">
        <v>16</v>
      </c>
      <c r="AE5" s="55">
        <v>4</v>
      </c>
      <c r="AF5" s="60">
        <v>123.4567</v>
      </c>
      <c r="AG5" s="4"/>
      <c r="AH5" s="4"/>
    </row>
    <row r="6" spans="1:37">
      <c r="A6" s="8" t="s">
        <v>75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  <c r="R6" s="7"/>
      <c r="S6" s="7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5" t="s">
        <v>20</v>
      </c>
      <c r="AF6" s="58">
        <v>123.46</v>
      </c>
      <c r="AG6" s="4"/>
      <c r="AH6" s="4"/>
    </row>
    <row r="7" spans="1:37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R7" s="7"/>
      <c r="S7" s="7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7" ht="13.5">
      <c r="A8" s="4" t="s">
        <v>76</v>
      </c>
      <c r="B8" s="36"/>
      <c r="C8" s="37"/>
      <c r="D8" s="9" t="str">
        <f>CONCATENATE(AA2," ",AB2," ",AC2," ",AD2)</f>
        <v xml:space="preserve">Prehľad rozpočtových nákladov v EUR  </v>
      </c>
      <c r="E8" s="7"/>
      <c r="F8" s="4"/>
      <c r="G8" s="5"/>
      <c r="H8" s="5"/>
      <c r="I8" s="5"/>
      <c r="J8" s="5"/>
      <c r="K8" s="6"/>
      <c r="L8" s="6"/>
      <c r="M8" s="7"/>
      <c r="N8" s="7"/>
      <c r="O8" s="4"/>
      <c r="P8" s="4"/>
      <c r="Q8" s="7"/>
      <c r="R8" s="7"/>
      <c r="S8" s="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7">
      <c r="A9" s="10" t="s">
        <v>21</v>
      </c>
      <c r="B9" s="10" t="s">
        <v>22</v>
      </c>
      <c r="C9" s="10" t="s">
        <v>23</v>
      </c>
      <c r="D9" s="10" t="s">
        <v>24</v>
      </c>
      <c r="E9" s="10" t="s">
        <v>25</v>
      </c>
      <c r="F9" s="10" t="s">
        <v>26</v>
      </c>
      <c r="G9" s="10" t="s">
        <v>27</v>
      </c>
      <c r="H9" s="10" t="s">
        <v>28</v>
      </c>
      <c r="I9" s="10" t="s">
        <v>29</v>
      </c>
      <c r="J9" s="10" t="s">
        <v>30</v>
      </c>
      <c r="K9" s="39" t="s">
        <v>31</v>
      </c>
      <c r="L9" s="40"/>
      <c r="M9" s="41" t="s">
        <v>32</v>
      </c>
      <c r="N9" s="40"/>
      <c r="O9" s="10" t="s">
        <v>1</v>
      </c>
      <c r="P9" s="42" t="s">
        <v>33</v>
      </c>
      <c r="Q9" s="45" t="s">
        <v>25</v>
      </c>
      <c r="R9" s="45" t="s">
        <v>25</v>
      </c>
      <c r="S9" s="42" t="s">
        <v>25</v>
      </c>
      <c r="T9" s="46" t="s">
        <v>34</v>
      </c>
      <c r="U9" s="47" t="s">
        <v>35</v>
      </c>
      <c r="V9" s="48" t="s">
        <v>36</v>
      </c>
      <c r="W9" s="10" t="s">
        <v>37</v>
      </c>
      <c r="X9" s="10" t="s">
        <v>38</v>
      </c>
      <c r="Y9" s="10" t="s">
        <v>39</v>
      </c>
      <c r="Z9" s="61" t="s">
        <v>40</v>
      </c>
      <c r="AA9" s="61" t="s">
        <v>41</v>
      </c>
      <c r="AB9" s="10" t="s">
        <v>36</v>
      </c>
      <c r="AC9" s="10" t="s">
        <v>42</v>
      </c>
      <c r="AD9" s="10" t="s">
        <v>43</v>
      </c>
      <c r="AE9" s="62" t="s">
        <v>44</v>
      </c>
      <c r="AF9" s="62" t="s">
        <v>45</v>
      </c>
      <c r="AG9" s="62" t="s">
        <v>25</v>
      </c>
      <c r="AH9" s="62" t="s">
        <v>46</v>
      </c>
      <c r="AJ9" s="4" t="s">
        <v>77</v>
      </c>
      <c r="AK9" s="4" t="s">
        <v>79</v>
      </c>
    </row>
    <row r="10" spans="1:37">
      <c r="A10" s="11" t="s">
        <v>47</v>
      </c>
      <c r="B10" s="11" t="s">
        <v>48</v>
      </c>
      <c r="C10" s="38"/>
      <c r="D10" s="11" t="s">
        <v>49</v>
      </c>
      <c r="E10" s="11" t="s">
        <v>50</v>
      </c>
      <c r="F10" s="11" t="s">
        <v>51</v>
      </c>
      <c r="G10" s="11" t="s">
        <v>52</v>
      </c>
      <c r="H10" s="11" t="s">
        <v>53</v>
      </c>
      <c r="I10" s="11" t="s">
        <v>54</v>
      </c>
      <c r="J10" s="11"/>
      <c r="K10" s="11" t="s">
        <v>27</v>
      </c>
      <c r="L10" s="11" t="s">
        <v>30</v>
      </c>
      <c r="M10" s="43" t="s">
        <v>27</v>
      </c>
      <c r="N10" s="11" t="s">
        <v>30</v>
      </c>
      <c r="O10" s="11" t="s">
        <v>55</v>
      </c>
      <c r="P10" s="44"/>
      <c r="Q10" s="49" t="s">
        <v>56</v>
      </c>
      <c r="R10" s="49" t="s">
        <v>57</v>
      </c>
      <c r="S10" s="44" t="s">
        <v>58</v>
      </c>
      <c r="T10" s="50" t="s">
        <v>59</v>
      </c>
      <c r="U10" s="51" t="s">
        <v>60</v>
      </c>
      <c r="V10" s="52" t="s">
        <v>61</v>
      </c>
      <c r="W10" s="53"/>
      <c r="X10" s="54"/>
      <c r="Y10" s="54"/>
      <c r="Z10" s="63" t="s">
        <v>62</v>
      </c>
      <c r="AA10" s="63" t="s">
        <v>47</v>
      </c>
      <c r="AB10" s="11" t="s">
        <v>63</v>
      </c>
      <c r="AC10" s="54"/>
      <c r="AD10" s="54"/>
      <c r="AE10" s="64"/>
      <c r="AF10" s="64"/>
      <c r="AG10" s="64"/>
      <c r="AH10" s="64"/>
      <c r="AJ10" s="4" t="s">
        <v>78</v>
      </c>
      <c r="AK10" s="4" t="s">
        <v>80</v>
      </c>
    </row>
    <row r="12" spans="1:37">
      <c r="B12" s="65" t="s">
        <v>81</v>
      </c>
    </row>
    <row r="13" spans="1:37">
      <c r="B13" s="27" t="s">
        <v>82</v>
      </c>
    </row>
    <row r="14" spans="1:37">
      <c r="A14" s="25">
        <v>1</v>
      </c>
      <c r="B14" s="26" t="s">
        <v>83</v>
      </c>
      <c r="C14" s="27" t="s">
        <v>84</v>
      </c>
      <c r="D14" s="28" t="s">
        <v>85</v>
      </c>
      <c r="E14" s="29">
        <v>0.5</v>
      </c>
      <c r="F14" s="30" t="s">
        <v>86</v>
      </c>
      <c r="H14" s="31">
        <f>ROUND(E14*G14,2)</f>
        <v>0</v>
      </c>
      <c r="J14" s="31">
        <f>ROUND(E14*G14,2)</f>
        <v>0</v>
      </c>
      <c r="K14" s="32">
        <v>0.40872999999999998</v>
      </c>
      <c r="L14" s="32">
        <f>E14*K14</f>
        <v>0.20436499999999999</v>
      </c>
      <c r="N14" s="29">
        <f>E14*M14</f>
        <v>0</v>
      </c>
      <c r="P14" s="30" t="s">
        <v>87</v>
      </c>
      <c r="V14" s="33" t="s">
        <v>69</v>
      </c>
      <c r="X14" s="27" t="s">
        <v>88</v>
      </c>
      <c r="Y14" s="27" t="s">
        <v>84</v>
      </c>
      <c r="Z14" s="30" t="s">
        <v>89</v>
      </c>
      <c r="AJ14" s="4" t="s">
        <v>90</v>
      </c>
      <c r="AK14" s="4" t="s">
        <v>91</v>
      </c>
    </row>
    <row r="15" spans="1:37" ht="25.5">
      <c r="A15" s="25">
        <v>2</v>
      </c>
      <c r="B15" s="26" t="s">
        <v>92</v>
      </c>
      <c r="C15" s="27" t="s">
        <v>93</v>
      </c>
      <c r="D15" s="28" t="s">
        <v>94</v>
      </c>
      <c r="E15" s="29">
        <v>1668.65</v>
      </c>
      <c r="F15" s="30" t="s">
        <v>95</v>
      </c>
      <c r="H15" s="31">
        <f>ROUND(E15*G15,2)</f>
        <v>0</v>
      </c>
      <c r="J15" s="31">
        <f>ROUND(E15*G15,2)</f>
        <v>0</v>
      </c>
      <c r="L15" s="32">
        <f>E15*K15</f>
        <v>0</v>
      </c>
      <c r="M15" s="29">
        <v>0.23499999999999999</v>
      </c>
      <c r="N15" s="29">
        <f>E15*M15</f>
        <v>392.13274999999999</v>
      </c>
      <c r="P15" s="30" t="s">
        <v>87</v>
      </c>
      <c r="V15" s="33" t="s">
        <v>69</v>
      </c>
      <c r="X15" s="27" t="s">
        <v>96</v>
      </c>
      <c r="Y15" s="27" t="s">
        <v>93</v>
      </c>
      <c r="Z15" s="30" t="s">
        <v>97</v>
      </c>
      <c r="AJ15" s="4" t="s">
        <v>90</v>
      </c>
      <c r="AK15" s="4" t="s">
        <v>91</v>
      </c>
    </row>
    <row r="16" spans="1:37">
      <c r="D16" s="66" t="s">
        <v>98</v>
      </c>
      <c r="E16" s="67"/>
      <c r="F16" s="68"/>
      <c r="G16" s="69"/>
      <c r="H16" s="69"/>
      <c r="I16" s="69"/>
      <c r="J16" s="69"/>
      <c r="K16" s="70"/>
      <c r="L16" s="70"/>
      <c r="M16" s="67"/>
      <c r="N16" s="67"/>
      <c r="O16" s="68"/>
      <c r="P16" s="68"/>
      <c r="Q16" s="67"/>
      <c r="R16" s="67"/>
      <c r="S16" s="67"/>
      <c r="T16" s="71"/>
      <c r="U16" s="71"/>
      <c r="V16" s="71" t="s">
        <v>0</v>
      </c>
      <c r="W16" s="72"/>
      <c r="X16" s="68"/>
    </row>
    <row r="17" spans="1:37" ht="25.5">
      <c r="A17" s="25">
        <v>3</v>
      </c>
      <c r="B17" s="26" t="s">
        <v>92</v>
      </c>
      <c r="C17" s="27" t="s">
        <v>99</v>
      </c>
      <c r="D17" s="28" t="s">
        <v>100</v>
      </c>
      <c r="E17" s="29">
        <v>202.5</v>
      </c>
      <c r="F17" s="30" t="s">
        <v>95</v>
      </c>
      <c r="H17" s="31">
        <f>ROUND(E17*G17,2)</f>
        <v>0</v>
      </c>
      <c r="J17" s="31">
        <f>ROUND(E17*G17,2)</f>
        <v>0</v>
      </c>
      <c r="L17" s="32">
        <f>E17*K17</f>
        <v>0</v>
      </c>
      <c r="M17" s="29">
        <v>0.22500000000000001</v>
      </c>
      <c r="N17" s="29">
        <f>E17*M17</f>
        <v>45.5625</v>
      </c>
      <c r="P17" s="30" t="s">
        <v>87</v>
      </c>
      <c r="V17" s="33" t="s">
        <v>69</v>
      </c>
      <c r="X17" s="27" t="s">
        <v>101</v>
      </c>
      <c r="Y17" s="27" t="s">
        <v>99</v>
      </c>
      <c r="Z17" s="30" t="s">
        <v>97</v>
      </c>
      <c r="AJ17" s="4" t="s">
        <v>90</v>
      </c>
      <c r="AK17" s="4" t="s">
        <v>91</v>
      </c>
    </row>
    <row r="18" spans="1:37">
      <c r="D18" s="66" t="s">
        <v>102</v>
      </c>
      <c r="E18" s="67"/>
      <c r="F18" s="68"/>
      <c r="G18" s="69"/>
      <c r="H18" s="69"/>
      <c r="I18" s="69"/>
      <c r="J18" s="69"/>
      <c r="K18" s="70"/>
      <c r="L18" s="70"/>
      <c r="M18" s="67"/>
      <c r="N18" s="67"/>
      <c r="O18" s="68"/>
      <c r="P18" s="68"/>
      <c r="Q18" s="67"/>
      <c r="R18" s="67"/>
      <c r="S18" s="67"/>
      <c r="T18" s="71"/>
      <c r="U18" s="71"/>
      <c r="V18" s="71" t="s">
        <v>0</v>
      </c>
      <c r="W18" s="72"/>
      <c r="X18" s="68"/>
    </row>
    <row r="19" spans="1:37" ht="25.5">
      <c r="A19" s="25">
        <v>4</v>
      </c>
      <c r="B19" s="26" t="s">
        <v>92</v>
      </c>
      <c r="C19" s="27" t="s">
        <v>103</v>
      </c>
      <c r="D19" s="28" t="s">
        <v>104</v>
      </c>
      <c r="E19" s="29">
        <v>1466.15</v>
      </c>
      <c r="F19" s="30" t="s">
        <v>95</v>
      </c>
      <c r="H19" s="31">
        <f>ROUND(E19*G19,2)</f>
        <v>0</v>
      </c>
      <c r="J19" s="31">
        <f>ROUND(E19*G19,2)</f>
        <v>0</v>
      </c>
      <c r="L19" s="32">
        <f>E19*K19</f>
        <v>0</v>
      </c>
      <c r="M19" s="29">
        <v>0.18099999999999999</v>
      </c>
      <c r="N19" s="29">
        <f>E19*M19</f>
        <v>265.37315000000001</v>
      </c>
      <c r="P19" s="30" t="s">
        <v>87</v>
      </c>
      <c r="V19" s="33" t="s">
        <v>69</v>
      </c>
      <c r="X19" s="27" t="s">
        <v>105</v>
      </c>
      <c r="Y19" s="27" t="s">
        <v>103</v>
      </c>
      <c r="Z19" s="30" t="s">
        <v>97</v>
      </c>
      <c r="AJ19" s="4" t="s">
        <v>90</v>
      </c>
      <c r="AK19" s="4" t="s">
        <v>91</v>
      </c>
    </row>
    <row r="20" spans="1:37" ht="25.5">
      <c r="A20" s="25">
        <v>5</v>
      </c>
      <c r="B20" s="26" t="s">
        <v>92</v>
      </c>
      <c r="C20" s="27" t="s">
        <v>106</v>
      </c>
      <c r="D20" s="28" t="s">
        <v>107</v>
      </c>
      <c r="E20" s="29">
        <v>1466.15</v>
      </c>
      <c r="F20" s="30" t="s">
        <v>95</v>
      </c>
      <c r="H20" s="31">
        <f>ROUND(E20*G20,2)</f>
        <v>0</v>
      </c>
      <c r="J20" s="31">
        <f>ROUND(E20*G20,2)</f>
        <v>0</v>
      </c>
      <c r="L20" s="32">
        <f>E20*K20</f>
        <v>0</v>
      </c>
      <c r="N20" s="29">
        <f>E20*M20</f>
        <v>0</v>
      </c>
      <c r="P20" s="30" t="s">
        <v>87</v>
      </c>
      <c r="V20" s="33" t="s">
        <v>69</v>
      </c>
      <c r="X20" s="27" t="s">
        <v>108</v>
      </c>
      <c r="Y20" s="27" t="s">
        <v>106</v>
      </c>
      <c r="Z20" s="30" t="s">
        <v>97</v>
      </c>
      <c r="AJ20" s="4" t="s">
        <v>90</v>
      </c>
      <c r="AK20" s="4" t="s">
        <v>91</v>
      </c>
    </row>
    <row r="21" spans="1:37">
      <c r="A21" s="25">
        <v>6</v>
      </c>
      <c r="B21" s="26" t="s">
        <v>109</v>
      </c>
      <c r="C21" s="27" t="s">
        <v>110</v>
      </c>
      <c r="D21" s="28" t="s">
        <v>111</v>
      </c>
      <c r="E21" s="29">
        <v>110</v>
      </c>
      <c r="F21" s="30" t="s">
        <v>112</v>
      </c>
      <c r="H21" s="31">
        <f>ROUND(E21*G21,2)</f>
        <v>0</v>
      </c>
      <c r="J21" s="31">
        <f>ROUND(E21*G21,2)</f>
        <v>0</v>
      </c>
      <c r="L21" s="32">
        <f>E21*K21</f>
        <v>0</v>
      </c>
      <c r="M21" s="29">
        <v>0.23</v>
      </c>
      <c r="N21" s="29">
        <f>E21*M21</f>
        <v>25.3</v>
      </c>
      <c r="P21" s="30" t="s">
        <v>87</v>
      </c>
      <c r="V21" s="33" t="s">
        <v>69</v>
      </c>
      <c r="X21" s="27" t="s">
        <v>113</v>
      </c>
      <c r="Y21" s="27" t="s">
        <v>110</v>
      </c>
      <c r="Z21" s="30" t="s">
        <v>97</v>
      </c>
      <c r="AJ21" s="4" t="s">
        <v>90</v>
      </c>
      <c r="AK21" s="4" t="s">
        <v>91</v>
      </c>
    </row>
    <row r="22" spans="1:37">
      <c r="A22" s="25">
        <v>7</v>
      </c>
      <c r="B22" s="26" t="s">
        <v>109</v>
      </c>
      <c r="C22" s="27" t="s">
        <v>114</v>
      </c>
      <c r="D22" s="28" t="s">
        <v>115</v>
      </c>
      <c r="E22" s="29">
        <v>50</v>
      </c>
      <c r="F22" s="30" t="s">
        <v>112</v>
      </c>
      <c r="H22" s="31">
        <f>ROUND(E22*G22,2)</f>
        <v>0</v>
      </c>
      <c r="J22" s="31">
        <f>ROUND(E22*G22,2)</f>
        <v>0</v>
      </c>
      <c r="L22" s="32">
        <f>E22*K22</f>
        <v>0</v>
      </c>
      <c r="M22" s="29">
        <v>0.14499999999999999</v>
      </c>
      <c r="N22" s="29">
        <f>E22*M22</f>
        <v>7.2499999999999991</v>
      </c>
      <c r="P22" s="30" t="s">
        <v>87</v>
      </c>
      <c r="V22" s="33" t="s">
        <v>69</v>
      </c>
      <c r="X22" s="27" t="s">
        <v>116</v>
      </c>
      <c r="Y22" s="27" t="s">
        <v>114</v>
      </c>
      <c r="Z22" s="30" t="s">
        <v>97</v>
      </c>
      <c r="AJ22" s="4" t="s">
        <v>90</v>
      </c>
      <c r="AK22" s="4" t="s">
        <v>91</v>
      </c>
    </row>
    <row r="23" spans="1:37">
      <c r="D23" s="66" t="s">
        <v>117</v>
      </c>
      <c r="E23" s="67"/>
      <c r="F23" s="68"/>
      <c r="G23" s="69"/>
      <c r="H23" s="69"/>
      <c r="I23" s="69"/>
      <c r="J23" s="69"/>
      <c r="K23" s="70"/>
      <c r="L23" s="70"/>
      <c r="M23" s="67"/>
      <c r="N23" s="67"/>
      <c r="O23" s="68"/>
      <c r="P23" s="68"/>
      <c r="Q23" s="67"/>
      <c r="R23" s="67"/>
      <c r="S23" s="67"/>
      <c r="T23" s="71"/>
      <c r="U23" s="71"/>
      <c r="V23" s="71" t="s">
        <v>0</v>
      </c>
      <c r="W23" s="72"/>
      <c r="X23" s="68"/>
    </row>
    <row r="24" spans="1:37" ht="25.5">
      <c r="A24" s="25">
        <v>8</v>
      </c>
      <c r="B24" s="26" t="s">
        <v>118</v>
      </c>
      <c r="C24" s="27" t="s">
        <v>119</v>
      </c>
      <c r="D24" s="28" t="s">
        <v>120</v>
      </c>
      <c r="E24" s="29">
        <v>24</v>
      </c>
      <c r="F24" s="30" t="s">
        <v>121</v>
      </c>
      <c r="H24" s="31">
        <f>ROUND(E24*G24,2)</f>
        <v>0</v>
      </c>
      <c r="J24" s="31">
        <f>ROUND(E24*G24,2)</f>
        <v>0</v>
      </c>
      <c r="L24" s="32">
        <f>E24*K24</f>
        <v>0</v>
      </c>
      <c r="N24" s="29">
        <f>E24*M24</f>
        <v>0</v>
      </c>
      <c r="P24" s="30" t="s">
        <v>87</v>
      </c>
      <c r="V24" s="33" t="s">
        <v>69</v>
      </c>
      <c r="X24" s="27" t="s">
        <v>122</v>
      </c>
      <c r="Y24" s="27" t="s">
        <v>119</v>
      </c>
      <c r="Z24" s="30" t="s">
        <v>89</v>
      </c>
      <c r="AJ24" s="4" t="s">
        <v>90</v>
      </c>
      <c r="AK24" s="4" t="s">
        <v>91</v>
      </c>
    </row>
    <row r="25" spans="1:37">
      <c r="D25" s="66" t="s">
        <v>123</v>
      </c>
      <c r="E25" s="67"/>
      <c r="F25" s="68"/>
      <c r="G25" s="69"/>
      <c r="H25" s="69"/>
      <c r="I25" s="69"/>
      <c r="J25" s="69"/>
      <c r="K25" s="70"/>
      <c r="L25" s="70"/>
      <c r="M25" s="67"/>
      <c r="N25" s="67"/>
      <c r="O25" s="68"/>
      <c r="P25" s="68"/>
      <c r="Q25" s="67"/>
      <c r="R25" s="67"/>
      <c r="S25" s="67"/>
      <c r="T25" s="71"/>
      <c r="U25" s="71"/>
      <c r="V25" s="71" t="s">
        <v>0</v>
      </c>
      <c r="W25" s="72"/>
      <c r="X25" s="68"/>
    </row>
    <row r="26" spans="1:37">
      <c r="A26" s="25">
        <v>9</v>
      </c>
      <c r="B26" s="26" t="s">
        <v>118</v>
      </c>
      <c r="C26" s="27" t="s">
        <v>124</v>
      </c>
      <c r="D26" s="28" t="s">
        <v>125</v>
      </c>
      <c r="E26" s="29">
        <v>67.2</v>
      </c>
      <c r="F26" s="30" t="s">
        <v>121</v>
      </c>
      <c r="H26" s="31">
        <f>ROUND(E26*G26,2)</f>
        <v>0</v>
      </c>
      <c r="J26" s="31">
        <f>ROUND(E26*G26,2)</f>
        <v>0</v>
      </c>
      <c r="L26" s="32">
        <f>E26*K26</f>
        <v>0</v>
      </c>
      <c r="N26" s="29">
        <f>E26*M26</f>
        <v>0</v>
      </c>
      <c r="P26" s="30" t="s">
        <v>87</v>
      </c>
      <c r="V26" s="33" t="s">
        <v>69</v>
      </c>
      <c r="X26" s="27" t="s">
        <v>126</v>
      </c>
      <c r="Y26" s="27" t="s">
        <v>124</v>
      </c>
      <c r="Z26" s="30" t="s">
        <v>127</v>
      </c>
      <c r="AJ26" s="4" t="s">
        <v>90</v>
      </c>
      <c r="AK26" s="4" t="s">
        <v>91</v>
      </c>
    </row>
    <row r="27" spans="1:37">
      <c r="D27" s="66" t="s">
        <v>128</v>
      </c>
      <c r="E27" s="67"/>
      <c r="F27" s="68"/>
      <c r="G27" s="69"/>
      <c r="H27" s="69"/>
      <c r="I27" s="69"/>
      <c r="J27" s="69"/>
      <c r="K27" s="70"/>
      <c r="L27" s="70"/>
      <c r="M27" s="67"/>
      <c r="N27" s="67"/>
      <c r="O27" s="68"/>
      <c r="P27" s="68"/>
      <c r="Q27" s="67"/>
      <c r="R27" s="67"/>
      <c r="S27" s="67"/>
      <c r="T27" s="71"/>
      <c r="U27" s="71"/>
      <c r="V27" s="71" t="s">
        <v>0</v>
      </c>
      <c r="W27" s="72"/>
      <c r="X27" s="68"/>
    </row>
    <row r="28" spans="1:37">
      <c r="A28" s="25">
        <v>10</v>
      </c>
      <c r="B28" s="26" t="s">
        <v>118</v>
      </c>
      <c r="C28" s="27" t="s">
        <v>129</v>
      </c>
      <c r="D28" s="28" t="s">
        <v>130</v>
      </c>
      <c r="E28" s="29">
        <v>67.2</v>
      </c>
      <c r="F28" s="30" t="s">
        <v>121</v>
      </c>
      <c r="H28" s="31">
        <f>ROUND(E28*G28,2)</f>
        <v>0</v>
      </c>
      <c r="J28" s="31">
        <f>ROUND(E28*G28,2)</f>
        <v>0</v>
      </c>
      <c r="L28" s="32">
        <f>E28*K28</f>
        <v>0</v>
      </c>
      <c r="N28" s="29">
        <f>E28*M28</f>
        <v>0</v>
      </c>
      <c r="P28" s="30" t="s">
        <v>87</v>
      </c>
      <c r="V28" s="33" t="s">
        <v>69</v>
      </c>
      <c r="X28" s="27" t="s">
        <v>131</v>
      </c>
      <c r="Y28" s="27" t="s">
        <v>129</v>
      </c>
      <c r="Z28" s="30" t="s">
        <v>127</v>
      </c>
      <c r="AJ28" s="4" t="s">
        <v>90</v>
      </c>
      <c r="AK28" s="4" t="s">
        <v>91</v>
      </c>
    </row>
    <row r="29" spans="1:37">
      <c r="A29" s="25">
        <v>11</v>
      </c>
      <c r="B29" s="26" t="s">
        <v>109</v>
      </c>
      <c r="C29" s="27" t="s">
        <v>132</v>
      </c>
      <c r="D29" s="28" t="s">
        <v>133</v>
      </c>
      <c r="E29" s="29">
        <v>3.36</v>
      </c>
      <c r="F29" s="30" t="s">
        <v>121</v>
      </c>
      <c r="H29" s="31">
        <f>ROUND(E29*G29,2)</f>
        <v>0</v>
      </c>
      <c r="J29" s="31">
        <f>ROUND(E29*G29,2)</f>
        <v>0</v>
      </c>
      <c r="L29" s="32">
        <f>E29*K29</f>
        <v>0</v>
      </c>
      <c r="M29" s="29">
        <v>2.4</v>
      </c>
      <c r="N29" s="29">
        <f>E29*M29</f>
        <v>8.0640000000000001</v>
      </c>
      <c r="P29" s="30" t="s">
        <v>87</v>
      </c>
      <c r="V29" s="33" t="s">
        <v>69</v>
      </c>
      <c r="X29" s="27" t="s">
        <v>134</v>
      </c>
      <c r="Y29" s="27" t="s">
        <v>132</v>
      </c>
      <c r="Z29" s="30" t="s">
        <v>97</v>
      </c>
      <c r="AJ29" s="4" t="s">
        <v>90</v>
      </c>
      <c r="AK29" s="4" t="s">
        <v>91</v>
      </c>
    </row>
    <row r="30" spans="1:37">
      <c r="D30" s="66" t="s">
        <v>135</v>
      </c>
      <c r="E30" s="67"/>
      <c r="F30" s="68"/>
      <c r="G30" s="69"/>
      <c r="H30" s="69"/>
      <c r="I30" s="69"/>
      <c r="J30" s="69"/>
      <c r="K30" s="70"/>
      <c r="L30" s="70"/>
      <c r="M30" s="67"/>
      <c r="N30" s="67"/>
      <c r="O30" s="68"/>
      <c r="P30" s="68"/>
      <c r="Q30" s="67"/>
      <c r="R30" s="67"/>
      <c r="S30" s="67"/>
      <c r="T30" s="71"/>
      <c r="U30" s="71"/>
      <c r="V30" s="71" t="s">
        <v>0</v>
      </c>
      <c r="W30" s="72"/>
      <c r="X30" s="68"/>
    </row>
    <row r="31" spans="1:37" ht="25.5">
      <c r="A31" s="25">
        <v>12</v>
      </c>
      <c r="B31" s="26" t="s">
        <v>109</v>
      </c>
      <c r="C31" s="27" t="s">
        <v>136</v>
      </c>
      <c r="D31" s="28" t="s">
        <v>137</v>
      </c>
      <c r="E31" s="29">
        <v>102.2</v>
      </c>
      <c r="F31" s="30" t="s">
        <v>121</v>
      </c>
      <c r="H31" s="31">
        <f>ROUND(E31*G31,2)</f>
        <v>0</v>
      </c>
      <c r="J31" s="31">
        <f>ROUND(E31*G31,2)</f>
        <v>0</v>
      </c>
      <c r="L31" s="32">
        <f>E31*K31</f>
        <v>0</v>
      </c>
      <c r="N31" s="29">
        <f>E31*M31</f>
        <v>0</v>
      </c>
      <c r="P31" s="30" t="s">
        <v>87</v>
      </c>
      <c r="V31" s="33" t="s">
        <v>69</v>
      </c>
      <c r="X31" s="27" t="s">
        <v>138</v>
      </c>
      <c r="Y31" s="27" t="s">
        <v>136</v>
      </c>
      <c r="Z31" s="30" t="s">
        <v>127</v>
      </c>
      <c r="AJ31" s="4" t="s">
        <v>90</v>
      </c>
      <c r="AK31" s="4" t="s">
        <v>91</v>
      </c>
    </row>
    <row r="32" spans="1:37">
      <c r="D32" s="66" t="s">
        <v>139</v>
      </c>
      <c r="E32" s="67"/>
      <c r="F32" s="68"/>
      <c r="G32" s="69"/>
      <c r="H32" s="69"/>
      <c r="I32" s="69"/>
      <c r="J32" s="69"/>
      <c r="K32" s="70"/>
      <c r="L32" s="70"/>
      <c r="M32" s="67"/>
      <c r="N32" s="67"/>
      <c r="O32" s="68"/>
      <c r="P32" s="68"/>
      <c r="Q32" s="67"/>
      <c r="R32" s="67"/>
      <c r="S32" s="67"/>
      <c r="T32" s="71"/>
      <c r="U32" s="71"/>
      <c r="V32" s="71" t="s">
        <v>0</v>
      </c>
      <c r="W32" s="72"/>
      <c r="X32" s="68"/>
    </row>
    <row r="33" spans="1:37">
      <c r="A33" s="25">
        <v>13</v>
      </c>
      <c r="B33" s="26" t="s">
        <v>118</v>
      </c>
      <c r="C33" s="27" t="s">
        <v>140</v>
      </c>
      <c r="D33" s="28" t="s">
        <v>141</v>
      </c>
      <c r="E33" s="29">
        <v>11</v>
      </c>
      <c r="F33" s="30" t="s">
        <v>121</v>
      </c>
      <c r="H33" s="31">
        <f>ROUND(E33*G33,2)</f>
        <v>0</v>
      </c>
      <c r="J33" s="31">
        <f>ROUND(E33*G33,2)</f>
        <v>0</v>
      </c>
      <c r="L33" s="32">
        <f>E33*K33</f>
        <v>0</v>
      </c>
      <c r="N33" s="29">
        <f>E33*M33</f>
        <v>0</v>
      </c>
      <c r="P33" s="30" t="s">
        <v>87</v>
      </c>
      <c r="V33" s="33" t="s">
        <v>69</v>
      </c>
      <c r="X33" s="27" t="s">
        <v>142</v>
      </c>
      <c r="Y33" s="27" t="s">
        <v>140</v>
      </c>
      <c r="Z33" s="30" t="s">
        <v>89</v>
      </c>
      <c r="AJ33" s="4" t="s">
        <v>90</v>
      </c>
      <c r="AK33" s="4" t="s">
        <v>91</v>
      </c>
    </row>
    <row r="34" spans="1:37">
      <c r="D34" s="66" t="s">
        <v>143</v>
      </c>
      <c r="E34" s="67"/>
      <c r="F34" s="68"/>
      <c r="G34" s="69"/>
      <c r="H34" s="69"/>
      <c r="I34" s="69"/>
      <c r="J34" s="69"/>
      <c r="K34" s="70"/>
      <c r="L34" s="70"/>
      <c r="M34" s="67"/>
      <c r="N34" s="67"/>
      <c r="O34" s="68"/>
      <c r="P34" s="68"/>
      <c r="Q34" s="67"/>
      <c r="R34" s="67"/>
      <c r="S34" s="67"/>
      <c r="T34" s="71"/>
      <c r="U34" s="71"/>
      <c r="V34" s="71" t="s">
        <v>0</v>
      </c>
      <c r="W34" s="72"/>
      <c r="X34" s="68"/>
    </row>
    <row r="35" spans="1:37">
      <c r="A35" s="25">
        <v>14</v>
      </c>
      <c r="B35" s="26" t="s">
        <v>109</v>
      </c>
      <c r="C35" s="27" t="s">
        <v>144</v>
      </c>
      <c r="D35" s="28" t="s">
        <v>145</v>
      </c>
      <c r="E35" s="29">
        <v>67.2</v>
      </c>
      <c r="F35" s="30" t="s">
        <v>121</v>
      </c>
      <c r="H35" s="31">
        <f>ROUND(E35*G35,2)</f>
        <v>0</v>
      </c>
      <c r="J35" s="31">
        <f>ROUND(E35*G35,2)</f>
        <v>0</v>
      </c>
      <c r="L35" s="32">
        <f>E35*K35</f>
        <v>0</v>
      </c>
      <c r="N35" s="29">
        <f>E35*M35</f>
        <v>0</v>
      </c>
      <c r="P35" s="30" t="s">
        <v>87</v>
      </c>
      <c r="V35" s="33" t="s">
        <v>69</v>
      </c>
      <c r="X35" s="27" t="s">
        <v>146</v>
      </c>
      <c r="Y35" s="27" t="s">
        <v>144</v>
      </c>
      <c r="Z35" s="30" t="s">
        <v>127</v>
      </c>
      <c r="AJ35" s="4" t="s">
        <v>90</v>
      </c>
      <c r="AK35" s="4" t="s">
        <v>91</v>
      </c>
    </row>
    <row r="36" spans="1:37">
      <c r="D36" s="66" t="s">
        <v>147</v>
      </c>
      <c r="E36" s="67"/>
      <c r="F36" s="68"/>
      <c r="G36" s="69"/>
      <c r="H36" s="69"/>
      <c r="I36" s="69"/>
      <c r="J36" s="69"/>
      <c r="K36" s="70"/>
      <c r="L36" s="70"/>
      <c r="M36" s="67"/>
      <c r="N36" s="67"/>
      <c r="O36" s="68"/>
      <c r="P36" s="68"/>
      <c r="Q36" s="67"/>
      <c r="R36" s="67"/>
      <c r="S36" s="67"/>
      <c r="T36" s="71"/>
      <c r="U36" s="71"/>
      <c r="V36" s="71" t="s">
        <v>0</v>
      </c>
      <c r="W36" s="72"/>
      <c r="X36" s="68"/>
    </row>
    <row r="37" spans="1:37">
      <c r="A37" s="25">
        <v>15</v>
      </c>
      <c r="B37" s="26" t="s">
        <v>148</v>
      </c>
      <c r="C37" s="27" t="s">
        <v>149</v>
      </c>
      <c r="D37" s="28" t="s">
        <v>150</v>
      </c>
      <c r="E37" s="29">
        <v>11</v>
      </c>
      <c r="F37" s="30" t="s">
        <v>121</v>
      </c>
      <c r="H37" s="31">
        <f>ROUND(E37*G37,2)</f>
        <v>0</v>
      </c>
      <c r="J37" s="31">
        <f>ROUND(E37*G37,2)</f>
        <v>0</v>
      </c>
      <c r="L37" s="32">
        <f>E37*K37</f>
        <v>0</v>
      </c>
      <c r="N37" s="29">
        <f>E37*M37</f>
        <v>0</v>
      </c>
      <c r="P37" s="30" t="s">
        <v>87</v>
      </c>
      <c r="V37" s="33" t="s">
        <v>69</v>
      </c>
      <c r="X37" s="27" t="s">
        <v>151</v>
      </c>
      <c r="Y37" s="27" t="s">
        <v>149</v>
      </c>
      <c r="Z37" s="30" t="s">
        <v>152</v>
      </c>
      <c r="AJ37" s="4" t="s">
        <v>90</v>
      </c>
      <c r="AK37" s="4" t="s">
        <v>91</v>
      </c>
    </row>
    <row r="38" spans="1:37">
      <c r="D38" s="66" t="s">
        <v>143</v>
      </c>
      <c r="E38" s="67"/>
      <c r="F38" s="68"/>
      <c r="G38" s="69"/>
      <c r="H38" s="69"/>
      <c r="I38" s="69"/>
      <c r="J38" s="69"/>
      <c r="K38" s="70"/>
      <c r="L38" s="70"/>
      <c r="M38" s="67"/>
      <c r="N38" s="67"/>
      <c r="O38" s="68"/>
      <c r="P38" s="68"/>
      <c r="Q38" s="67"/>
      <c r="R38" s="67"/>
      <c r="S38" s="67"/>
      <c r="T38" s="71"/>
      <c r="U38" s="71"/>
      <c r="V38" s="71" t="s">
        <v>0</v>
      </c>
      <c r="W38" s="72"/>
      <c r="X38" s="68"/>
    </row>
    <row r="39" spans="1:37">
      <c r="A39" s="25">
        <v>16</v>
      </c>
      <c r="B39" s="26" t="s">
        <v>109</v>
      </c>
      <c r="C39" s="27" t="s">
        <v>153</v>
      </c>
      <c r="D39" s="28" t="s">
        <v>154</v>
      </c>
      <c r="E39" s="29">
        <v>240</v>
      </c>
      <c r="F39" s="30" t="s">
        <v>95</v>
      </c>
      <c r="H39" s="31">
        <f>ROUND(E39*G39,2)</f>
        <v>0</v>
      </c>
      <c r="J39" s="31">
        <f>ROUND(E39*G39,2)</f>
        <v>0</v>
      </c>
      <c r="L39" s="32">
        <f>E39*K39</f>
        <v>0</v>
      </c>
      <c r="N39" s="29">
        <f>E39*M39</f>
        <v>0</v>
      </c>
      <c r="P39" s="30" t="s">
        <v>87</v>
      </c>
      <c r="V39" s="33" t="s">
        <v>69</v>
      </c>
      <c r="X39" s="27" t="s">
        <v>155</v>
      </c>
      <c r="Y39" s="27" t="s">
        <v>153</v>
      </c>
      <c r="Z39" s="30" t="s">
        <v>89</v>
      </c>
      <c r="AJ39" s="4" t="s">
        <v>90</v>
      </c>
      <c r="AK39" s="4" t="s">
        <v>91</v>
      </c>
    </row>
    <row r="40" spans="1:37">
      <c r="D40" s="66" t="s">
        <v>156</v>
      </c>
      <c r="E40" s="67"/>
      <c r="F40" s="68"/>
      <c r="G40" s="69"/>
      <c r="H40" s="69"/>
      <c r="I40" s="69"/>
      <c r="J40" s="69"/>
      <c r="K40" s="70"/>
      <c r="L40" s="70"/>
      <c r="M40" s="67"/>
      <c r="N40" s="67"/>
      <c r="O40" s="68"/>
      <c r="P40" s="68"/>
      <c r="Q40" s="67"/>
      <c r="R40" s="67"/>
      <c r="S40" s="67"/>
      <c r="T40" s="71"/>
      <c r="U40" s="71"/>
      <c r="V40" s="71" t="s">
        <v>0</v>
      </c>
      <c r="W40" s="72"/>
      <c r="X40" s="68"/>
    </row>
    <row r="41" spans="1:37">
      <c r="A41" s="25">
        <v>17</v>
      </c>
      <c r="B41" s="26" t="s">
        <v>109</v>
      </c>
      <c r="C41" s="27" t="s">
        <v>157</v>
      </c>
      <c r="D41" s="28" t="s">
        <v>158</v>
      </c>
      <c r="E41" s="29">
        <v>2001.0150000000001</v>
      </c>
      <c r="F41" s="30" t="s">
        <v>95</v>
      </c>
      <c r="H41" s="31">
        <f>ROUND(E41*G41,2)</f>
        <v>0</v>
      </c>
      <c r="J41" s="31">
        <f>ROUND(E41*G41,2)</f>
        <v>0</v>
      </c>
      <c r="L41" s="32">
        <f>E41*K41</f>
        <v>0</v>
      </c>
      <c r="N41" s="29">
        <f>E41*M41</f>
        <v>0</v>
      </c>
      <c r="P41" s="30" t="s">
        <v>87</v>
      </c>
      <c r="V41" s="33" t="s">
        <v>69</v>
      </c>
      <c r="X41" s="27" t="s">
        <v>159</v>
      </c>
      <c r="Y41" s="27" t="s">
        <v>157</v>
      </c>
      <c r="Z41" s="30" t="s">
        <v>89</v>
      </c>
      <c r="AJ41" s="4" t="s">
        <v>90</v>
      </c>
      <c r="AK41" s="4" t="s">
        <v>91</v>
      </c>
    </row>
    <row r="42" spans="1:37">
      <c r="D42" s="66" t="s">
        <v>160</v>
      </c>
      <c r="E42" s="67"/>
      <c r="F42" s="68"/>
      <c r="G42" s="69"/>
      <c r="H42" s="69"/>
      <c r="I42" s="69"/>
      <c r="J42" s="69"/>
      <c r="K42" s="70"/>
      <c r="L42" s="70"/>
      <c r="M42" s="67"/>
      <c r="N42" s="67"/>
      <c r="O42" s="68"/>
      <c r="P42" s="68"/>
      <c r="Q42" s="67"/>
      <c r="R42" s="67"/>
      <c r="S42" s="67"/>
      <c r="T42" s="71"/>
      <c r="U42" s="71"/>
      <c r="V42" s="71" t="s">
        <v>0</v>
      </c>
      <c r="W42" s="72"/>
      <c r="X42" s="68"/>
    </row>
    <row r="43" spans="1:37">
      <c r="D43" s="66" t="s">
        <v>161</v>
      </c>
      <c r="E43" s="67"/>
      <c r="F43" s="68"/>
      <c r="G43" s="69"/>
      <c r="H43" s="69"/>
      <c r="I43" s="69"/>
      <c r="J43" s="69"/>
      <c r="K43" s="70"/>
      <c r="L43" s="70"/>
      <c r="M43" s="67"/>
      <c r="N43" s="67"/>
      <c r="O43" s="68"/>
      <c r="P43" s="68"/>
      <c r="Q43" s="67"/>
      <c r="R43" s="67"/>
      <c r="S43" s="67"/>
      <c r="T43" s="71"/>
      <c r="U43" s="71"/>
      <c r="V43" s="71" t="s">
        <v>0</v>
      </c>
      <c r="W43" s="72"/>
      <c r="X43" s="68"/>
    </row>
    <row r="44" spans="1:37" ht="25.5">
      <c r="A44" s="25">
        <v>18</v>
      </c>
      <c r="B44" s="26" t="s">
        <v>118</v>
      </c>
      <c r="C44" s="27" t="s">
        <v>162</v>
      </c>
      <c r="D44" s="28" t="s">
        <v>163</v>
      </c>
      <c r="E44" s="29">
        <v>240</v>
      </c>
      <c r="F44" s="30" t="s">
        <v>95</v>
      </c>
      <c r="H44" s="31">
        <f>ROUND(E44*G44,2)</f>
        <v>0</v>
      </c>
      <c r="J44" s="31">
        <f>ROUND(E44*G44,2)</f>
        <v>0</v>
      </c>
      <c r="L44" s="32">
        <f>E44*K44</f>
        <v>0</v>
      </c>
      <c r="N44" s="29">
        <f>E44*M44</f>
        <v>0</v>
      </c>
      <c r="P44" s="30" t="s">
        <v>87</v>
      </c>
      <c r="V44" s="33" t="s">
        <v>69</v>
      </c>
      <c r="X44" s="27" t="s">
        <v>164</v>
      </c>
      <c r="Y44" s="27" t="s">
        <v>162</v>
      </c>
      <c r="Z44" s="30" t="s">
        <v>89</v>
      </c>
      <c r="AJ44" s="4" t="s">
        <v>90</v>
      </c>
      <c r="AK44" s="4" t="s">
        <v>91</v>
      </c>
    </row>
    <row r="45" spans="1:37">
      <c r="A45" s="25">
        <v>19</v>
      </c>
      <c r="B45" s="26" t="s">
        <v>165</v>
      </c>
      <c r="C45" s="27" t="s">
        <v>166</v>
      </c>
      <c r="D45" s="28" t="s">
        <v>167</v>
      </c>
      <c r="E45" s="29">
        <v>240</v>
      </c>
      <c r="F45" s="30" t="s">
        <v>95</v>
      </c>
      <c r="H45" s="31">
        <f>ROUND(E45*G45,2)</f>
        <v>0</v>
      </c>
      <c r="J45" s="31">
        <f>ROUND(E45*G45,2)</f>
        <v>0</v>
      </c>
      <c r="L45" s="32">
        <f>E45*K45</f>
        <v>0</v>
      </c>
      <c r="N45" s="29">
        <f>E45*M45</f>
        <v>0</v>
      </c>
      <c r="P45" s="30" t="s">
        <v>87</v>
      </c>
      <c r="V45" s="33" t="s">
        <v>69</v>
      </c>
      <c r="X45" s="27" t="s">
        <v>168</v>
      </c>
      <c r="Y45" s="27" t="s">
        <v>166</v>
      </c>
      <c r="Z45" s="30" t="s">
        <v>89</v>
      </c>
      <c r="AJ45" s="4" t="s">
        <v>90</v>
      </c>
      <c r="AK45" s="4" t="s">
        <v>91</v>
      </c>
    </row>
    <row r="46" spans="1:37">
      <c r="A46" s="25">
        <v>20</v>
      </c>
      <c r="B46" s="26" t="s">
        <v>169</v>
      </c>
      <c r="C46" s="27" t="s">
        <v>170</v>
      </c>
      <c r="D46" s="28" t="s">
        <v>171</v>
      </c>
      <c r="E46" s="29">
        <v>7.2</v>
      </c>
      <c r="F46" s="30" t="s">
        <v>172</v>
      </c>
      <c r="I46" s="31">
        <f>ROUND(E46*G46,2)</f>
        <v>0</v>
      </c>
      <c r="J46" s="31">
        <f>ROUND(E46*G46,2)</f>
        <v>0</v>
      </c>
      <c r="K46" s="32">
        <v>1E-3</v>
      </c>
      <c r="L46" s="32">
        <f>E46*K46</f>
        <v>7.2000000000000007E-3</v>
      </c>
      <c r="N46" s="29">
        <f>E46*M46</f>
        <v>0</v>
      </c>
      <c r="P46" s="30" t="s">
        <v>87</v>
      </c>
      <c r="V46" s="33" t="s">
        <v>68</v>
      </c>
      <c r="X46" s="27" t="s">
        <v>170</v>
      </c>
      <c r="Y46" s="27" t="s">
        <v>170</v>
      </c>
      <c r="Z46" s="30" t="s">
        <v>173</v>
      </c>
      <c r="AA46" s="27" t="s">
        <v>87</v>
      </c>
      <c r="AJ46" s="4" t="s">
        <v>174</v>
      </c>
      <c r="AK46" s="4" t="s">
        <v>91</v>
      </c>
    </row>
    <row r="47" spans="1:37">
      <c r="D47" s="66" t="s">
        <v>175</v>
      </c>
      <c r="E47" s="67"/>
      <c r="F47" s="68"/>
      <c r="G47" s="69"/>
      <c r="H47" s="69"/>
      <c r="I47" s="69"/>
      <c r="J47" s="69"/>
      <c r="K47" s="70"/>
      <c r="L47" s="70"/>
      <c r="M47" s="67"/>
      <c r="N47" s="67"/>
      <c r="O47" s="68"/>
      <c r="P47" s="68"/>
      <c r="Q47" s="67"/>
      <c r="R47" s="67"/>
      <c r="S47" s="67"/>
      <c r="T47" s="71"/>
      <c r="U47" s="71"/>
      <c r="V47" s="71" t="s">
        <v>0</v>
      </c>
      <c r="W47" s="72"/>
      <c r="X47" s="68"/>
    </row>
    <row r="48" spans="1:37">
      <c r="D48" s="74" t="s">
        <v>176</v>
      </c>
      <c r="E48" s="75">
        <f>J48</f>
        <v>0</v>
      </c>
      <c r="H48" s="75">
        <f>SUM(H12:H47)</f>
        <v>0</v>
      </c>
      <c r="I48" s="75">
        <f>SUM(I12:I47)</f>
        <v>0</v>
      </c>
      <c r="J48" s="75">
        <f>SUM(J12:J47)</f>
        <v>0</v>
      </c>
      <c r="L48" s="76">
        <f>SUM(L12:L47)</f>
        <v>0.211565</v>
      </c>
      <c r="N48" s="77">
        <f>SUM(N12:N47)</f>
        <v>743.68239999999992</v>
      </c>
      <c r="W48" s="34">
        <f>SUM(W12:W47)</f>
        <v>0</v>
      </c>
    </row>
    <row r="50" spans="1:37">
      <c r="B50" s="27" t="s">
        <v>177</v>
      </c>
    </row>
    <row r="51" spans="1:37" ht="25.5">
      <c r="A51" s="25">
        <v>21</v>
      </c>
      <c r="B51" s="26" t="s">
        <v>118</v>
      </c>
      <c r="C51" s="27" t="s">
        <v>178</v>
      </c>
      <c r="D51" s="28" t="s">
        <v>179</v>
      </c>
      <c r="E51" s="29">
        <v>2001.0150000000001</v>
      </c>
      <c r="F51" s="30" t="s">
        <v>95</v>
      </c>
      <c r="H51" s="31">
        <f>ROUND(E51*G51,2)</f>
        <v>0</v>
      </c>
      <c r="J51" s="31">
        <f>ROUND(E51*G51,2)</f>
        <v>0</v>
      </c>
      <c r="L51" s="32">
        <f>E51*K51</f>
        <v>0</v>
      </c>
      <c r="N51" s="29">
        <f>E51*M51</f>
        <v>0</v>
      </c>
      <c r="P51" s="30" t="s">
        <v>87</v>
      </c>
      <c r="V51" s="33" t="s">
        <v>69</v>
      </c>
      <c r="X51" s="27" t="s">
        <v>180</v>
      </c>
      <c r="Y51" s="27" t="s">
        <v>178</v>
      </c>
      <c r="Z51" s="30" t="s">
        <v>89</v>
      </c>
      <c r="AJ51" s="4" t="s">
        <v>90</v>
      </c>
      <c r="AK51" s="4" t="s">
        <v>91</v>
      </c>
    </row>
    <row r="52" spans="1:37">
      <c r="D52" s="66" t="s">
        <v>181</v>
      </c>
      <c r="E52" s="67"/>
      <c r="F52" s="68"/>
      <c r="G52" s="69"/>
      <c r="H52" s="69"/>
      <c r="I52" s="69"/>
      <c r="J52" s="69"/>
      <c r="K52" s="70"/>
      <c r="L52" s="70"/>
      <c r="M52" s="67"/>
      <c r="N52" s="67"/>
      <c r="O52" s="68"/>
      <c r="P52" s="68"/>
      <c r="Q52" s="67"/>
      <c r="R52" s="67"/>
      <c r="S52" s="67"/>
      <c r="T52" s="71"/>
      <c r="U52" s="71"/>
      <c r="V52" s="71" t="s">
        <v>0</v>
      </c>
      <c r="W52" s="72"/>
      <c r="X52" s="68"/>
    </row>
    <row r="53" spans="1:37">
      <c r="A53" s="25">
        <v>22</v>
      </c>
      <c r="B53" s="26" t="s">
        <v>182</v>
      </c>
      <c r="C53" s="27" t="s">
        <v>183</v>
      </c>
      <c r="D53" s="28" t="s">
        <v>184</v>
      </c>
      <c r="E53" s="29">
        <v>12.5</v>
      </c>
      <c r="F53" s="30" t="s">
        <v>185</v>
      </c>
      <c r="H53" s="31">
        <f>ROUND(E53*G53,2)</f>
        <v>0</v>
      </c>
      <c r="J53" s="31">
        <f>ROUND(E53*G53,2)</f>
        <v>0</v>
      </c>
      <c r="L53" s="32">
        <f>E53*K53</f>
        <v>0</v>
      </c>
      <c r="N53" s="29">
        <f>E53*M53</f>
        <v>0</v>
      </c>
      <c r="P53" s="30" t="s">
        <v>87</v>
      </c>
      <c r="V53" s="33" t="s">
        <v>69</v>
      </c>
      <c r="X53" s="27" t="s">
        <v>183</v>
      </c>
      <c r="Y53" s="27" t="s">
        <v>183</v>
      </c>
      <c r="Z53" s="30" t="s">
        <v>186</v>
      </c>
      <c r="AJ53" s="4" t="s">
        <v>90</v>
      </c>
      <c r="AK53" s="4" t="s">
        <v>91</v>
      </c>
    </row>
    <row r="54" spans="1:37">
      <c r="D54" s="66" t="s">
        <v>187</v>
      </c>
      <c r="E54" s="67"/>
      <c r="F54" s="68"/>
      <c r="G54" s="69"/>
      <c r="H54" s="69"/>
      <c r="I54" s="69"/>
      <c r="J54" s="69"/>
      <c r="K54" s="70"/>
      <c r="L54" s="70"/>
      <c r="M54" s="67"/>
      <c r="N54" s="67"/>
      <c r="O54" s="68"/>
      <c r="P54" s="68"/>
      <c r="Q54" s="67"/>
      <c r="R54" s="67"/>
      <c r="S54" s="67"/>
      <c r="T54" s="71"/>
      <c r="U54" s="71"/>
      <c r="V54" s="71" t="s">
        <v>0</v>
      </c>
      <c r="W54" s="72"/>
      <c r="X54" s="68"/>
    </row>
    <row r="55" spans="1:37">
      <c r="D55" s="74" t="s">
        <v>188</v>
      </c>
      <c r="E55" s="75">
        <f>J55</f>
        <v>0</v>
      </c>
      <c r="H55" s="75">
        <f>SUM(H50:H54)</f>
        <v>0</v>
      </c>
      <c r="I55" s="75">
        <f>SUM(I50:I54)</f>
        <v>0</v>
      </c>
      <c r="J55" s="75">
        <f>SUM(J50:J54)</f>
        <v>0</v>
      </c>
      <c r="L55" s="76">
        <f>SUM(L50:L54)</f>
        <v>0</v>
      </c>
      <c r="N55" s="77">
        <f>SUM(N50:N54)</f>
        <v>0</v>
      </c>
      <c r="W55" s="34">
        <f>SUM(W50:W54)</f>
        <v>0</v>
      </c>
    </row>
    <row r="57" spans="1:37">
      <c r="B57" s="27" t="s">
        <v>189</v>
      </c>
    </row>
    <row r="58" spans="1:37">
      <c r="A58" s="25">
        <v>23</v>
      </c>
      <c r="B58" s="26" t="s">
        <v>92</v>
      </c>
      <c r="C58" s="27" t="s">
        <v>190</v>
      </c>
      <c r="D58" s="28" t="s">
        <v>191</v>
      </c>
      <c r="E58" s="29">
        <v>1668.65</v>
      </c>
      <c r="F58" s="30" t="s">
        <v>95</v>
      </c>
      <c r="H58" s="31">
        <f>ROUND(E58*G58,2)</f>
        <v>0</v>
      </c>
      <c r="J58" s="31">
        <f>ROUND(E58*G58,2)</f>
        <v>0</v>
      </c>
      <c r="K58" s="32">
        <v>0.25094</v>
      </c>
      <c r="L58" s="32">
        <f>E58*K58</f>
        <v>418.73103100000003</v>
      </c>
      <c r="N58" s="29">
        <f>E58*M58</f>
        <v>0</v>
      </c>
      <c r="P58" s="30" t="s">
        <v>87</v>
      </c>
      <c r="V58" s="33" t="s">
        <v>69</v>
      </c>
      <c r="X58" s="27" t="s">
        <v>192</v>
      </c>
      <c r="Y58" s="27" t="s">
        <v>190</v>
      </c>
      <c r="Z58" s="30" t="s">
        <v>193</v>
      </c>
      <c r="AJ58" s="4" t="s">
        <v>90</v>
      </c>
      <c r="AK58" s="4" t="s">
        <v>91</v>
      </c>
    </row>
    <row r="59" spans="1:37">
      <c r="A59" s="25">
        <v>24</v>
      </c>
      <c r="B59" s="26" t="s">
        <v>92</v>
      </c>
      <c r="C59" s="27" t="s">
        <v>194</v>
      </c>
      <c r="D59" s="28" t="s">
        <v>195</v>
      </c>
      <c r="E59" s="29">
        <v>168</v>
      </c>
      <c r="F59" s="30" t="s">
        <v>95</v>
      </c>
      <c r="H59" s="31">
        <f>ROUND(E59*G59,2)</f>
        <v>0</v>
      </c>
      <c r="J59" s="31">
        <f>ROUND(E59*G59,2)</f>
        <v>0</v>
      </c>
      <c r="K59" s="32">
        <v>0.36731999999999998</v>
      </c>
      <c r="L59" s="32">
        <f>E59*K59</f>
        <v>61.709759999999996</v>
      </c>
      <c r="N59" s="29">
        <f>E59*M59</f>
        <v>0</v>
      </c>
      <c r="P59" s="30" t="s">
        <v>87</v>
      </c>
      <c r="V59" s="33" t="s">
        <v>69</v>
      </c>
      <c r="X59" s="27" t="s">
        <v>196</v>
      </c>
      <c r="Y59" s="27" t="s">
        <v>194</v>
      </c>
      <c r="Z59" s="30" t="s">
        <v>193</v>
      </c>
      <c r="AJ59" s="4" t="s">
        <v>90</v>
      </c>
      <c r="AK59" s="4" t="s">
        <v>91</v>
      </c>
    </row>
    <row r="60" spans="1:37">
      <c r="D60" s="66" t="s">
        <v>197</v>
      </c>
      <c r="E60" s="67"/>
      <c r="F60" s="68"/>
      <c r="G60" s="69"/>
      <c r="H60" s="69"/>
      <c r="I60" s="69"/>
      <c r="J60" s="69"/>
      <c r="K60" s="70"/>
      <c r="L60" s="70"/>
      <c r="M60" s="67"/>
      <c r="N60" s="67"/>
      <c r="O60" s="68"/>
      <c r="P60" s="68"/>
      <c r="Q60" s="67"/>
      <c r="R60" s="67"/>
      <c r="S60" s="67"/>
      <c r="T60" s="71"/>
      <c r="U60" s="71"/>
      <c r="V60" s="71" t="s">
        <v>0</v>
      </c>
      <c r="W60" s="72"/>
      <c r="X60" s="68"/>
    </row>
    <row r="61" spans="1:37">
      <c r="A61" s="25">
        <v>25</v>
      </c>
      <c r="B61" s="26" t="s">
        <v>92</v>
      </c>
      <c r="C61" s="27" t="s">
        <v>198</v>
      </c>
      <c r="D61" s="28" t="s">
        <v>199</v>
      </c>
      <c r="E61" s="29">
        <v>182.05</v>
      </c>
      <c r="F61" s="30" t="s">
        <v>95</v>
      </c>
      <c r="H61" s="31">
        <f>ROUND(E61*G61,2)</f>
        <v>0</v>
      </c>
      <c r="J61" s="31">
        <f>ROUND(E61*G61,2)</f>
        <v>0</v>
      </c>
      <c r="K61" s="32">
        <v>0.36834</v>
      </c>
      <c r="L61" s="32">
        <f>E61*K61</f>
        <v>67.056297000000001</v>
      </c>
      <c r="N61" s="29">
        <f>E61*M61</f>
        <v>0</v>
      </c>
      <c r="P61" s="30" t="s">
        <v>87</v>
      </c>
      <c r="V61" s="33" t="s">
        <v>69</v>
      </c>
      <c r="X61" s="27" t="s">
        <v>200</v>
      </c>
      <c r="Y61" s="27" t="s">
        <v>198</v>
      </c>
      <c r="Z61" s="30" t="s">
        <v>193</v>
      </c>
      <c r="AJ61" s="4" t="s">
        <v>90</v>
      </c>
      <c r="AK61" s="4" t="s">
        <v>91</v>
      </c>
    </row>
    <row r="62" spans="1:37">
      <c r="D62" s="66" t="s">
        <v>201</v>
      </c>
      <c r="E62" s="67"/>
      <c r="F62" s="68"/>
      <c r="G62" s="69"/>
      <c r="H62" s="69"/>
      <c r="I62" s="69"/>
      <c r="J62" s="69"/>
      <c r="K62" s="70"/>
      <c r="L62" s="70"/>
      <c r="M62" s="67"/>
      <c r="N62" s="67"/>
      <c r="O62" s="68"/>
      <c r="P62" s="68"/>
      <c r="Q62" s="67"/>
      <c r="R62" s="67"/>
      <c r="S62" s="67"/>
      <c r="T62" s="71"/>
      <c r="U62" s="71"/>
      <c r="V62" s="71" t="s">
        <v>0</v>
      </c>
      <c r="W62" s="72"/>
      <c r="X62" s="68"/>
    </row>
    <row r="63" spans="1:37" ht="25.5">
      <c r="A63" s="25">
        <v>26</v>
      </c>
      <c r="B63" s="26" t="s">
        <v>92</v>
      </c>
      <c r="C63" s="27" t="s">
        <v>202</v>
      </c>
      <c r="D63" s="28" t="s">
        <v>203</v>
      </c>
      <c r="E63" s="29">
        <v>165.5</v>
      </c>
      <c r="F63" s="30" t="s">
        <v>95</v>
      </c>
      <c r="H63" s="31">
        <f>ROUND(E63*G63,2)</f>
        <v>0</v>
      </c>
      <c r="J63" s="31">
        <f>ROUND(E63*G63,2)</f>
        <v>0</v>
      </c>
      <c r="K63" s="32">
        <v>0.29104999999999998</v>
      </c>
      <c r="L63" s="32">
        <f>E63*K63</f>
        <v>48.168774999999997</v>
      </c>
      <c r="N63" s="29">
        <f>E63*M63</f>
        <v>0</v>
      </c>
      <c r="P63" s="30" t="s">
        <v>87</v>
      </c>
      <c r="V63" s="33" t="s">
        <v>69</v>
      </c>
      <c r="X63" s="27" t="s">
        <v>204</v>
      </c>
      <c r="Y63" s="27" t="s">
        <v>202</v>
      </c>
      <c r="Z63" s="30" t="s">
        <v>193</v>
      </c>
      <c r="AJ63" s="4" t="s">
        <v>90</v>
      </c>
      <c r="AK63" s="4" t="s">
        <v>91</v>
      </c>
    </row>
    <row r="64" spans="1:37">
      <c r="A64" s="25">
        <v>27</v>
      </c>
      <c r="B64" s="26" t="s">
        <v>92</v>
      </c>
      <c r="C64" s="27" t="s">
        <v>205</v>
      </c>
      <c r="D64" s="28" t="s">
        <v>206</v>
      </c>
      <c r="E64" s="29">
        <v>1668.65</v>
      </c>
      <c r="F64" s="30" t="s">
        <v>95</v>
      </c>
      <c r="H64" s="31">
        <f>ROUND(E64*G64,2)</f>
        <v>0</v>
      </c>
      <c r="J64" s="31">
        <f>ROUND(E64*G64,2)</f>
        <v>0</v>
      </c>
      <c r="K64" s="32">
        <v>0.38302000000000003</v>
      </c>
      <c r="L64" s="32">
        <f>E64*K64</f>
        <v>639.12632300000007</v>
      </c>
      <c r="N64" s="29">
        <f>E64*M64</f>
        <v>0</v>
      </c>
      <c r="P64" s="30" t="s">
        <v>87</v>
      </c>
      <c r="V64" s="33" t="s">
        <v>69</v>
      </c>
      <c r="X64" s="27" t="s">
        <v>207</v>
      </c>
      <c r="Y64" s="27" t="s">
        <v>205</v>
      </c>
      <c r="Z64" s="30" t="s">
        <v>193</v>
      </c>
      <c r="AJ64" s="4" t="s">
        <v>90</v>
      </c>
      <c r="AK64" s="4" t="s">
        <v>91</v>
      </c>
    </row>
    <row r="65" spans="1:37">
      <c r="D65" s="66" t="s">
        <v>98</v>
      </c>
      <c r="E65" s="67"/>
      <c r="F65" s="68"/>
      <c r="G65" s="69"/>
      <c r="H65" s="69"/>
      <c r="I65" s="69"/>
      <c r="J65" s="69"/>
      <c r="K65" s="70"/>
      <c r="L65" s="70"/>
      <c r="M65" s="67"/>
      <c r="N65" s="67"/>
      <c r="O65" s="68"/>
      <c r="P65" s="68"/>
      <c r="Q65" s="67"/>
      <c r="R65" s="67"/>
      <c r="S65" s="67"/>
      <c r="T65" s="71"/>
      <c r="U65" s="71"/>
      <c r="V65" s="71" t="s">
        <v>0</v>
      </c>
      <c r="W65" s="72"/>
      <c r="X65" s="68"/>
    </row>
    <row r="66" spans="1:37">
      <c r="A66" s="25">
        <v>28</v>
      </c>
      <c r="B66" s="26" t="s">
        <v>109</v>
      </c>
      <c r="C66" s="27" t="s">
        <v>208</v>
      </c>
      <c r="D66" s="28" t="s">
        <v>209</v>
      </c>
      <c r="E66" s="29">
        <v>1668.65</v>
      </c>
      <c r="F66" s="30" t="s">
        <v>95</v>
      </c>
      <c r="H66" s="31">
        <f>ROUND(E66*G66,2)</f>
        <v>0</v>
      </c>
      <c r="J66" s="31">
        <f>ROUND(E66*G66,2)</f>
        <v>0</v>
      </c>
      <c r="K66" s="32">
        <v>6.0999999999999997E-4</v>
      </c>
      <c r="L66" s="32">
        <f>E66*K66</f>
        <v>1.0178765000000001</v>
      </c>
      <c r="N66" s="29">
        <f>E66*M66</f>
        <v>0</v>
      </c>
      <c r="P66" s="30" t="s">
        <v>87</v>
      </c>
      <c r="V66" s="33" t="s">
        <v>69</v>
      </c>
      <c r="X66" s="27" t="s">
        <v>210</v>
      </c>
      <c r="Y66" s="27" t="s">
        <v>208</v>
      </c>
      <c r="Z66" s="30" t="s">
        <v>211</v>
      </c>
      <c r="AJ66" s="4" t="s">
        <v>90</v>
      </c>
      <c r="AK66" s="4" t="s">
        <v>91</v>
      </c>
    </row>
    <row r="67" spans="1:37">
      <c r="A67" s="25">
        <v>29</v>
      </c>
      <c r="B67" s="26" t="s">
        <v>109</v>
      </c>
      <c r="C67" s="27" t="s">
        <v>212</v>
      </c>
      <c r="D67" s="28" t="s">
        <v>213</v>
      </c>
      <c r="E67" s="29">
        <v>1834.15</v>
      </c>
      <c r="F67" s="30" t="s">
        <v>95</v>
      </c>
      <c r="H67" s="31">
        <f>ROUND(E67*G67,2)</f>
        <v>0</v>
      </c>
      <c r="J67" s="31">
        <f>ROUND(E67*G67,2)</f>
        <v>0</v>
      </c>
      <c r="K67" s="32">
        <v>7.1000000000000002E-4</v>
      </c>
      <c r="L67" s="32">
        <f>E67*K67</f>
        <v>1.3022465000000001</v>
      </c>
      <c r="N67" s="29">
        <f>E67*M67</f>
        <v>0</v>
      </c>
      <c r="P67" s="30" t="s">
        <v>87</v>
      </c>
      <c r="V67" s="33" t="s">
        <v>69</v>
      </c>
      <c r="X67" s="27" t="s">
        <v>214</v>
      </c>
      <c r="Y67" s="27" t="s">
        <v>212</v>
      </c>
      <c r="Z67" s="30" t="s">
        <v>211</v>
      </c>
      <c r="AJ67" s="4" t="s">
        <v>90</v>
      </c>
      <c r="AK67" s="4" t="s">
        <v>91</v>
      </c>
    </row>
    <row r="68" spans="1:37">
      <c r="D68" s="66" t="s">
        <v>215</v>
      </c>
      <c r="E68" s="67"/>
      <c r="F68" s="68"/>
      <c r="G68" s="69"/>
      <c r="H68" s="69"/>
      <c r="I68" s="69"/>
      <c r="J68" s="69"/>
      <c r="K68" s="70"/>
      <c r="L68" s="70"/>
      <c r="M68" s="67"/>
      <c r="N68" s="67"/>
      <c r="O68" s="68"/>
      <c r="P68" s="68"/>
      <c r="Q68" s="67"/>
      <c r="R68" s="67"/>
      <c r="S68" s="67"/>
      <c r="T68" s="71"/>
      <c r="U68" s="71"/>
      <c r="V68" s="71" t="s">
        <v>0</v>
      </c>
      <c r="W68" s="72"/>
      <c r="X68" s="68"/>
    </row>
    <row r="69" spans="1:37" ht="25.5">
      <c r="A69" s="25">
        <v>30</v>
      </c>
      <c r="B69" s="26" t="s">
        <v>92</v>
      </c>
      <c r="C69" s="27" t="s">
        <v>216</v>
      </c>
      <c r="D69" s="28" t="s">
        <v>217</v>
      </c>
      <c r="E69" s="29">
        <v>165.5</v>
      </c>
      <c r="F69" s="30" t="s">
        <v>95</v>
      </c>
      <c r="H69" s="31">
        <f>ROUND(E69*G69,2)</f>
        <v>0</v>
      </c>
      <c r="J69" s="31">
        <f>ROUND(E69*G69,2)</f>
        <v>0</v>
      </c>
      <c r="K69" s="32">
        <v>9.8680000000000004E-2</v>
      </c>
      <c r="L69" s="32">
        <f>E69*K69</f>
        <v>16.33154</v>
      </c>
      <c r="N69" s="29">
        <f>E69*M69</f>
        <v>0</v>
      </c>
      <c r="P69" s="30" t="s">
        <v>87</v>
      </c>
      <c r="V69" s="33" t="s">
        <v>69</v>
      </c>
      <c r="X69" s="27" t="s">
        <v>218</v>
      </c>
      <c r="Y69" s="27" t="s">
        <v>216</v>
      </c>
      <c r="Z69" s="30" t="s">
        <v>211</v>
      </c>
      <c r="AJ69" s="4" t="s">
        <v>90</v>
      </c>
      <c r="AK69" s="4" t="s">
        <v>91</v>
      </c>
    </row>
    <row r="70" spans="1:37">
      <c r="A70" s="25">
        <v>31</v>
      </c>
      <c r="B70" s="26" t="s">
        <v>92</v>
      </c>
      <c r="C70" s="27" t="s">
        <v>219</v>
      </c>
      <c r="D70" s="28" t="s">
        <v>220</v>
      </c>
      <c r="E70" s="29">
        <v>1668.65</v>
      </c>
      <c r="F70" s="30" t="s">
        <v>95</v>
      </c>
      <c r="H70" s="31">
        <f>ROUND(E70*G70,2)</f>
        <v>0</v>
      </c>
      <c r="J70" s="31">
        <f>ROUND(E70*G70,2)</f>
        <v>0</v>
      </c>
      <c r="K70" s="32">
        <v>0.12341000000000001</v>
      </c>
      <c r="L70" s="32">
        <f>E70*K70</f>
        <v>205.92809650000001</v>
      </c>
      <c r="N70" s="29">
        <f>E70*M70</f>
        <v>0</v>
      </c>
      <c r="P70" s="30" t="s">
        <v>87</v>
      </c>
      <c r="V70" s="33" t="s">
        <v>69</v>
      </c>
      <c r="X70" s="27" t="s">
        <v>221</v>
      </c>
      <c r="Y70" s="27" t="s">
        <v>219</v>
      </c>
      <c r="Z70" s="30" t="s">
        <v>211</v>
      </c>
      <c r="AJ70" s="4" t="s">
        <v>90</v>
      </c>
      <c r="AK70" s="4" t="s">
        <v>91</v>
      </c>
    </row>
    <row r="71" spans="1:37">
      <c r="D71" s="66" t="s">
        <v>98</v>
      </c>
      <c r="E71" s="67"/>
      <c r="F71" s="68"/>
      <c r="G71" s="69"/>
      <c r="H71" s="69"/>
      <c r="I71" s="69"/>
      <c r="J71" s="69"/>
      <c r="K71" s="70"/>
      <c r="L71" s="70"/>
      <c r="M71" s="67"/>
      <c r="N71" s="67"/>
      <c r="O71" s="68"/>
      <c r="P71" s="68"/>
      <c r="Q71" s="67"/>
      <c r="R71" s="67"/>
      <c r="S71" s="67"/>
      <c r="T71" s="71"/>
      <c r="U71" s="71"/>
      <c r="V71" s="71" t="s">
        <v>0</v>
      </c>
      <c r="W71" s="72"/>
      <c r="X71" s="68"/>
    </row>
    <row r="72" spans="1:37" ht="25.5">
      <c r="A72" s="25">
        <v>32</v>
      </c>
      <c r="B72" s="26" t="s">
        <v>92</v>
      </c>
      <c r="C72" s="27" t="s">
        <v>222</v>
      </c>
      <c r="D72" s="28" t="s">
        <v>223</v>
      </c>
      <c r="E72" s="29">
        <v>1668.65</v>
      </c>
      <c r="F72" s="30" t="s">
        <v>95</v>
      </c>
      <c r="H72" s="31">
        <f>ROUND(E72*G72,2)</f>
        <v>0</v>
      </c>
      <c r="J72" s="31">
        <f>ROUND(E72*G72,2)</f>
        <v>0</v>
      </c>
      <c r="K72" s="32">
        <v>0.12464</v>
      </c>
      <c r="L72" s="32">
        <f>E72*K72</f>
        <v>207.980536</v>
      </c>
      <c r="N72" s="29">
        <f>E72*M72</f>
        <v>0</v>
      </c>
      <c r="P72" s="30" t="s">
        <v>87</v>
      </c>
      <c r="V72" s="33" t="s">
        <v>69</v>
      </c>
      <c r="X72" s="27" t="s">
        <v>224</v>
      </c>
      <c r="Y72" s="27" t="s">
        <v>222</v>
      </c>
      <c r="Z72" s="30" t="s">
        <v>211</v>
      </c>
      <c r="AJ72" s="4" t="s">
        <v>90</v>
      </c>
      <c r="AK72" s="4" t="s">
        <v>91</v>
      </c>
    </row>
    <row r="73" spans="1:37">
      <c r="D73" s="74" t="s">
        <v>225</v>
      </c>
      <c r="E73" s="75">
        <f>J73</f>
        <v>0</v>
      </c>
      <c r="H73" s="75">
        <f>SUM(H57:H72)</f>
        <v>0</v>
      </c>
      <c r="I73" s="75">
        <f>SUM(I57:I72)</f>
        <v>0</v>
      </c>
      <c r="J73" s="75">
        <f>SUM(J57:J72)</f>
        <v>0</v>
      </c>
      <c r="L73" s="76">
        <f>SUM(L57:L72)</f>
        <v>1667.3524815000001</v>
      </c>
      <c r="N73" s="77">
        <f>SUM(N57:N72)</f>
        <v>0</v>
      </c>
      <c r="W73" s="34">
        <f>SUM(W57:W72)</f>
        <v>0</v>
      </c>
    </row>
    <row r="75" spans="1:37">
      <c r="B75" s="27" t="s">
        <v>226</v>
      </c>
    </row>
    <row r="76" spans="1:37" ht="25.5">
      <c r="A76" s="25">
        <v>33</v>
      </c>
      <c r="B76" s="26" t="s">
        <v>92</v>
      </c>
      <c r="C76" s="27" t="s">
        <v>227</v>
      </c>
      <c r="D76" s="28" t="s">
        <v>228</v>
      </c>
      <c r="E76" s="29">
        <v>16</v>
      </c>
      <c r="F76" s="30" t="s">
        <v>229</v>
      </c>
      <c r="H76" s="31">
        <f>ROUND(E76*G76,2)</f>
        <v>0</v>
      </c>
      <c r="J76" s="31">
        <f>ROUND(E76*G76,2)</f>
        <v>0</v>
      </c>
      <c r="K76" s="32">
        <v>0.39903</v>
      </c>
      <c r="L76" s="32">
        <f>E76*K76</f>
        <v>6.3844799999999999</v>
      </c>
      <c r="N76" s="29">
        <f>E76*M76</f>
        <v>0</v>
      </c>
      <c r="P76" s="30" t="s">
        <v>87</v>
      </c>
      <c r="V76" s="33" t="s">
        <v>69</v>
      </c>
      <c r="X76" s="27" t="s">
        <v>230</v>
      </c>
      <c r="Y76" s="27" t="s">
        <v>227</v>
      </c>
      <c r="Z76" s="30" t="s">
        <v>211</v>
      </c>
      <c r="AJ76" s="4" t="s">
        <v>90</v>
      </c>
      <c r="AK76" s="4" t="s">
        <v>91</v>
      </c>
    </row>
    <row r="77" spans="1:37">
      <c r="D77" s="66" t="s">
        <v>231</v>
      </c>
      <c r="E77" s="67"/>
      <c r="F77" s="68"/>
      <c r="G77" s="69"/>
      <c r="H77" s="69"/>
      <c r="I77" s="69"/>
      <c r="J77" s="69"/>
      <c r="K77" s="70"/>
      <c r="L77" s="70"/>
      <c r="M77" s="67"/>
      <c r="N77" s="67"/>
      <c r="O77" s="68"/>
      <c r="P77" s="68"/>
      <c r="Q77" s="67"/>
      <c r="R77" s="67"/>
      <c r="S77" s="67"/>
      <c r="T77" s="71"/>
      <c r="U77" s="71"/>
      <c r="V77" s="71" t="s">
        <v>0</v>
      </c>
      <c r="W77" s="72"/>
      <c r="X77" s="68"/>
    </row>
    <row r="78" spans="1:37" ht="25.5">
      <c r="A78" s="25">
        <v>34</v>
      </c>
      <c r="B78" s="26" t="s">
        <v>92</v>
      </c>
      <c r="C78" s="27" t="s">
        <v>232</v>
      </c>
      <c r="D78" s="28" t="s">
        <v>233</v>
      </c>
      <c r="E78" s="29">
        <v>15</v>
      </c>
      <c r="F78" s="30" t="s">
        <v>229</v>
      </c>
      <c r="H78" s="31">
        <f>ROUND(E78*G78,2)</f>
        <v>0</v>
      </c>
      <c r="J78" s="31">
        <f>ROUND(E78*G78,2)</f>
        <v>0</v>
      </c>
      <c r="K78" s="32">
        <v>0.40605999999999998</v>
      </c>
      <c r="L78" s="32">
        <f>E78*K78</f>
        <v>6.0908999999999995</v>
      </c>
      <c r="N78" s="29">
        <f>E78*M78</f>
        <v>0</v>
      </c>
      <c r="P78" s="30" t="s">
        <v>87</v>
      </c>
      <c r="V78" s="33" t="s">
        <v>69</v>
      </c>
      <c r="X78" s="27" t="s">
        <v>234</v>
      </c>
      <c r="Y78" s="27" t="s">
        <v>232</v>
      </c>
      <c r="Z78" s="30" t="s">
        <v>211</v>
      </c>
      <c r="AJ78" s="4" t="s">
        <v>90</v>
      </c>
      <c r="AK78" s="4" t="s">
        <v>91</v>
      </c>
    </row>
    <row r="79" spans="1:37">
      <c r="D79" s="66" t="s">
        <v>235</v>
      </c>
      <c r="E79" s="67"/>
      <c r="F79" s="68"/>
      <c r="G79" s="69"/>
      <c r="H79" s="69"/>
      <c r="I79" s="69"/>
      <c r="J79" s="69"/>
      <c r="K79" s="70"/>
      <c r="L79" s="70"/>
      <c r="M79" s="67"/>
      <c r="N79" s="67"/>
      <c r="O79" s="68"/>
      <c r="P79" s="68"/>
      <c r="Q79" s="67"/>
      <c r="R79" s="67"/>
      <c r="S79" s="67"/>
      <c r="T79" s="71"/>
      <c r="U79" s="71"/>
      <c r="V79" s="71" t="s">
        <v>0</v>
      </c>
      <c r="W79" s="72"/>
      <c r="X79" s="68"/>
    </row>
    <row r="80" spans="1:37">
      <c r="D80" s="74" t="s">
        <v>236</v>
      </c>
      <c r="E80" s="75">
        <f>J80</f>
        <v>0</v>
      </c>
      <c r="H80" s="75">
        <f>SUM(H75:H79)</f>
        <v>0</v>
      </c>
      <c r="I80" s="75">
        <f>SUM(I75:I79)</f>
        <v>0</v>
      </c>
      <c r="J80" s="75">
        <f>SUM(J75:J79)</f>
        <v>0</v>
      </c>
      <c r="L80" s="76">
        <f>SUM(L75:L79)</f>
        <v>12.475379999999999</v>
      </c>
      <c r="N80" s="77">
        <f>SUM(N75:N79)</f>
        <v>0</v>
      </c>
      <c r="W80" s="34">
        <f>SUM(W75:W79)</f>
        <v>0</v>
      </c>
    </row>
    <row r="82" spans="1:37">
      <c r="B82" s="27" t="s">
        <v>237</v>
      </c>
    </row>
    <row r="83" spans="1:37">
      <c r="A83" s="25">
        <v>35</v>
      </c>
      <c r="B83" s="26" t="s">
        <v>182</v>
      </c>
      <c r="C83" s="27" t="s">
        <v>238</v>
      </c>
      <c r="D83" s="28" t="s">
        <v>239</v>
      </c>
      <c r="E83" s="29">
        <v>1</v>
      </c>
      <c r="F83" s="30" t="s">
        <v>240</v>
      </c>
      <c r="H83" s="31">
        <f>ROUND(E83*G83,2)</f>
        <v>0</v>
      </c>
      <c r="J83" s="31">
        <f>ROUND(E83*G83,2)</f>
        <v>0</v>
      </c>
      <c r="L83" s="32">
        <f>E83*K83</f>
        <v>0</v>
      </c>
      <c r="N83" s="29">
        <f>E83*M83</f>
        <v>0</v>
      </c>
      <c r="P83" s="30" t="s">
        <v>87</v>
      </c>
      <c r="V83" s="33" t="s">
        <v>69</v>
      </c>
      <c r="X83" s="27" t="s">
        <v>238</v>
      </c>
      <c r="Y83" s="27" t="s">
        <v>238</v>
      </c>
      <c r="Z83" s="30" t="s">
        <v>186</v>
      </c>
      <c r="AJ83" s="4" t="s">
        <v>90</v>
      </c>
      <c r="AK83" s="4" t="s">
        <v>91</v>
      </c>
    </row>
    <row r="84" spans="1:37" ht="25.5">
      <c r="A84" s="25">
        <v>36</v>
      </c>
      <c r="B84" s="26" t="s">
        <v>92</v>
      </c>
      <c r="C84" s="27" t="s">
        <v>241</v>
      </c>
      <c r="D84" s="28" t="s">
        <v>242</v>
      </c>
      <c r="E84" s="29">
        <v>281</v>
      </c>
      <c r="F84" s="30" t="s">
        <v>112</v>
      </c>
      <c r="H84" s="31">
        <f>ROUND(E84*G84,2)</f>
        <v>0</v>
      </c>
      <c r="J84" s="31">
        <f>ROUND(E84*G84,2)</f>
        <v>0</v>
      </c>
      <c r="K84" s="32">
        <v>0.20230000000000001</v>
      </c>
      <c r="L84" s="32">
        <f>E84*K84</f>
        <v>56.846299999999999</v>
      </c>
      <c r="N84" s="29">
        <f>E84*M84</f>
        <v>0</v>
      </c>
      <c r="P84" s="30" t="s">
        <v>87</v>
      </c>
      <c r="V84" s="33" t="s">
        <v>69</v>
      </c>
      <c r="X84" s="27" t="s">
        <v>243</v>
      </c>
      <c r="Y84" s="27" t="s">
        <v>241</v>
      </c>
      <c r="Z84" s="30" t="s">
        <v>211</v>
      </c>
      <c r="AJ84" s="4" t="s">
        <v>90</v>
      </c>
      <c r="AK84" s="4" t="s">
        <v>91</v>
      </c>
    </row>
    <row r="85" spans="1:37" ht="25.5">
      <c r="A85" s="25">
        <v>37</v>
      </c>
      <c r="B85" s="26" t="s">
        <v>92</v>
      </c>
      <c r="C85" s="27" t="s">
        <v>244</v>
      </c>
      <c r="D85" s="28" t="s">
        <v>245</v>
      </c>
      <c r="E85" s="29">
        <v>281</v>
      </c>
      <c r="F85" s="30" t="s">
        <v>112</v>
      </c>
      <c r="H85" s="31">
        <f>ROUND(E85*G85,2)</f>
        <v>0</v>
      </c>
      <c r="J85" s="31">
        <f>ROUND(E85*G85,2)</f>
        <v>0</v>
      </c>
      <c r="K85" s="32">
        <v>0.15554999999999999</v>
      </c>
      <c r="L85" s="32">
        <f>E85*K85</f>
        <v>43.70955</v>
      </c>
      <c r="N85" s="29">
        <f>E85*M85</f>
        <v>0</v>
      </c>
      <c r="P85" s="30" t="s">
        <v>87</v>
      </c>
      <c r="V85" s="33" t="s">
        <v>69</v>
      </c>
      <c r="X85" s="27" t="s">
        <v>246</v>
      </c>
      <c r="Y85" s="27" t="s">
        <v>244</v>
      </c>
      <c r="Z85" s="30" t="s">
        <v>211</v>
      </c>
      <c r="AJ85" s="4" t="s">
        <v>90</v>
      </c>
      <c r="AK85" s="4" t="s">
        <v>91</v>
      </c>
    </row>
    <row r="86" spans="1:37" ht="25.5">
      <c r="A86" s="25">
        <v>38</v>
      </c>
      <c r="B86" s="26" t="s">
        <v>92</v>
      </c>
      <c r="C86" s="27" t="s">
        <v>247</v>
      </c>
      <c r="D86" s="28" t="s">
        <v>248</v>
      </c>
      <c r="E86" s="29">
        <v>45</v>
      </c>
      <c r="F86" s="30" t="s">
        <v>112</v>
      </c>
      <c r="H86" s="31">
        <f>ROUND(E86*G86,2)</f>
        <v>0</v>
      </c>
      <c r="J86" s="31">
        <f>ROUND(E86*G86,2)</f>
        <v>0</v>
      </c>
      <c r="K86" s="32">
        <v>0.10562000000000001</v>
      </c>
      <c r="L86" s="32">
        <f>E86*K86</f>
        <v>4.7529000000000003</v>
      </c>
      <c r="N86" s="29">
        <f>E86*M86</f>
        <v>0</v>
      </c>
      <c r="P86" s="30" t="s">
        <v>87</v>
      </c>
      <c r="V86" s="33" t="s">
        <v>69</v>
      </c>
      <c r="X86" s="27" t="s">
        <v>249</v>
      </c>
      <c r="Y86" s="27" t="s">
        <v>247</v>
      </c>
      <c r="Z86" s="30" t="s">
        <v>211</v>
      </c>
      <c r="AJ86" s="4" t="s">
        <v>90</v>
      </c>
      <c r="AK86" s="4" t="s">
        <v>91</v>
      </c>
    </row>
    <row r="87" spans="1:37">
      <c r="A87" s="25">
        <v>39</v>
      </c>
      <c r="B87" s="26" t="s">
        <v>169</v>
      </c>
      <c r="C87" s="27" t="s">
        <v>250</v>
      </c>
      <c r="D87" s="28" t="s">
        <v>251</v>
      </c>
      <c r="E87" s="29">
        <v>47.25</v>
      </c>
      <c r="F87" s="30" t="s">
        <v>229</v>
      </c>
      <c r="I87" s="31">
        <f>ROUND(E87*G87,2)</f>
        <v>0</v>
      </c>
      <c r="J87" s="31">
        <f>ROUND(E87*G87,2)</f>
        <v>0</v>
      </c>
      <c r="K87" s="32">
        <v>2.7E-2</v>
      </c>
      <c r="L87" s="32">
        <f>E87*K87</f>
        <v>1.2757499999999999</v>
      </c>
      <c r="N87" s="29">
        <f>E87*M87</f>
        <v>0</v>
      </c>
      <c r="P87" s="30" t="s">
        <v>87</v>
      </c>
      <c r="V87" s="33" t="s">
        <v>68</v>
      </c>
      <c r="X87" s="27" t="s">
        <v>250</v>
      </c>
      <c r="Y87" s="27" t="s">
        <v>250</v>
      </c>
      <c r="Z87" s="30" t="s">
        <v>252</v>
      </c>
      <c r="AA87" s="27" t="s">
        <v>87</v>
      </c>
      <c r="AJ87" s="4" t="s">
        <v>174</v>
      </c>
      <c r="AK87" s="4" t="s">
        <v>91</v>
      </c>
    </row>
    <row r="88" spans="1:37">
      <c r="D88" s="66" t="s">
        <v>253</v>
      </c>
      <c r="E88" s="67"/>
      <c r="F88" s="68"/>
      <c r="G88" s="69"/>
      <c r="H88" s="69"/>
      <c r="I88" s="69"/>
      <c r="J88" s="69"/>
      <c r="K88" s="70"/>
      <c r="L88" s="70"/>
      <c r="M88" s="67"/>
      <c r="N88" s="67"/>
      <c r="O88" s="68"/>
      <c r="P88" s="68"/>
      <c r="Q88" s="67"/>
      <c r="R88" s="67"/>
      <c r="S88" s="67"/>
      <c r="T88" s="71"/>
      <c r="U88" s="71"/>
      <c r="V88" s="71" t="s">
        <v>0</v>
      </c>
      <c r="W88" s="72"/>
      <c r="X88" s="68"/>
    </row>
    <row r="89" spans="1:37">
      <c r="A89" s="25">
        <v>40</v>
      </c>
      <c r="B89" s="26" t="s">
        <v>169</v>
      </c>
      <c r="C89" s="27" t="s">
        <v>254</v>
      </c>
      <c r="D89" s="28" t="s">
        <v>255</v>
      </c>
      <c r="E89" s="29">
        <v>295.05</v>
      </c>
      <c r="F89" s="30" t="s">
        <v>229</v>
      </c>
      <c r="I89" s="31">
        <f>ROUND(E89*G89,2)</f>
        <v>0</v>
      </c>
      <c r="J89" s="31">
        <f>ROUND(E89*G89,2)</f>
        <v>0</v>
      </c>
      <c r="K89" s="32">
        <v>7.0000000000000007E-2</v>
      </c>
      <c r="L89" s="32">
        <f>E89*K89</f>
        <v>20.653500000000001</v>
      </c>
      <c r="N89" s="29">
        <f>E89*M89</f>
        <v>0</v>
      </c>
      <c r="P89" s="30" t="s">
        <v>87</v>
      </c>
      <c r="V89" s="33" t="s">
        <v>68</v>
      </c>
      <c r="X89" s="27" t="s">
        <v>254</v>
      </c>
      <c r="Y89" s="27" t="s">
        <v>254</v>
      </c>
      <c r="Z89" s="30" t="s">
        <v>252</v>
      </c>
      <c r="AA89" s="27" t="s">
        <v>87</v>
      </c>
      <c r="AJ89" s="4" t="s">
        <v>174</v>
      </c>
      <c r="AK89" s="4" t="s">
        <v>91</v>
      </c>
    </row>
    <row r="90" spans="1:37">
      <c r="D90" s="66" t="s">
        <v>256</v>
      </c>
      <c r="E90" s="67"/>
      <c r="F90" s="68"/>
      <c r="G90" s="69"/>
      <c r="H90" s="69"/>
      <c r="I90" s="69"/>
      <c r="J90" s="69"/>
      <c r="K90" s="70"/>
      <c r="L90" s="70"/>
      <c r="M90" s="67"/>
      <c r="N90" s="67"/>
      <c r="O90" s="68"/>
      <c r="P90" s="68"/>
      <c r="Q90" s="67"/>
      <c r="R90" s="67"/>
      <c r="S90" s="67"/>
      <c r="T90" s="71"/>
      <c r="U90" s="71"/>
      <c r="V90" s="71" t="s">
        <v>0</v>
      </c>
      <c r="W90" s="72"/>
      <c r="X90" s="68"/>
    </row>
    <row r="91" spans="1:37">
      <c r="A91" s="25">
        <v>41</v>
      </c>
      <c r="B91" s="26" t="s">
        <v>169</v>
      </c>
      <c r="C91" s="27" t="s">
        <v>257</v>
      </c>
      <c r="D91" s="28" t="s">
        <v>258</v>
      </c>
      <c r="E91" s="29">
        <v>295.05</v>
      </c>
      <c r="F91" s="30" t="s">
        <v>229</v>
      </c>
      <c r="I91" s="31">
        <f>ROUND(E91*G91,2)</f>
        <v>0</v>
      </c>
      <c r="J91" s="31">
        <f>ROUND(E91*G91,2)</f>
        <v>0</v>
      </c>
      <c r="K91" s="32">
        <v>5.1999999999999998E-2</v>
      </c>
      <c r="L91" s="32">
        <f>E91*K91</f>
        <v>15.342599999999999</v>
      </c>
      <c r="N91" s="29">
        <f>E91*M91</f>
        <v>0</v>
      </c>
      <c r="P91" s="30" t="s">
        <v>87</v>
      </c>
      <c r="V91" s="33" t="s">
        <v>68</v>
      </c>
      <c r="X91" s="27" t="s">
        <v>257</v>
      </c>
      <c r="Y91" s="27" t="s">
        <v>257</v>
      </c>
      <c r="Z91" s="30" t="s">
        <v>252</v>
      </c>
      <c r="AA91" s="27" t="s">
        <v>87</v>
      </c>
      <c r="AJ91" s="4" t="s">
        <v>174</v>
      </c>
      <c r="AK91" s="4" t="s">
        <v>91</v>
      </c>
    </row>
    <row r="92" spans="1:37" ht="25.5">
      <c r="A92" s="25">
        <v>42</v>
      </c>
      <c r="B92" s="26" t="s">
        <v>92</v>
      </c>
      <c r="C92" s="27" t="s">
        <v>259</v>
      </c>
      <c r="D92" s="28" t="s">
        <v>260</v>
      </c>
      <c r="E92" s="29">
        <v>55.74</v>
      </c>
      <c r="F92" s="30" t="s">
        <v>121</v>
      </c>
      <c r="H92" s="31">
        <f>ROUND(E92*G92,2)</f>
        <v>0</v>
      </c>
      <c r="J92" s="31">
        <f>ROUND(E92*G92,2)</f>
        <v>0</v>
      </c>
      <c r="K92" s="32">
        <v>2.3628499999999999</v>
      </c>
      <c r="L92" s="32">
        <f>E92*K92</f>
        <v>131.70525900000001</v>
      </c>
      <c r="N92" s="29">
        <f>E92*M92</f>
        <v>0</v>
      </c>
      <c r="P92" s="30" t="s">
        <v>87</v>
      </c>
      <c r="V92" s="33" t="s">
        <v>69</v>
      </c>
      <c r="X92" s="27" t="s">
        <v>261</v>
      </c>
      <c r="Y92" s="27" t="s">
        <v>259</v>
      </c>
      <c r="Z92" s="30" t="s">
        <v>211</v>
      </c>
      <c r="AJ92" s="4" t="s">
        <v>90</v>
      </c>
      <c r="AK92" s="4" t="s">
        <v>91</v>
      </c>
    </row>
    <row r="93" spans="1:37">
      <c r="D93" s="66" t="s">
        <v>262</v>
      </c>
      <c r="E93" s="67"/>
      <c r="F93" s="68"/>
      <c r="G93" s="69"/>
      <c r="H93" s="69"/>
      <c r="I93" s="69"/>
      <c r="J93" s="69"/>
      <c r="K93" s="70"/>
      <c r="L93" s="70"/>
      <c r="M93" s="67"/>
      <c r="N93" s="67"/>
      <c r="O93" s="68"/>
      <c r="P93" s="68"/>
      <c r="Q93" s="67"/>
      <c r="R93" s="67"/>
      <c r="S93" s="67"/>
      <c r="T93" s="71"/>
      <c r="U93" s="71"/>
      <c r="V93" s="71" t="s">
        <v>0</v>
      </c>
      <c r="W93" s="72"/>
      <c r="X93" s="68"/>
    </row>
    <row r="94" spans="1:37">
      <c r="D94" s="66" t="s">
        <v>263</v>
      </c>
      <c r="E94" s="67"/>
      <c r="F94" s="68"/>
      <c r="G94" s="69"/>
      <c r="H94" s="69"/>
      <c r="I94" s="69"/>
      <c r="J94" s="69"/>
      <c r="K94" s="70"/>
      <c r="L94" s="70"/>
      <c r="M94" s="67"/>
      <c r="N94" s="67"/>
      <c r="O94" s="68"/>
      <c r="P94" s="68"/>
      <c r="Q94" s="67"/>
      <c r="R94" s="67"/>
      <c r="S94" s="67"/>
      <c r="T94" s="71"/>
      <c r="U94" s="71"/>
      <c r="V94" s="71" t="s">
        <v>0</v>
      </c>
      <c r="W94" s="72"/>
      <c r="X94" s="68"/>
    </row>
    <row r="95" spans="1:37">
      <c r="D95" s="66" t="s">
        <v>307</v>
      </c>
      <c r="E95" s="67"/>
      <c r="F95" s="68"/>
      <c r="G95" s="69"/>
      <c r="H95" s="69"/>
      <c r="I95" s="69"/>
      <c r="J95" s="69"/>
      <c r="K95" s="70"/>
      <c r="L95" s="70"/>
      <c r="M95" s="67"/>
      <c r="N95" s="67"/>
      <c r="O95" s="68"/>
      <c r="P95" s="68"/>
      <c r="Q95" s="67"/>
      <c r="R95" s="67"/>
      <c r="S95" s="67"/>
      <c r="T95" s="71"/>
      <c r="U95" s="71"/>
      <c r="V95" s="71" t="s">
        <v>0</v>
      </c>
      <c r="W95" s="72"/>
      <c r="X95" s="68"/>
    </row>
    <row r="96" spans="1:37" ht="25.5">
      <c r="A96" s="25">
        <v>43</v>
      </c>
      <c r="B96" s="26" t="s">
        <v>109</v>
      </c>
      <c r="C96" s="27" t="s">
        <v>264</v>
      </c>
      <c r="D96" s="28" t="s">
        <v>265</v>
      </c>
      <c r="E96" s="29">
        <v>30</v>
      </c>
      <c r="F96" s="30" t="s">
        <v>112</v>
      </c>
      <c r="H96" s="31">
        <f>ROUND(E96*G96,2)</f>
        <v>0</v>
      </c>
      <c r="J96" s="31">
        <f>ROUND(E96*G96,2)</f>
        <v>0</v>
      </c>
      <c r="L96" s="32">
        <f>E96*K96</f>
        <v>0</v>
      </c>
      <c r="N96" s="29">
        <f>E96*M96</f>
        <v>0</v>
      </c>
      <c r="P96" s="30" t="s">
        <v>87</v>
      </c>
      <c r="V96" s="33" t="s">
        <v>69</v>
      </c>
      <c r="X96" s="27" t="s">
        <v>266</v>
      </c>
      <c r="Y96" s="27" t="s">
        <v>264</v>
      </c>
      <c r="Z96" s="30" t="s">
        <v>211</v>
      </c>
      <c r="AJ96" s="4" t="s">
        <v>90</v>
      </c>
      <c r="AK96" s="4" t="s">
        <v>91</v>
      </c>
    </row>
    <row r="97" spans="1:37" ht="25.5">
      <c r="A97" s="25">
        <v>44</v>
      </c>
      <c r="B97" s="26" t="s">
        <v>109</v>
      </c>
      <c r="C97" s="27" t="s">
        <v>267</v>
      </c>
      <c r="D97" s="28" t="s">
        <v>268</v>
      </c>
      <c r="E97" s="29">
        <v>30</v>
      </c>
      <c r="F97" s="30" t="s">
        <v>112</v>
      </c>
      <c r="H97" s="31">
        <f>ROUND(E97*G97,2)</f>
        <v>0</v>
      </c>
      <c r="J97" s="31">
        <f>ROUND(E97*G97,2)</f>
        <v>0</v>
      </c>
      <c r="K97" s="32">
        <v>5.0000000000000002E-5</v>
      </c>
      <c r="L97" s="32">
        <f>E97*K97</f>
        <v>1.5E-3</v>
      </c>
      <c r="N97" s="29">
        <f>E97*M97</f>
        <v>0</v>
      </c>
      <c r="P97" s="30" t="s">
        <v>87</v>
      </c>
      <c r="V97" s="33" t="s">
        <v>69</v>
      </c>
      <c r="X97" s="27" t="s">
        <v>269</v>
      </c>
      <c r="Y97" s="27" t="s">
        <v>267</v>
      </c>
      <c r="Z97" s="30" t="s">
        <v>211</v>
      </c>
      <c r="AJ97" s="4" t="s">
        <v>90</v>
      </c>
      <c r="AK97" s="4" t="s">
        <v>91</v>
      </c>
    </row>
    <row r="98" spans="1:37" ht="25.5">
      <c r="A98" s="25">
        <v>45</v>
      </c>
      <c r="B98" s="26" t="s">
        <v>92</v>
      </c>
      <c r="C98" s="27" t="s">
        <v>270</v>
      </c>
      <c r="D98" s="28" t="s">
        <v>271</v>
      </c>
      <c r="E98" s="29">
        <v>31</v>
      </c>
      <c r="F98" s="30" t="s">
        <v>229</v>
      </c>
      <c r="H98" s="31">
        <f>ROUND(E98*G98,2)</f>
        <v>0</v>
      </c>
      <c r="J98" s="31">
        <f>ROUND(E98*G98,2)</f>
        <v>0</v>
      </c>
      <c r="K98" s="32">
        <v>1.6125700000000001</v>
      </c>
      <c r="L98" s="32">
        <f>E98*K98</f>
        <v>49.989670000000004</v>
      </c>
      <c r="N98" s="29">
        <f>E98*M98</f>
        <v>0</v>
      </c>
      <c r="P98" s="30" t="s">
        <v>87</v>
      </c>
      <c r="V98" s="33" t="s">
        <v>69</v>
      </c>
      <c r="X98" s="27" t="s">
        <v>272</v>
      </c>
      <c r="Y98" s="27" t="s">
        <v>270</v>
      </c>
      <c r="Z98" s="30" t="s">
        <v>211</v>
      </c>
      <c r="AJ98" s="4" t="s">
        <v>90</v>
      </c>
      <c r="AK98" s="4" t="s">
        <v>91</v>
      </c>
    </row>
    <row r="99" spans="1:37">
      <c r="D99" s="66" t="s">
        <v>273</v>
      </c>
      <c r="E99" s="67"/>
      <c r="F99" s="68"/>
      <c r="G99" s="69"/>
      <c r="H99" s="69"/>
      <c r="I99" s="69"/>
      <c r="J99" s="69"/>
      <c r="K99" s="70"/>
      <c r="L99" s="70"/>
      <c r="M99" s="67"/>
      <c r="N99" s="67"/>
      <c r="O99" s="68"/>
      <c r="P99" s="68"/>
      <c r="Q99" s="67"/>
      <c r="R99" s="67"/>
      <c r="S99" s="67"/>
      <c r="T99" s="71"/>
      <c r="U99" s="71"/>
      <c r="V99" s="71" t="s">
        <v>0</v>
      </c>
      <c r="W99" s="72"/>
      <c r="X99" s="68"/>
    </row>
    <row r="100" spans="1:37">
      <c r="A100" s="25">
        <v>46</v>
      </c>
      <c r="B100" s="26" t="s">
        <v>92</v>
      </c>
      <c r="C100" s="27" t="s">
        <v>274</v>
      </c>
      <c r="D100" s="28" t="s">
        <v>275</v>
      </c>
      <c r="E100" s="29">
        <v>30</v>
      </c>
      <c r="F100" s="30" t="s">
        <v>112</v>
      </c>
      <c r="H100" s="31">
        <f>ROUND(E100*G100,2)</f>
        <v>0</v>
      </c>
      <c r="J100" s="31">
        <f>ROUND(E100*G100,2)</f>
        <v>0</v>
      </c>
      <c r="L100" s="32">
        <f>E100*K100</f>
        <v>0</v>
      </c>
      <c r="M100" s="29">
        <v>0.753</v>
      </c>
      <c r="N100" s="29">
        <f>E100*M100</f>
        <v>22.59</v>
      </c>
      <c r="P100" s="30" t="s">
        <v>87</v>
      </c>
      <c r="V100" s="33" t="s">
        <v>69</v>
      </c>
      <c r="X100" s="27" t="s">
        <v>276</v>
      </c>
      <c r="Y100" s="27" t="s">
        <v>274</v>
      </c>
      <c r="Z100" s="30" t="s">
        <v>97</v>
      </c>
      <c r="AJ100" s="4" t="s">
        <v>90</v>
      </c>
      <c r="AK100" s="4" t="s">
        <v>91</v>
      </c>
    </row>
    <row r="101" spans="1:37">
      <c r="A101" s="25">
        <v>47</v>
      </c>
      <c r="B101" s="26" t="s">
        <v>92</v>
      </c>
      <c r="C101" s="27" t="s">
        <v>277</v>
      </c>
      <c r="D101" s="28" t="s">
        <v>278</v>
      </c>
      <c r="E101" s="29">
        <v>753.10699999999997</v>
      </c>
      <c r="F101" s="30" t="s">
        <v>279</v>
      </c>
      <c r="H101" s="31">
        <f>ROUND(E101*G101,2)</f>
        <v>0</v>
      </c>
      <c r="J101" s="31">
        <f>ROUND(E101*G101,2)</f>
        <v>0</v>
      </c>
      <c r="L101" s="32">
        <f>E101*K101</f>
        <v>0</v>
      </c>
      <c r="N101" s="29">
        <f>E101*M101</f>
        <v>0</v>
      </c>
      <c r="P101" s="30" t="s">
        <v>87</v>
      </c>
      <c r="V101" s="33" t="s">
        <v>69</v>
      </c>
      <c r="X101" s="27" t="s">
        <v>280</v>
      </c>
      <c r="Y101" s="27" t="s">
        <v>277</v>
      </c>
      <c r="Z101" s="30" t="s">
        <v>97</v>
      </c>
      <c r="AJ101" s="4" t="s">
        <v>90</v>
      </c>
      <c r="AK101" s="4" t="s">
        <v>91</v>
      </c>
    </row>
    <row r="102" spans="1:37">
      <c r="A102" s="25">
        <v>48</v>
      </c>
      <c r="B102" s="26" t="s">
        <v>109</v>
      </c>
      <c r="C102" s="27" t="s">
        <v>281</v>
      </c>
      <c r="D102" s="28" t="s">
        <v>282</v>
      </c>
      <c r="E102" s="29">
        <v>753.10699999999997</v>
      </c>
      <c r="F102" s="30" t="s">
        <v>279</v>
      </c>
      <c r="H102" s="31">
        <f>ROUND(E102*G102,2)</f>
        <v>0</v>
      </c>
      <c r="J102" s="31">
        <f>ROUND(E102*G102,2)</f>
        <v>0</v>
      </c>
      <c r="L102" s="32">
        <f>E102*K102</f>
        <v>0</v>
      </c>
      <c r="N102" s="29">
        <f>E102*M102</f>
        <v>0</v>
      </c>
      <c r="P102" s="30" t="s">
        <v>87</v>
      </c>
      <c r="V102" s="33" t="s">
        <v>69</v>
      </c>
      <c r="X102" s="27" t="s">
        <v>283</v>
      </c>
      <c r="Y102" s="27" t="s">
        <v>281</v>
      </c>
      <c r="Z102" s="30" t="s">
        <v>97</v>
      </c>
      <c r="AJ102" s="4" t="s">
        <v>90</v>
      </c>
      <c r="AK102" s="4" t="s">
        <v>91</v>
      </c>
    </row>
    <row r="103" spans="1:37" ht="25.5">
      <c r="A103" s="25">
        <v>49</v>
      </c>
      <c r="B103" s="26" t="s">
        <v>284</v>
      </c>
      <c r="C103" s="27" t="s">
        <v>285</v>
      </c>
      <c r="D103" s="28" t="s">
        <v>286</v>
      </c>
      <c r="E103" s="29">
        <v>3765.5349999999999</v>
      </c>
      <c r="F103" s="30" t="s">
        <v>279</v>
      </c>
      <c r="H103" s="31">
        <f>ROUND(E103*G103,2)</f>
        <v>0</v>
      </c>
      <c r="J103" s="31">
        <f>ROUND(E103*G103,2)</f>
        <v>0</v>
      </c>
      <c r="L103" s="32">
        <f>E103*K103</f>
        <v>0</v>
      </c>
      <c r="N103" s="29">
        <f>E103*M103</f>
        <v>0</v>
      </c>
      <c r="P103" s="30" t="s">
        <v>87</v>
      </c>
      <c r="V103" s="33" t="s">
        <v>69</v>
      </c>
      <c r="X103" s="27" t="s">
        <v>287</v>
      </c>
      <c r="Y103" s="27" t="s">
        <v>285</v>
      </c>
      <c r="Z103" s="30" t="s">
        <v>97</v>
      </c>
      <c r="AJ103" s="4" t="s">
        <v>90</v>
      </c>
      <c r="AK103" s="4" t="s">
        <v>91</v>
      </c>
    </row>
    <row r="104" spans="1:37">
      <c r="D104" s="66" t="s">
        <v>288</v>
      </c>
      <c r="E104" s="67"/>
      <c r="F104" s="68"/>
      <c r="G104" s="69"/>
      <c r="H104" s="69"/>
      <c r="I104" s="69"/>
      <c r="J104" s="69"/>
      <c r="K104" s="70"/>
      <c r="L104" s="70"/>
      <c r="M104" s="67"/>
      <c r="N104" s="67"/>
      <c r="O104" s="68"/>
      <c r="P104" s="68"/>
      <c r="Q104" s="67"/>
      <c r="R104" s="67"/>
      <c r="S104" s="67"/>
      <c r="T104" s="71"/>
      <c r="U104" s="71"/>
      <c r="V104" s="71" t="s">
        <v>0</v>
      </c>
      <c r="W104" s="72"/>
      <c r="X104" s="68"/>
    </row>
    <row r="105" spans="1:37" ht="25.5">
      <c r="A105" s="25">
        <v>50</v>
      </c>
      <c r="B105" s="26" t="s">
        <v>289</v>
      </c>
      <c r="C105" s="27" t="s">
        <v>290</v>
      </c>
      <c r="D105" s="28" t="s">
        <v>291</v>
      </c>
      <c r="E105" s="29">
        <v>753.10699999999997</v>
      </c>
      <c r="F105" s="30" t="s">
        <v>279</v>
      </c>
      <c r="H105" s="31">
        <f>ROUND(E105*G105,2)</f>
        <v>0</v>
      </c>
      <c r="J105" s="31">
        <f>ROUND(E105*G105,2)</f>
        <v>0</v>
      </c>
      <c r="L105" s="32">
        <f>E105*K105</f>
        <v>0</v>
      </c>
      <c r="N105" s="29">
        <f>E105*M105</f>
        <v>0</v>
      </c>
      <c r="P105" s="30" t="s">
        <v>87</v>
      </c>
      <c r="V105" s="33" t="s">
        <v>69</v>
      </c>
      <c r="X105" s="27" t="s">
        <v>292</v>
      </c>
      <c r="Y105" s="27" t="s">
        <v>290</v>
      </c>
      <c r="Z105" s="30" t="s">
        <v>97</v>
      </c>
      <c r="AJ105" s="4" t="s">
        <v>90</v>
      </c>
      <c r="AK105" s="4" t="s">
        <v>91</v>
      </c>
    </row>
    <row r="106" spans="1:37">
      <c r="A106" s="25">
        <v>51</v>
      </c>
      <c r="B106" s="26" t="s">
        <v>109</v>
      </c>
      <c r="C106" s="27" t="s">
        <v>293</v>
      </c>
      <c r="D106" s="28" t="s">
        <v>294</v>
      </c>
      <c r="E106" s="29">
        <v>80.650000000000006</v>
      </c>
      <c r="F106" s="30" t="s">
        <v>121</v>
      </c>
      <c r="H106" s="31">
        <f>ROUND(E106*G106,2)</f>
        <v>0</v>
      </c>
      <c r="J106" s="31">
        <f>ROUND(E106*G106,2)</f>
        <v>0</v>
      </c>
      <c r="L106" s="32">
        <f>E106*K106</f>
        <v>0</v>
      </c>
      <c r="N106" s="29">
        <f>E106*M106</f>
        <v>0</v>
      </c>
      <c r="P106" s="30" t="s">
        <v>87</v>
      </c>
      <c r="V106" s="33" t="s">
        <v>69</v>
      </c>
      <c r="X106" s="27" t="s">
        <v>295</v>
      </c>
      <c r="Y106" s="27" t="s">
        <v>293</v>
      </c>
      <c r="Z106" s="30" t="s">
        <v>97</v>
      </c>
      <c r="AJ106" s="4" t="s">
        <v>90</v>
      </c>
      <c r="AK106" s="4" t="s">
        <v>91</v>
      </c>
    </row>
    <row r="107" spans="1:37">
      <c r="D107" s="66" t="s">
        <v>296</v>
      </c>
      <c r="E107" s="67"/>
      <c r="F107" s="68"/>
      <c r="G107" s="69"/>
      <c r="H107" s="69"/>
      <c r="I107" s="69"/>
      <c r="J107" s="69"/>
      <c r="K107" s="70"/>
      <c r="L107" s="70"/>
      <c r="M107" s="67"/>
      <c r="N107" s="67"/>
      <c r="O107" s="68"/>
      <c r="P107" s="68"/>
      <c r="Q107" s="67"/>
      <c r="R107" s="67"/>
      <c r="S107" s="67"/>
      <c r="T107" s="71"/>
      <c r="U107" s="71"/>
      <c r="V107" s="71" t="s">
        <v>0</v>
      </c>
      <c r="W107" s="72"/>
      <c r="X107" s="68"/>
    </row>
    <row r="108" spans="1:37" ht="25.5">
      <c r="A108" s="25">
        <v>52</v>
      </c>
      <c r="B108" s="26" t="s">
        <v>92</v>
      </c>
      <c r="C108" s="27" t="s">
        <v>297</v>
      </c>
      <c r="D108" s="28" t="s">
        <v>298</v>
      </c>
      <c r="E108" s="29">
        <v>2001.3869999999999</v>
      </c>
      <c r="F108" s="30" t="s">
        <v>279</v>
      </c>
      <c r="H108" s="31">
        <f>ROUND(E108*G108,2)</f>
        <v>0</v>
      </c>
      <c r="J108" s="31">
        <f>ROUND(E108*G108,2)</f>
        <v>0</v>
      </c>
      <c r="L108" s="32">
        <f>E108*K108</f>
        <v>0</v>
      </c>
      <c r="N108" s="29">
        <f>E108*M108</f>
        <v>0</v>
      </c>
      <c r="P108" s="30" t="s">
        <v>87</v>
      </c>
      <c r="V108" s="33" t="s">
        <v>69</v>
      </c>
      <c r="X108" s="27" t="s">
        <v>299</v>
      </c>
      <c r="Y108" s="27" t="s">
        <v>297</v>
      </c>
      <c r="Z108" s="30" t="s">
        <v>211</v>
      </c>
      <c r="AJ108" s="4" t="s">
        <v>90</v>
      </c>
      <c r="AK108" s="4" t="s">
        <v>91</v>
      </c>
    </row>
    <row r="109" spans="1:37">
      <c r="D109" s="74" t="s">
        <v>300</v>
      </c>
      <c r="E109" s="75">
        <f>J109</f>
        <v>0</v>
      </c>
      <c r="H109" s="75">
        <f>SUM(H82:H108)</f>
        <v>0</v>
      </c>
      <c r="I109" s="75">
        <f>SUM(I82:I108)</f>
        <v>0</v>
      </c>
      <c r="J109" s="75">
        <f>SUM(J82:J108)</f>
        <v>0</v>
      </c>
      <c r="L109" s="76">
        <f>SUM(L82:L108)</f>
        <v>324.27702900000003</v>
      </c>
      <c r="N109" s="77">
        <f>SUM(N82:N108)</f>
        <v>22.59</v>
      </c>
      <c r="W109" s="34">
        <f>SUM(W82:W108)</f>
        <v>0</v>
      </c>
    </row>
    <row r="111" spans="1:37">
      <c r="D111" s="74" t="s">
        <v>301</v>
      </c>
      <c r="E111" s="75">
        <f>J111</f>
        <v>0</v>
      </c>
      <c r="H111" s="75">
        <f>+H48+H55+H73+H80+H109</f>
        <v>0</v>
      </c>
      <c r="I111" s="75">
        <f>+I48+I55+I73+I80+I109</f>
        <v>0</v>
      </c>
      <c r="J111" s="75">
        <f>+J48+J55+J73+J80+J109</f>
        <v>0</v>
      </c>
      <c r="L111" s="76">
        <f>+L48+L55+L73+L80+L109</f>
        <v>2004.3164555000003</v>
      </c>
      <c r="N111" s="77">
        <f>+N48+N55+N73+N80+N109</f>
        <v>766.27239999999995</v>
      </c>
      <c r="W111" s="34">
        <f>+W48+W55+W73+W80+W109</f>
        <v>0</v>
      </c>
    </row>
    <row r="113" spans="4:23">
      <c r="D113" s="78" t="s">
        <v>302</v>
      </c>
      <c r="E113" s="75">
        <f>J113</f>
        <v>0</v>
      </c>
      <c r="H113" s="75">
        <f>+H111</f>
        <v>0</v>
      </c>
      <c r="I113" s="75">
        <f>+I111</f>
        <v>0</v>
      </c>
      <c r="J113" s="75">
        <f>+J111</f>
        <v>0</v>
      </c>
      <c r="L113" s="76">
        <f>+L111</f>
        <v>2004.3164555000003</v>
      </c>
      <c r="N113" s="77">
        <f>+N111</f>
        <v>766.27239999999995</v>
      </c>
      <c r="W113" s="34">
        <f>+W111</f>
        <v>0</v>
      </c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portrait" r:id="rId1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tabSelected="1" workbookViewId="0">
      <pane ySplit="10" topLeftCell="A11" activePane="bottomLeft" state="frozen"/>
      <selection pane="bottomLeft" activeCell="C30" sqref="C30"/>
    </sheetView>
  </sheetViews>
  <sheetFormatPr defaultRowHeight="12.75"/>
  <cols>
    <col min="1" max="1" width="15.7109375" style="12" customWidth="1"/>
    <col min="2" max="3" width="45.7109375" style="12" customWidth="1"/>
    <col min="4" max="4" width="11.28515625" style="13" customWidth="1"/>
    <col min="5" max="16384" width="9.140625" style="4"/>
  </cols>
  <sheetData>
    <row r="1" spans="1:6">
      <c r="A1" s="14" t="s">
        <v>70</v>
      </c>
      <c r="B1" s="15"/>
      <c r="C1" s="15"/>
      <c r="D1" s="16" t="s">
        <v>303</v>
      </c>
    </row>
    <row r="2" spans="1:6">
      <c r="A2" s="14" t="s">
        <v>72</v>
      </c>
      <c r="B2" s="15"/>
      <c r="C2" s="15"/>
      <c r="D2" s="16" t="s">
        <v>73</v>
      </c>
    </row>
    <row r="3" spans="1:6">
      <c r="A3" s="14" t="s">
        <v>12</v>
      </c>
      <c r="B3" s="15"/>
      <c r="C3" s="15"/>
      <c r="D3" s="16" t="s">
        <v>308</v>
      </c>
    </row>
    <row r="4" spans="1:6">
      <c r="A4" s="15"/>
      <c r="B4" s="15"/>
      <c r="C4" s="15"/>
      <c r="D4" s="15"/>
    </row>
    <row r="5" spans="1:6">
      <c r="A5" s="14" t="s">
        <v>74</v>
      </c>
      <c r="B5" s="15"/>
      <c r="C5" s="15"/>
      <c r="D5" s="15"/>
    </row>
    <row r="6" spans="1:6">
      <c r="A6" s="14" t="s">
        <v>75</v>
      </c>
      <c r="B6" s="15"/>
      <c r="C6" s="15"/>
      <c r="D6" s="15"/>
    </row>
    <row r="7" spans="1:6">
      <c r="A7" s="14"/>
      <c r="B7" s="15"/>
      <c r="C7" s="15"/>
      <c r="D7" s="15"/>
    </row>
    <row r="8" spans="1:6">
      <c r="A8" s="4" t="s">
        <v>76</v>
      </c>
      <c r="B8" s="17"/>
      <c r="C8" s="18"/>
      <c r="D8" s="19"/>
    </row>
    <row r="9" spans="1:6">
      <c r="A9" s="20" t="s">
        <v>64</v>
      </c>
      <c r="B9" s="20" t="s">
        <v>65</v>
      </c>
      <c r="C9" s="20" t="s">
        <v>66</v>
      </c>
      <c r="D9" s="21" t="s">
        <v>67</v>
      </c>
      <c r="F9" s="4" t="s">
        <v>304</v>
      </c>
    </row>
    <row r="10" spans="1:6">
      <c r="A10" s="22"/>
      <c r="B10" s="22"/>
      <c r="C10" s="23"/>
      <c r="D10" s="24"/>
    </row>
    <row r="12" spans="1:6">
      <c r="A12" s="12" t="s">
        <v>305</v>
      </c>
      <c r="B12" s="12" t="s">
        <v>305</v>
      </c>
      <c r="C12" s="12" t="s">
        <v>305</v>
      </c>
      <c r="F12" s="4" t="s">
        <v>306</v>
      </c>
    </row>
    <row r="13" spans="1:6">
      <c r="A13" s="12" t="s">
        <v>305</v>
      </c>
      <c r="B13" s="12" t="s">
        <v>305</v>
      </c>
      <c r="C13" s="12" t="s">
        <v>305</v>
      </c>
      <c r="F13" s="4" t="s">
        <v>306</v>
      </c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landscape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Zadanie</vt:lpstr>
      <vt:lpstr>Figury</vt:lpstr>
      <vt:lpstr>Figury!Názvy_tlače</vt:lpstr>
      <vt:lpstr>Zadanie!Názvy_tlače</vt:lpstr>
      <vt:lpstr>Figury!Oblasť_tlače</vt:lpstr>
      <vt:lpstr>Zadanie!Oblasť_tlače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Lenka Koncová</cp:lastModifiedBy>
  <cp:revision>0</cp:revision>
  <cp:lastPrinted>2016-04-18T11:45:00Z</cp:lastPrinted>
  <dcterms:created xsi:type="dcterms:W3CDTF">1999-04-06T07:39:00Z</dcterms:created>
  <dcterms:modified xsi:type="dcterms:W3CDTF">2021-09-30T10:59:46Z</dcterms:modified>
</cp:coreProperties>
</file>