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8\VZT\DI\DI_01_Intoza\"/>
    </mc:Choice>
  </mc:AlternateContent>
  <bookViews>
    <workbookView xWindow="0" yWindow="0" windowWidth="22050" windowHeight="11115" activeTab="3"/>
  </bookViews>
  <sheets>
    <sheet name="REKAP" sheetId="1" r:id="rId1"/>
    <sheet name="STANDARTY" sheetId="3" r:id="rId2"/>
    <sheet name="1" sheetId="2" r:id="rId3"/>
    <sheet name="2" sheetId="4" r:id="rId4"/>
  </sheets>
  <definedNames>
    <definedName name="_xlnm.Print_Area" localSheetId="0">REKAP!$A$1:$H$33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3" i="4" l="1"/>
  <c r="G22" i="4"/>
  <c r="G21" i="4"/>
  <c r="G20" i="4"/>
  <c r="G19" i="4"/>
  <c r="B15" i="1" l="1"/>
  <c r="G24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29" i="4" l="1"/>
  <c r="F15" i="1" s="1"/>
  <c r="G18" i="2"/>
  <c r="G16" i="2" l="1"/>
  <c r="H16" i="2"/>
  <c r="I16" i="2" s="1"/>
  <c r="G14" i="2" l="1"/>
  <c r="H14" i="2"/>
  <c r="I14" i="2" s="1"/>
  <c r="G13" i="2"/>
  <c r="H13" i="2"/>
  <c r="I13" i="2" s="1"/>
  <c r="G12" i="2" l="1"/>
  <c r="H12" i="2"/>
  <c r="I12" i="2" s="1"/>
  <c r="H9" i="2"/>
  <c r="I9" i="2" s="1"/>
  <c r="G9" i="2"/>
  <c r="H7" i="2"/>
  <c r="I7" i="2" s="1"/>
  <c r="G7" i="2"/>
  <c r="H10" i="2" l="1"/>
  <c r="I10" i="2" s="1"/>
  <c r="G10" i="2"/>
  <c r="G23" i="2"/>
  <c r="G22" i="2"/>
  <c r="B14" i="1" l="1"/>
  <c r="C9" i="3"/>
  <c r="C8" i="3"/>
  <c r="C7" i="3"/>
  <c r="C6" i="3"/>
  <c r="C5" i="3"/>
  <c r="C4" i="3"/>
  <c r="C3" i="3"/>
  <c r="H19" i="2"/>
  <c r="I19" i="2" s="1"/>
  <c r="G19" i="2"/>
  <c r="H17" i="2"/>
  <c r="I17" i="2" s="1"/>
  <c r="G17" i="2"/>
  <c r="H15" i="2"/>
  <c r="I15" i="2" s="1"/>
  <c r="G15" i="2"/>
  <c r="H11" i="2"/>
  <c r="I11" i="2" s="1"/>
  <c r="G11" i="2"/>
  <c r="H8" i="2"/>
  <c r="I8" i="2" s="1"/>
  <c r="G8" i="2"/>
  <c r="H6" i="2"/>
  <c r="I6" i="2" s="1"/>
  <c r="G6" i="2"/>
  <c r="G26" i="2" l="1"/>
  <c r="I26" i="2"/>
  <c r="G14" i="1" s="1"/>
  <c r="G29" i="1" s="1"/>
  <c r="F14" i="1"/>
  <c r="F18" i="1" s="1"/>
  <c r="F29" i="1" s="1"/>
  <c r="F31" i="1" l="1"/>
</calcChain>
</file>

<file path=xl/sharedStrings.xml><?xml version="1.0" encoding="utf-8"?>
<sst xmlns="http://schemas.openxmlformats.org/spreadsheetml/2006/main" count="253" uniqueCount="150">
  <si>
    <t xml:space="preserve">SPECIFIKACE PRACÍ A DODÁVEK VZDUCHOTECHNICKÝCH ZAŘÍZENÍ - ROZPOČET                                                                                                                                                                                                   </t>
  </si>
  <si>
    <t xml:space="preserve">  Stavba:</t>
  </si>
  <si>
    <t xml:space="preserve">  Investor:</t>
  </si>
  <si>
    <t xml:space="preserve">  Místo stavby:</t>
  </si>
  <si>
    <t xml:space="preserve">  Část:</t>
  </si>
  <si>
    <t>D.1.4.3 TECHNIKA PROSTŘEDÍ STAVEB - VZDUCHOTECHNIKA A CHLAZENÍ</t>
  </si>
  <si>
    <t xml:space="preserve">  Číslo zakázky:</t>
  </si>
  <si>
    <t xml:space="preserve">  Číslo dokumentu:</t>
  </si>
  <si>
    <t xml:space="preserve">  Datum:</t>
  </si>
  <si>
    <t xml:space="preserve">   REKAPITULACE DODÁVEK A MONTÁŽNÍCH PRACÍ</t>
  </si>
  <si>
    <t>Poz</t>
  </si>
  <si>
    <t xml:space="preserve"> Název-popis zařízení</t>
  </si>
  <si>
    <t>Měrná           jednotka</t>
  </si>
  <si>
    <t>Počet</t>
  </si>
  <si>
    <t>Cena [Kč]</t>
  </si>
  <si>
    <t>Dodávka [Kč]</t>
  </si>
  <si>
    <t>Montáž [Kč]</t>
  </si>
  <si>
    <t>kpl</t>
  </si>
  <si>
    <t>MEZISOUČET</t>
  </si>
  <si>
    <t>Doprava - 3.6% z dodávky zařízení</t>
  </si>
  <si>
    <t>Přesun hmot</t>
  </si>
  <si>
    <t>Komplexní vyzkoušení zařízení, oživení a vyregulování zařízení</t>
  </si>
  <si>
    <t>Vypracování protokolu o proměření a vyregulování</t>
  </si>
  <si>
    <t>Zaškolení obsluhy</t>
  </si>
  <si>
    <t>Zpracování dodavatelské dokumentace</t>
  </si>
  <si>
    <t>Projekt skutečného provedení</t>
  </si>
  <si>
    <t>Nepředvídané práce</t>
  </si>
  <si>
    <t>Ostatní položky neuvedené výše</t>
  </si>
  <si>
    <t>Jiné materiály, montáž, demontáž apod. neuvedené výše, ale které je nutné zahrnout do celkového rozsahu prací podle výkresů a praxe dodavatele. Prosím, uveďte podrobný technický popis a cenovou kalkulaci.</t>
  </si>
  <si>
    <t xml:space="preserve"> MEZISOUČET</t>
  </si>
  <si>
    <t>VZDUCHOTECHNIKA A OCHLAZOVÁNÍ CELKEM (BEZ DPH)</t>
  </si>
  <si>
    <r>
      <t xml:space="preserve">SPECIFIKACE PRACÍ A DODÁVEK VZDUCHOTECHNICKÝCH ZAŘÍZENÍ - ROZPOČET                                                                                                                                                                     </t>
    </r>
    <r>
      <rPr>
        <sz val="11"/>
        <rFont val="Arial Narrow"/>
        <family val="2"/>
        <charset val="238"/>
      </rPr>
      <t xml:space="preserve"> STANDARDY PRO VYPRACOVÁNÍ CENOVÉ NABÍDKY</t>
    </r>
  </si>
  <si>
    <t>POZNÁMKY:</t>
  </si>
  <si>
    <t>a) veškeré položky na dopravu, pomocný těsnící, spojovací a uchytávací materiál atd… jsou zahrnuty v jednotlivých cenách</t>
  </si>
  <si>
    <t>b) veškeré položky na montáž, manipulaci s materiálem, přesuny do výšek, atd… jsou zahrnuty v ceně montáže</t>
  </si>
  <si>
    <t>c) součástí prací jsou veškeré zkoušky, potřebná měření, inspekce, uvedení zařízení do provozu, zaškolení obsluhy a revize</t>
  </si>
  <si>
    <t>d) součástí dodávky je zpracování veškeré dílenské dokumentace, provozních předpisů, manuálů a předání podkladů pro projekt skutečného provedení</t>
  </si>
  <si>
    <t xml:space="preserve">UPOZORNĚNÍ:  </t>
  </si>
  <si>
    <t>1) Podmínky pro zpracování nabídky jsou pro zhotovitele závazné, jak při zpracování nabídky, tak i v průběhu realizace díla. Na pozdější nároky, vyplývající z nerespektování těchto podmínek, nebude brán zřetel.Zpracování a předání nabídky je pro objednatele bezplatné a nezávazné, i když jejím zpracováním vzniknou nabízejícímu zvláštní výlohy, například vypracováním plánů, propočtů atd. Platí to také pro vzorky a zkoušky materiálu, které by byly s nabídkou předloženy.</t>
  </si>
  <si>
    <t>2) Objednatel má vždy právo projekt změnit, rozšířit nebo omezit. Proto se mohou výběrového řízení na zhotovitele díla zúčastnit pouze ti z nabízejících, kteří jsou s to vyhovět nárokům z toho plynoucím a budou moci pružným disponováním dostatečnými personálními a mechanickými zdroji dílo včas provést. Změny stanovené objednatelem budou určeny písemně v návrhu dodatku ke smlouvě o dílo.</t>
  </si>
  <si>
    <t>3) Zhotovitel je povinen podrobně prostudovat předloženou projektovou dokumentaci. Pro stanovení nabídkové ceny za dílo, nebo jeho část, je rozhodující veškerá výkresová dokumentace, výpisy materiálů a technická zpráva. Zhotovitel si musí provést vlastní specifikaci pro stanovení nákladů. Případné rozpory v položkovém soupisu je nutno, jakmile jsou zhotoviteli díla známy, písemně sdělit objednateli. Jestliže požadovaná sdělení objednateli nedojdou, i když byla zhotoviteli díla známa, ručí zhotovitel díla za škody a špatné výkony, které jsou důsledkem takovýchto nejasností, a nemůže z těchto rozporů vyvodit žádné nároky na náhradu škody nebo omezení svého ručení.</t>
  </si>
  <si>
    <t>4)V popisu položek jsou uvedeny hlavní prvky, které položku charakterizují. V nabídce je však nutno uvažovat se všemi doplňkovými, pomocnými a nezbytnými materiály, jejichž použití vyplývá z příslušných technologických předpisů pro provádění jednotlivých části staveb tak, aby byl zachován požadavek na dokonalou funkci, vzhled, kvalitu, bezpečnost a trvanlivost těchto  jednotlivých položek.</t>
  </si>
  <si>
    <t xml:space="preserve">5)Jednotkové ceny nabídky zahrnují zejména: a) veškeré náklady pro zhotovení bezvadného funkčně způsobilého díla, které je předmětem smlouvy (např. náklady na pomocný těsnící, spojovací a uchytávací materiál atd.);b) veškeré náklady pro zajištění bezpečné práce, ochrany materiálů, součástí a dalších předmětů pro realizaci díla;c) náklady na přípomoce, lešení, přesuny hmot a skládkovné;d) náklady na skladování, dovozné, balení, cla, zpětné odeslání obalů;e) náklady na veškeré údržbářské a opravárenské práce nutné pro zhotovení díla;f) náklady na zhotovení a odstranění vzorků, předepsané zkoušky a atesty podle příslušných předpisů nebo potřebných pro prokázání bezchybné funkce díla; g) náklady na ochranu díla až do přejímky; h) náklady na poskytnutí odborného dozoru, t.j. odpovědného stavbyvedoucího;i) náklady na zhotovení výkresů, výpočtů a dalších výkonů potřebných pro detailní rozpracování projektů předaných objednatelem, které jsou potřebné pro realizaci díla;  j) náklady na úpravu dokumentace - zapracování skutečného provedení prací;k) náklady na zhotovení a demontáž zařízení staveniště a veškerých výkonů sloužících pro zhotovení díla a pro provoz díla uživatelů dále nepotřebných. Jednotkové ceny jsou konečné a neměnné až do přejímky díla. </t>
  </si>
  <si>
    <t>6.Zhotovitel je povinen si před předáním nabídky prohlédnout a přezkoumat staveniště a jeho okolí a obstarat si všechny nezbytné a přístupné informace, které mu umožní zpracovat nabídku úplně a jednoznačně. Objednatel musí přitom mezi jiným podrobně informovat o možnostech dopravy a přístupových cest, o možnostech spojení, o obstarávání ubytování a stravování personálu, obstarávání a skladování materiálu a zjištěná rizika ve své nabídce dostatečně zohlednit. Před předáním nabídky si zhotovitel může vyžádat konzultace u odboru  objednatele. Pozdější požadavky plynoucí z omylu či z neznalosti poměrů staveniště jsou vyloučeny.</t>
  </si>
  <si>
    <t>7) Jestliže se zdají být rozdílná pojetí ohledně druhu provedení při vypracování nabídky možná, je třeba před předáním nabídky vyžádat vyjasnění s odborem investora. Nabízený způsob provedení je třeba podrobně popsat.</t>
  </si>
  <si>
    <t>8)Zhotovitel prohlašuje, že všechny podmínky výběrového řízení ve všech jejich částech a přílohách zcela přečetl, přezkoumal a pochopil, a že je uznává bez omezení, že pro něho jsou požadované výkony jasné a nerozporné, a že na základě své zkušenosti, technického vybavení a disponibilního personálu je schopen realizovat smluvní výkony bez závad, kompletně, s funkční spolehlivostí, pohotově k použití, resp. provozuschopně podle uznávaných pravidel stavební techniky v daných lhůtách a termínech.</t>
  </si>
  <si>
    <t>9)Záruční lhůta činí zásadně nejméně 5 (pět) let.</t>
  </si>
  <si>
    <t>10)Veškerý prořez a překrytí materiálů je obsažen v jednotkových cenách.</t>
  </si>
  <si>
    <t>11)Zhotovitel díla musí své výkony chránit před znečištěním a poškozením až do přejímky.</t>
  </si>
  <si>
    <t>12)Kdyby zhotovitel předpokládal ve své nabídce zadání části výkon dalšímu zhotoviteli, musí v nabídce uvést, které dílčí výkony chce dalšímu zhotoviteli předat.</t>
  </si>
  <si>
    <t>13)Existuje striktní zákaz používání látek poškozujících lakové vrstvy (způsobujících prohlubně), zejména silikonů a polytetrafluorénů. Tyto látky nesmí být ani ve stavebních materiálech, pomocných stavebních materiálech, ve stavebních dílcích, pracovních prostředcích a v nářadí, ani v oděvu nebo na těle personálu, která je na staveništi, ani na něm lpět. Personál staveniště je třeba v pravidelných časových odstupech o tomto zákazu poučit. Poučení je nutno zaprotokolovat, vždy jednu kopii je třeba předat objednateli k založení.</t>
  </si>
  <si>
    <t>14)Zvláštní návrh realizace díla představuje variantu dle zhotovitele. Jako takový bude předložen separátně. Zvláštní variantní návrh provedení díla musí obsahovat tyto doplňkové části k nabídce:a) Popis, statický výpočet a konstrukční výkresy, z nichž jsou rozpoznatelné všechny jednotlivosti zvláštního návrhu, a to v úplnosti, jednoznačně a s možností přezkoušení, b) Úplné a k přezkoušení způsobilé zjištění o všech konstrukčních částech.</t>
  </si>
  <si>
    <t>15)Přeprojektováním, které bude nutné pro zvláštní (variantní) návrhy, nesmí být zpožděn začátek stavby a termín dohotovení.</t>
  </si>
  <si>
    <t>16)Rozpory v položkovém soupisu samy o sobě nebo v prováděcích podkladech k tomu příslušejících, je nutno, jakmile jsou zhotoviteli díla známy, písemně sdělit objednateli.</t>
  </si>
  <si>
    <t>17)Jestliže požadovaná sdělení objednateli nedojdou, i když byla zhotoviteli díla známa, ručí zhotovitel díla za škody a špatné výkony, které jsou důsledkem takovýchto nejasností, a nemůže z těchto rozporů vyvodit žádné nároky na náhradu škody nebo omezení svého ručení.</t>
  </si>
  <si>
    <t>18)Smluvní platební podmínky budou sjednány při jednáních ve smlouvě.</t>
  </si>
  <si>
    <t>P.Č.</t>
  </si>
  <si>
    <t>POZICE</t>
  </si>
  <si>
    <t>NÁZEV - POPIS ZAŘÍZENÍ</t>
  </si>
  <si>
    <t>M.J.</t>
  </si>
  <si>
    <t>POČET</t>
  </si>
  <si>
    <t>DODÁVKA - CENA [Kč]</t>
  </si>
  <si>
    <t>MONTÁŽ - CENA [Kč]</t>
  </si>
  <si>
    <t>POZNÁMKA</t>
  </si>
  <si>
    <t>JEDNOTKA</t>
  </si>
  <si>
    <t>CELKEM</t>
  </si>
  <si>
    <t>1</t>
  </si>
  <si>
    <t>1.1</t>
  </si>
  <si>
    <t>2</t>
  </si>
  <si>
    <t>-</t>
  </si>
  <si>
    <t>3</t>
  </si>
  <si>
    <t>ks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</si>
  <si>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</si>
  <si>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</si>
  <si>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</si>
  <si>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</si>
  <si>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</si>
  <si>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</si>
  <si>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</si>
  <si>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</si>
  <si>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</si>
  <si>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</si>
  <si>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r>
      <t>m</t>
    </r>
    <r>
      <rPr>
        <vertAlign val="superscript"/>
        <sz val="10"/>
        <rFont val="Arial CE"/>
        <family val="2"/>
        <charset val="238"/>
      </rPr>
      <t>2</t>
    </r>
  </si>
  <si>
    <t>Montážní, spojovací a kotvící materiál</t>
  </si>
  <si>
    <t>kg</t>
  </si>
  <si>
    <t>ZAŘÍZENÍ Č.1 CELKEM</t>
  </si>
  <si>
    <t>DOPRAVNÍ PODNIK OSTRAVA a.s., Poděbradova 494/2, 702 00 Moravská Ostrava</t>
  </si>
  <si>
    <t>21/2018</t>
  </si>
  <si>
    <t>05/2018</t>
  </si>
  <si>
    <t>1.2</t>
  </si>
  <si>
    <t>1.3</t>
  </si>
  <si>
    <t>1.4</t>
  </si>
  <si>
    <t>1.5</t>
  </si>
  <si>
    <t>1.6</t>
  </si>
  <si>
    <t>Odvoz + ekologická likvidace stavebního odpadu</t>
  </si>
  <si>
    <t>Termoakustická izolace do vnitřního prostředí - syntetický kaučuk + AL polep</t>
  </si>
  <si>
    <t>AREÁL VOZOVNY OSTRAVA-MARTINOV,  HALA "VRCHNÍ STAVBA"</t>
  </si>
  <si>
    <t>STAVEBNÍ ÚPRAVY + POMOCNÉ KONSTRUKCE</t>
  </si>
  <si>
    <t>4</t>
  </si>
  <si>
    <t>6</t>
  </si>
  <si>
    <t>PD-DOPLNĚNÍ VZT V AREÁLECH A BUDOVĚ ŘEDITELSTVÍ DPO, ČÁST C – AREÁL DÍLNY MARTINOV -ÚPRAVA VZT LAKOVACÍHO BOXU</t>
  </si>
  <si>
    <t>ZAŘÍZENÍ Č.1 – VĚTRÁNÍ LAKOVNY m.č. 129 V HALE „VRCHNÍ STAVBA“</t>
  </si>
  <si>
    <t>konzole pro zavěšení podstropní jednotky</t>
  </si>
  <si>
    <t>m.č.129</t>
  </si>
  <si>
    <t>Odvodní ventilátorová jednotka v nevýbušném, venkovním provedení s vertikalním vývodem, Vo=3600 m3/h, Pi=0,72kW, 2.4A, 3x400V, 1050x871x920, 155 kg</t>
  </si>
  <si>
    <t>betonový podklad pro odtahovou jednotku</t>
  </si>
  <si>
    <t>exteriér</t>
  </si>
  <si>
    <t>Mřížka do hranatého potrubí, odtahová, jednořadá, pozinkovaná, 825x125, vč. rámečku</t>
  </si>
  <si>
    <t>Podstropní přívodní jednotka (filtr M5+ ventilátor v nevýbušném provedení + vodní ohřívač), Vp=3600 m3/h, Qt=46.6 kW, Pi=1.12 kW, 3.7 A, 3x400V, 1955x840x575, 115 kg, vč. regulace</t>
  </si>
  <si>
    <t>Krycí mřížka  na hranaté potrubí 800x400</t>
  </si>
  <si>
    <t>Protidešťová žaluzie 500x500, se sítem, pozinkovaná, barva dle investora</t>
  </si>
  <si>
    <t>Výfuková hlavice DN 500, barva dle investora</t>
  </si>
  <si>
    <t>potrubí čtyřhranné do obvodu 2500 mm, vč. tvarovek 30%, sk.I, pozinkované, třída těsnosti B</t>
  </si>
  <si>
    <r>
      <t>filtrační rohož šířky 750 mm x 20m (1xbalení),  třída G4, 400 g/m</t>
    </r>
    <r>
      <rPr>
        <vertAlign val="superscript"/>
        <sz val="10"/>
        <rFont val="Arial Narrow"/>
        <family val="2"/>
        <charset val="238"/>
      </rPr>
      <t>2</t>
    </r>
  </si>
  <si>
    <t>úprava prostupu svislou konstrukcí vč. utěsnění a začištění</t>
  </si>
  <si>
    <t>D.1.4.3-104</t>
  </si>
  <si>
    <t>16</t>
  </si>
  <si>
    <t>Lešení a jeřábová technika</t>
  </si>
  <si>
    <t>v lakovně a v exteriéru</t>
  </si>
  <si>
    <t>demontáž stávajícího potrubí a likvidace</t>
  </si>
  <si>
    <t>SPECIFIKACE NEOBSAHUJE:  SILOVÉ NAPÁJENÍ ELEKTRO, JIŠTĚNÍ, REVIZE, MaR</t>
  </si>
  <si>
    <t>montáž armatury závitové se dvěma závity G 3/8</t>
  </si>
  <si>
    <t>automatický odvzdušňovací ventil DN10</t>
  </si>
  <si>
    <t>montáž armatury závitové s jedním závitem G 1/2</t>
  </si>
  <si>
    <r>
      <t xml:space="preserve">kohout závitový plnící a vypouštěcí ČSN 137061 PN 10/100 </t>
    </r>
    <r>
      <rPr>
        <vertAlign val="superscript"/>
        <sz val="10"/>
        <rFont val="Arial Narrow"/>
        <family val="2"/>
        <charset val="238"/>
      </rPr>
      <t>o</t>
    </r>
    <r>
      <rPr>
        <sz val="10"/>
        <rFont val="Arial Narrow"/>
        <family val="2"/>
        <charset val="238"/>
      </rPr>
      <t>C G 1/2</t>
    </r>
  </si>
  <si>
    <t>Pružná manžeta napojení potrubí na odtahovou jednotku 600x650</t>
  </si>
  <si>
    <t>Ffiltr 32</t>
  </si>
  <si>
    <t>montáž armatury závitové se dvěma závity G 1/2</t>
  </si>
  <si>
    <t>Stad DN32</t>
  </si>
  <si>
    <t>trojcestný ventil VRG 131, DN25, kv-6.3</t>
  </si>
  <si>
    <t>čerpadlo Yonos PICO 25/1-6, 230V, vč.šroubení</t>
  </si>
  <si>
    <t>montáž armatury závitové se dvěma závity G 3/4</t>
  </si>
  <si>
    <t>ohebné hadice DN25, I-O, 6m</t>
  </si>
  <si>
    <t>ZV32</t>
  </si>
  <si>
    <t>montáž armatury závitové se dvěma závity G 2</t>
  </si>
  <si>
    <t>KK25</t>
  </si>
  <si>
    <t>TRV15</t>
  </si>
  <si>
    <t xml:space="preserve">ostatní demontáže ÚT </t>
  </si>
  <si>
    <t>zkouška těsnosti vodou</t>
  </si>
  <si>
    <r>
      <t>m</t>
    </r>
    <r>
      <rPr>
        <vertAlign val="superscript"/>
        <sz val="10"/>
        <rFont val="Arial Narrow"/>
        <family val="2"/>
        <charset val="238"/>
      </rPr>
      <t>2</t>
    </r>
  </si>
  <si>
    <t>přesun hmot v objektu do 12m</t>
  </si>
  <si>
    <t>zařízení staveniště</t>
  </si>
  <si>
    <t>DODÁVKA A Montáž- CENA [Kč]</t>
  </si>
  <si>
    <t>17</t>
  </si>
  <si>
    <t>18</t>
  </si>
  <si>
    <t>19</t>
  </si>
  <si>
    <t>20</t>
  </si>
  <si>
    <t>2. NAPOJENÍ VODNÍHO OHŘÍVAČE NA STÁVAJÍCÍ ROZVOD V OBJEKTU</t>
  </si>
  <si>
    <t>ZAŘÍZENÍ Č.2 CELKEM</t>
  </si>
  <si>
    <t>čerpadlo Yonos PICO 30/1-6, 230V, vč.šroubení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</si>
</sst>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</font>
    <font>
      <b/>
      <sz val="11"/>
      <name val="Arial CE"/>
      <family val="2"/>
      <charset val="238"/>
    </font>
    <font>
      <sz val="8"/>
      <name val="Arial Narrow"/>
      <family val="2"/>
    </font>
    <font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"/>
      <family val="2"/>
      <charset val="238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i/>
      <sz val="9"/>
      <name val="Arial Narrow"/>
      <family val="2"/>
    </font>
    <font>
      <vertAlign val="superscript"/>
      <sz val="10"/>
      <name val="Arial CE"/>
      <family val="2"/>
      <charset val="238"/>
    </font>
    <font>
      <b/>
      <i/>
      <sz val="10"/>
      <name val="Arial Narrow"/>
      <family val="2"/>
      <charset val="238"/>
    </font>
    <font>
      <vertAlign val="superscript"/>
      <sz val="1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26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4" fillId="4" borderId="3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3" borderId="23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center" vertical="center"/>
    </xf>
    <xf numFmtId="3" fontId="4" fillId="3" borderId="25" xfId="0" applyNumberFormat="1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vertical="center"/>
    </xf>
    <xf numFmtId="0" fontId="3" fillId="5" borderId="24" xfId="0" applyFont="1" applyFill="1" applyBorder="1" applyAlignment="1">
      <alignment horizontal="left" vertical="center"/>
    </xf>
    <xf numFmtId="164" fontId="3" fillId="5" borderId="24" xfId="0" applyNumberFormat="1" applyFont="1" applyFill="1" applyBorder="1" applyAlignment="1">
      <alignment horizontal="right" vertical="center"/>
    </xf>
    <xf numFmtId="164" fontId="3" fillId="5" borderId="24" xfId="0" applyNumberFormat="1" applyFont="1" applyFill="1" applyBorder="1" applyAlignment="1">
      <alignment horizontal="center" vertical="center"/>
    </xf>
    <xf numFmtId="164" fontId="3" fillId="5" borderId="25" xfId="0" applyNumberFormat="1" applyFont="1" applyFill="1" applyBorder="1" applyAlignment="1">
      <alignment horizontal="center" vertical="center"/>
    </xf>
    <xf numFmtId="3" fontId="4" fillId="3" borderId="24" xfId="0" applyNumberFormat="1" applyFont="1" applyFill="1" applyBorder="1" applyAlignment="1">
      <alignment horizontal="right" vertical="center"/>
    </xf>
    <xf numFmtId="3" fontId="4" fillId="3" borderId="25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7" fillId="5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/>
    </xf>
    <xf numFmtId="1" fontId="4" fillId="0" borderId="23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justify" vertical="center" wrapText="1"/>
    </xf>
    <xf numFmtId="0" fontId="4" fillId="0" borderId="24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center" vertical="center"/>
    </xf>
    <xf numFmtId="49" fontId="13" fillId="0" borderId="25" xfId="0" applyNumberFormat="1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>
      <alignment horizontal="justify" vertical="center" wrapText="1"/>
    </xf>
    <xf numFmtId="49" fontId="5" fillId="0" borderId="25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3" fontId="4" fillId="0" borderId="24" xfId="0" applyNumberFormat="1" applyFont="1" applyFill="1" applyBorder="1" applyAlignment="1">
      <alignment horizontal="left" vertical="center"/>
    </xf>
    <xf numFmtId="3" fontId="4" fillId="0" borderId="25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vertical="center"/>
    </xf>
    <xf numFmtId="0" fontId="4" fillId="4" borderId="2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7" borderId="30" xfId="0" applyNumberFormat="1" applyFont="1" applyFill="1" applyBorder="1" applyAlignment="1">
      <alignment horizontal="center" vertical="top"/>
    </xf>
    <xf numFmtId="0" fontId="0" fillId="7" borderId="31" xfId="0" applyFill="1" applyBorder="1" applyAlignment="1">
      <alignment vertical="center"/>
    </xf>
    <xf numFmtId="0" fontId="15" fillId="7" borderId="32" xfId="0" applyFont="1" applyFill="1" applyBorder="1" applyAlignment="1">
      <alignment horizontal="left" vertical="center" wrapText="1"/>
    </xf>
    <xf numFmtId="0" fontId="1" fillId="7" borderId="33" xfId="0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left" vertical="center" wrapText="1"/>
    </xf>
    <xf numFmtId="0" fontId="1" fillId="7" borderId="35" xfId="0" applyFont="1" applyFill="1" applyBorder="1" applyAlignment="1">
      <alignment horizontal="left" vertical="center" wrapText="1"/>
    </xf>
    <xf numFmtId="49" fontId="4" fillId="0" borderId="36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4" fillId="0" borderId="32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3" fontId="4" fillId="0" borderId="31" xfId="0" applyNumberFormat="1" applyFont="1" applyFill="1" applyBorder="1" applyAlignment="1">
      <alignment horizontal="center" vertical="center"/>
    </xf>
    <xf numFmtId="49" fontId="4" fillId="0" borderId="37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horizontal="center" vertical="center"/>
    </xf>
    <xf numFmtId="49" fontId="4" fillId="0" borderId="31" xfId="0" applyNumberFormat="1" applyFont="1" applyFill="1" applyBorder="1" applyAlignment="1">
      <alignment vertical="center"/>
    </xf>
    <xf numFmtId="0" fontId="4" fillId="0" borderId="31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horizontal="left" vertical="center" indent="1"/>
    </xf>
    <xf numFmtId="0" fontId="4" fillId="3" borderId="10" xfId="0" applyNumberFormat="1" applyFont="1" applyFill="1" applyBorder="1" applyAlignment="1">
      <alignment horizontal="left" vertical="center" indent="1"/>
    </xf>
    <xf numFmtId="0" fontId="7" fillId="5" borderId="2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 indent="1"/>
    </xf>
    <xf numFmtId="0" fontId="2" fillId="0" borderId="10" xfId="0" applyFont="1" applyBorder="1" applyAlignment="1">
      <alignment horizontal="left" indent="1"/>
    </xf>
    <xf numFmtId="0" fontId="3" fillId="5" borderId="6" xfId="0" applyFont="1" applyFill="1" applyBorder="1" applyAlignment="1">
      <alignment horizontal="left" vertical="center" indent="1"/>
    </xf>
    <xf numFmtId="0" fontId="4" fillId="3" borderId="24" xfId="0" applyFont="1" applyFill="1" applyBorder="1" applyAlignment="1">
      <alignment horizontal="left" vertical="center" indent="1"/>
    </xf>
    <xf numFmtId="0" fontId="4" fillId="3" borderId="6" xfId="0" applyNumberFormat="1" applyFont="1" applyFill="1" applyBorder="1" applyAlignment="1">
      <alignment horizontal="left" vertical="center" indent="1"/>
    </xf>
    <xf numFmtId="0" fontId="4" fillId="3" borderId="10" xfId="0" applyNumberFormat="1" applyFont="1" applyFill="1" applyBorder="1" applyAlignment="1">
      <alignment horizontal="left" vertical="center" inden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 indent="1"/>
    </xf>
    <xf numFmtId="0" fontId="4" fillId="3" borderId="7" xfId="0" applyFont="1" applyFill="1" applyBorder="1" applyAlignment="1">
      <alignment horizontal="left" vertical="center" wrapText="1" indent="1"/>
    </xf>
    <xf numFmtId="0" fontId="4" fillId="3" borderId="8" xfId="0" applyFont="1" applyFill="1" applyBorder="1" applyAlignment="1">
      <alignment horizontal="left" vertical="center" wrapText="1" indent="1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 indent="1"/>
    </xf>
    <xf numFmtId="49" fontId="4" fillId="3" borderId="14" xfId="0" applyNumberFormat="1" applyFont="1" applyFill="1" applyBorder="1" applyAlignment="1">
      <alignment horizontal="left" vertical="center" indent="1"/>
    </xf>
    <xf numFmtId="49" fontId="4" fillId="3" borderId="15" xfId="0" applyNumberFormat="1" applyFont="1" applyFill="1" applyBorder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16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11" fillId="0" borderId="9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0" fillId="0" borderId="7" xfId="0" applyBorder="1" applyAlignment="1">
      <alignment horizontal="left" vertical="center" wrapText="1" indent="1"/>
    </xf>
    <xf numFmtId="0" fontId="0" fillId="0" borderId="8" xfId="0" applyBorder="1" applyAlignment="1">
      <alignment horizontal="left" vertical="center" wrapText="1" indent="1"/>
    </xf>
    <xf numFmtId="49" fontId="12" fillId="0" borderId="9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horizontal="left" vertical="center" wrapText="1" indent="1"/>
    </xf>
    <xf numFmtId="0" fontId="10" fillId="0" borderId="8" xfId="0" applyFont="1" applyBorder="1" applyAlignment="1">
      <alignment horizontal="left" vertical="center" wrapText="1" indent="1"/>
    </xf>
    <xf numFmtId="0" fontId="10" fillId="0" borderId="4" xfId="0" applyFont="1" applyBorder="1" applyAlignment="1">
      <alignment horizontal="left" vertical="center" wrapText="1" indent="1"/>
    </xf>
    <xf numFmtId="0" fontId="10" fillId="0" borderId="26" xfId="0" applyFont="1" applyBorder="1" applyAlignment="1">
      <alignment horizontal="left" vertical="center" wrapText="1" indent="1"/>
    </xf>
    <xf numFmtId="0" fontId="10" fillId="0" borderId="27" xfId="0" applyFont="1" applyBorder="1" applyAlignment="1">
      <alignment horizontal="left" vertical="center" wrapText="1" indent="1"/>
    </xf>
    <xf numFmtId="0" fontId="9" fillId="3" borderId="6" xfId="0" applyFont="1" applyFill="1" applyBorder="1" applyAlignment="1">
      <alignment horizontal="left" vertical="center" wrapText="1" indent="1"/>
    </xf>
    <xf numFmtId="0" fontId="9" fillId="3" borderId="7" xfId="0" applyFont="1" applyFill="1" applyBorder="1" applyAlignment="1">
      <alignment horizontal="left" vertical="center" wrapText="1" indent="1"/>
    </xf>
    <xf numFmtId="0" fontId="9" fillId="3" borderId="8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left" vertical="center" indent="1"/>
    </xf>
    <xf numFmtId="0" fontId="7" fillId="5" borderId="19" xfId="0" applyFont="1" applyFill="1" applyBorder="1" applyAlignment="1">
      <alignment horizontal="left" vertical="center" inden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L32" sqref="L32"/>
    </sheetView>
  </sheetViews>
  <sheetFormatPr defaultRowHeight="15" x14ac:dyDescent="0.25"/>
  <cols>
    <col min="1" max="1" width="6.28515625" customWidth="1"/>
    <col min="2" max="2" width="16.85546875" customWidth="1"/>
    <col min="3" max="3" width="58.5703125" customWidth="1"/>
    <col min="4" max="5" width="8.5703125" customWidth="1"/>
    <col min="6" max="6" width="13.140625" customWidth="1"/>
    <col min="7" max="7" width="12.85546875" customWidth="1"/>
    <col min="8" max="8" width="1.42578125" customWidth="1"/>
  </cols>
  <sheetData>
    <row r="1" spans="1:7" ht="52.5" customHeight="1" x14ac:dyDescent="0.25">
      <c r="A1" s="104" t="s">
        <v>0</v>
      </c>
      <c r="B1" s="105"/>
      <c r="C1" s="105"/>
      <c r="D1" s="105"/>
      <c r="E1" s="105"/>
      <c r="F1" s="105"/>
      <c r="G1" s="106"/>
    </row>
    <row r="2" spans="1:7" x14ac:dyDescent="0.25">
      <c r="A2" s="69"/>
      <c r="B2" s="69"/>
      <c r="C2" s="69"/>
      <c r="D2" s="69"/>
      <c r="E2" s="69"/>
      <c r="F2" s="69"/>
      <c r="G2" s="69"/>
    </row>
    <row r="3" spans="1:7" ht="28.5" customHeight="1" x14ac:dyDescent="0.25">
      <c r="A3" s="107" t="s">
        <v>1</v>
      </c>
      <c r="B3" s="108"/>
      <c r="C3" s="81" t="s">
        <v>100</v>
      </c>
      <c r="D3" s="82"/>
      <c r="E3" s="82"/>
      <c r="F3" s="82"/>
      <c r="G3" s="83"/>
    </row>
    <row r="4" spans="1:7" ht="19.5" customHeight="1" x14ac:dyDescent="0.25">
      <c r="A4" s="79" t="s">
        <v>2</v>
      </c>
      <c r="B4" s="80"/>
      <c r="C4" s="81" t="s">
        <v>86</v>
      </c>
      <c r="D4" s="82"/>
      <c r="E4" s="82"/>
      <c r="F4" s="82"/>
      <c r="G4" s="83"/>
    </row>
    <row r="5" spans="1:7" ht="19.5" customHeight="1" x14ac:dyDescent="0.25">
      <c r="A5" s="79" t="s">
        <v>3</v>
      </c>
      <c r="B5" s="80"/>
      <c r="C5" s="81" t="s">
        <v>96</v>
      </c>
      <c r="D5" s="82"/>
      <c r="E5" s="82"/>
      <c r="F5" s="82"/>
      <c r="G5" s="83"/>
    </row>
    <row r="6" spans="1:7" ht="19.5" customHeight="1" x14ac:dyDescent="0.25">
      <c r="A6" s="79" t="s">
        <v>4</v>
      </c>
      <c r="B6" s="80"/>
      <c r="C6" s="81" t="s">
        <v>5</v>
      </c>
      <c r="D6" s="82"/>
      <c r="E6" s="82"/>
      <c r="F6" s="82"/>
      <c r="G6" s="83"/>
    </row>
    <row r="7" spans="1:7" ht="19.5" customHeight="1" x14ac:dyDescent="0.25">
      <c r="A7" s="79" t="s">
        <v>6</v>
      </c>
      <c r="B7" s="80"/>
      <c r="C7" s="81" t="s">
        <v>87</v>
      </c>
      <c r="D7" s="82"/>
      <c r="E7" s="82"/>
      <c r="F7" s="82"/>
      <c r="G7" s="83"/>
    </row>
    <row r="8" spans="1:7" ht="19.5" customHeight="1" x14ac:dyDescent="0.25">
      <c r="A8" s="79" t="s">
        <v>7</v>
      </c>
      <c r="B8" s="80"/>
      <c r="C8" s="81" t="s">
        <v>115</v>
      </c>
      <c r="D8" s="82"/>
      <c r="E8" s="82"/>
      <c r="F8" s="82"/>
      <c r="G8" s="83"/>
    </row>
    <row r="9" spans="1:7" ht="19.5" customHeight="1" x14ac:dyDescent="0.25">
      <c r="A9" s="84" t="s">
        <v>8</v>
      </c>
      <c r="B9" s="85"/>
      <c r="C9" s="86" t="s">
        <v>88</v>
      </c>
      <c r="D9" s="87"/>
      <c r="E9" s="87"/>
      <c r="F9" s="87"/>
      <c r="G9" s="88"/>
    </row>
    <row r="10" spans="1:7" x14ac:dyDescent="0.25">
      <c r="A10" s="69"/>
      <c r="B10" s="69"/>
      <c r="C10" s="69"/>
      <c r="D10" s="69"/>
      <c r="E10" s="69"/>
      <c r="F10" s="69"/>
      <c r="G10" s="69"/>
    </row>
    <row r="11" spans="1:7" x14ac:dyDescent="0.25">
      <c r="A11" s="89" t="s">
        <v>9</v>
      </c>
      <c r="B11" s="90"/>
      <c r="C11" s="90"/>
      <c r="D11" s="90"/>
      <c r="E11" s="90"/>
      <c r="F11" s="90"/>
      <c r="G11" s="91"/>
    </row>
    <row r="12" spans="1:7" x14ac:dyDescent="0.25">
      <c r="A12" s="92" t="s">
        <v>10</v>
      </c>
      <c r="B12" s="94" t="s">
        <v>11</v>
      </c>
      <c r="C12" s="95"/>
      <c r="D12" s="98" t="s">
        <v>12</v>
      </c>
      <c r="E12" s="100" t="s">
        <v>13</v>
      </c>
      <c r="F12" s="102" t="s">
        <v>14</v>
      </c>
      <c r="G12" s="103"/>
    </row>
    <row r="13" spans="1:7" x14ac:dyDescent="0.25">
      <c r="A13" s="93"/>
      <c r="B13" s="96"/>
      <c r="C13" s="97"/>
      <c r="D13" s="99"/>
      <c r="E13" s="101"/>
      <c r="F13" s="1" t="s">
        <v>15</v>
      </c>
      <c r="G13" s="2" t="s">
        <v>16</v>
      </c>
    </row>
    <row r="14" spans="1:7" ht="18" customHeight="1" x14ac:dyDescent="0.25">
      <c r="A14" s="3">
        <v>1</v>
      </c>
      <c r="B14" s="77" t="str">
        <f>'1'!C5</f>
        <v>ZAŘÍZENÍ Č.1 – VĚTRÁNÍ LAKOVNY m.č. 129 V HALE „VRCHNÍ STAVBA“</v>
      </c>
      <c r="C14" s="78"/>
      <c r="D14" s="4" t="s">
        <v>17</v>
      </c>
      <c r="E14" s="5">
        <v>1</v>
      </c>
      <c r="F14" s="5">
        <f>'1'!G26</f>
        <v>0</v>
      </c>
      <c r="G14" s="6">
        <f>'1'!I26</f>
        <v>0</v>
      </c>
    </row>
    <row r="15" spans="1:7" ht="18" customHeight="1" x14ac:dyDescent="0.25">
      <c r="A15" s="3">
        <v>2</v>
      </c>
      <c r="B15" s="61" t="str">
        <f>'2'!C5</f>
        <v>2. NAPOJENÍ VODNÍHO OHŘÍVAČE NA STÁVAJÍCÍ ROZVOD V OBJEKTU</v>
      </c>
      <c r="C15" s="62"/>
      <c r="D15" s="4" t="s">
        <v>17</v>
      </c>
      <c r="E15" s="5">
        <v>1</v>
      </c>
      <c r="F15" s="5">
        <f>'2'!G29</f>
        <v>0</v>
      </c>
      <c r="G15" s="6"/>
    </row>
    <row r="16" spans="1:7" ht="18" customHeight="1" x14ac:dyDescent="0.25">
      <c r="A16" s="7"/>
      <c r="B16" s="75" t="s">
        <v>18</v>
      </c>
      <c r="C16" s="74"/>
      <c r="D16" s="8"/>
      <c r="E16" s="9"/>
      <c r="F16" s="10"/>
      <c r="G16" s="11"/>
    </row>
    <row r="17" spans="1:7" ht="18" customHeight="1" x14ac:dyDescent="0.25">
      <c r="A17" s="3"/>
      <c r="B17" s="66"/>
      <c r="C17" s="66"/>
      <c r="D17" s="4"/>
      <c r="E17" s="5"/>
      <c r="F17" s="12"/>
      <c r="G17" s="13"/>
    </row>
    <row r="18" spans="1:7" ht="18" customHeight="1" x14ac:dyDescent="0.25">
      <c r="A18" s="3"/>
      <c r="B18" s="76" t="s">
        <v>19</v>
      </c>
      <c r="C18" s="76"/>
      <c r="D18" s="4" t="s">
        <v>17</v>
      </c>
      <c r="E18" s="5">
        <v>1</v>
      </c>
      <c r="F18" s="5">
        <f>F14/100*3.6</f>
        <v>0</v>
      </c>
      <c r="G18" s="6"/>
    </row>
    <row r="19" spans="1:7" ht="18" customHeight="1" x14ac:dyDescent="0.25">
      <c r="A19" s="3"/>
      <c r="B19" s="76" t="s">
        <v>20</v>
      </c>
      <c r="C19" s="76"/>
      <c r="D19" s="4" t="s">
        <v>17</v>
      </c>
      <c r="E19" s="5">
        <v>1</v>
      </c>
      <c r="F19" s="28">
        <v>0</v>
      </c>
      <c r="G19" s="6"/>
    </row>
    <row r="20" spans="1:7" ht="18" customHeight="1" x14ac:dyDescent="0.25">
      <c r="A20" s="3"/>
      <c r="B20" s="76" t="s">
        <v>117</v>
      </c>
      <c r="C20" s="76"/>
      <c r="D20" s="4" t="s">
        <v>17</v>
      </c>
      <c r="E20" s="5">
        <v>1</v>
      </c>
      <c r="F20" s="28">
        <v>0</v>
      </c>
      <c r="G20" s="6"/>
    </row>
    <row r="21" spans="1:7" ht="18" customHeight="1" x14ac:dyDescent="0.25">
      <c r="A21" s="3"/>
      <c r="B21" s="76" t="s">
        <v>21</v>
      </c>
      <c r="C21" s="76"/>
      <c r="D21" s="4" t="s">
        <v>17</v>
      </c>
      <c r="E21" s="5">
        <v>1</v>
      </c>
      <c r="F21" s="28">
        <v>0</v>
      </c>
      <c r="G21" s="6"/>
    </row>
    <row r="22" spans="1:7" ht="18" customHeight="1" x14ac:dyDescent="0.25">
      <c r="A22" s="3"/>
      <c r="B22" s="76" t="s">
        <v>22</v>
      </c>
      <c r="C22" s="76"/>
      <c r="D22" s="4" t="s">
        <v>17</v>
      </c>
      <c r="E22" s="5">
        <v>1</v>
      </c>
      <c r="F22" s="28">
        <v>0</v>
      </c>
      <c r="G22" s="6"/>
    </row>
    <row r="23" spans="1:7" ht="18" customHeight="1" x14ac:dyDescent="0.25">
      <c r="A23" s="3"/>
      <c r="B23" s="76" t="s">
        <v>23</v>
      </c>
      <c r="C23" s="76"/>
      <c r="D23" s="4" t="s">
        <v>17</v>
      </c>
      <c r="E23" s="5">
        <v>1</v>
      </c>
      <c r="F23" s="28">
        <v>0</v>
      </c>
      <c r="G23" s="6"/>
    </row>
    <row r="24" spans="1:7" ht="18" customHeight="1" x14ac:dyDescent="0.25">
      <c r="A24" s="3"/>
      <c r="B24" s="76" t="s">
        <v>24</v>
      </c>
      <c r="C24" s="76"/>
      <c r="D24" s="4" t="s">
        <v>17</v>
      </c>
      <c r="E24" s="5">
        <v>1</v>
      </c>
      <c r="F24" s="28">
        <v>0</v>
      </c>
      <c r="G24" s="6"/>
    </row>
    <row r="25" spans="1:7" ht="18" customHeight="1" x14ac:dyDescent="0.25">
      <c r="A25" s="3"/>
      <c r="B25" s="76" t="s">
        <v>25</v>
      </c>
      <c r="C25" s="76"/>
      <c r="D25" s="4" t="s">
        <v>17</v>
      </c>
      <c r="E25" s="5">
        <v>1</v>
      </c>
      <c r="F25" s="28">
        <v>0</v>
      </c>
      <c r="G25" s="6"/>
    </row>
    <row r="26" spans="1:7" ht="18" customHeight="1" x14ac:dyDescent="0.25">
      <c r="A26" s="3"/>
      <c r="B26" s="76" t="s">
        <v>26</v>
      </c>
      <c r="C26" s="76"/>
      <c r="D26" s="4" t="s">
        <v>17</v>
      </c>
      <c r="E26" s="5">
        <v>1</v>
      </c>
      <c r="F26" s="28">
        <v>0</v>
      </c>
      <c r="G26" s="6"/>
    </row>
    <row r="27" spans="1:7" ht="18" customHeight="1" x14ac:dyDescent="0.25">
      <c r="A27" s="3"/>
      <c r="B27" s="76" t="s">
        <v>27</v>
      </c>
      <c r="C27" s="76"/>
      <c r="D27" s="4" t="s">
        <v>17</v>
      </c>
      <c r="E27" s="5">
        <v>1</v>
      </c>
      <c r="F27" s="28">
        <v>0</v>
      </c>
      <c r="G27" s="6"/>
    </row>
    <row r="28" spans="1:7" ht="34.5" customHeight="1" x14ac:dyDescent="0.25">
      <c r="A28" s="3"/>
      <c r="B28" s="73" t="s">
        <v>28</v>
      </c>
      <c r="C28" s="74"/>
      <c r="D28" s="4"/>
      <c r="E28" s="5"/>
      <c r="F28" s="5"/>
      <c r="G28" s="6"/>
    </row>
    <row r="29" spans="1:7" ht="21" customHeight="1" x14ac:dyDescent="0.25">
      <c r="A29" s="7"/>
      <c r="B29" s="64" t="s">
        <v>29</v>
      </c>
      <c r="C29" s="65"/>
      <c r="D29" s="8"/>
      <c r="E29" s="9"/>
      <c r="F29" s="10">
        <f>SUM(F14:F27)</f>
        <v>0</v>
      </c>
      <c r="G29" s="11">
        <f>G14</f>
        <v>0</v>
      </c>
    </row>
    <row r="30" spans="1:7" ht="21" customHeight="1" x14ac:dyDescent="0.25">
      <c r="A30" s="3"/>
      <c r="B30" s="66"/>
      <c r="C30" s="66"/>
      <c r="D30" s="4"/>
      <c r="E30" s="5"/>
      <c r="F30" s="12"/>
      <c r="G30" s="13"/>
    </row>
    <row r="31" spans="1:7" ht="16.5" x14ac:dyDescent="0.25">
      <c r="A31" s="14"/>
      <c r="B31" s="15" t="s">
        <v>30</v>
      </c>
      <c r="C31" s="16"/>
      <c r="D31" s="16"/>
      <c r="E31" s="17"/>
      <c r="F31" s="67">
        <f>F29+G29</f>
        <v>0</v>
      </c>
      <c r="G31" s="68"/>
    </row>
    <row r="32" spans="1:7" x14ac:dyDescent="0.25">
      <c r="A32" s="69"/>
      <c r="B32" s="69"/>
      <c r="C32" s="69"/>
      <c r="D32" s="69"/>
      <c r="E32" s="69"/>
      <c r="F32" s="69"/>
      <c r="G32" s="69"/>
    </row>
    <row r="33" spans="1:7" ht="39" customHeight="1" x14ac:dyDescent="0.25">
      <c r="A33" s="70" t="s">
        <v>120</v>
      </c>
      <c r="B33" s="71"/>
      <c r="C33" s="71"/>
      <c r="D33" s="71"/>
      <c r="E33" s="71"/>
      <c r="F33" s="71"/>
      <c r="G33" s="72"/>
    </row>
  </sheetData>
  <mergeCells count="42">
    <mergeCell ref="A1:G1"/>
    <mergeCell ref="A2:G2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B14:C14"/>
    <mergeCell ref="A8:B8"/>
    <mergeCell ref="C8:G8"/>
    <mergeCell ref="A9:B9"/>
    <mergeCell ref="C9:G9"/>
    <mergeCell ref="A10:G10"/>
    <mergeCell ref="A11:G11"/>
    <mergeCell ref="A12:A13"/>
    <mergeCell ref="B12:C13"/>
    <mergeCell ref="D12:D13"/>
    <mergeCell ref="E12:E13"/>
    <mergeCell ref="F12:G12"/>
    <mergeCell ref="B28:C28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27:C27"/>
    <mergeCell ref="B20:C20"/>
    <mergeCell ref="B29:C29"/>
    <mergeCell ref="B30:C30"/>
    <mergeCell ref="F31:G31"/>
    <mergeCell ref="A32:G32"/>
    <mergeCell ref="A33:G33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sqref="A1:G1"/>
    </sheetView>
  </sheetViews>
  <sheetFormatPr defaultRowHeight="15" x14ac:dyDescent="0.25"/>
  <cols>
    <col min="1" max="1" width="6.28515625" customWidth="1"/>
    <col min="2" max="2" width="16.5703125" customWidth="1"/>
    <col min="3" max="3" width="49.7109375" customWidth="1"/>
    <col min="4" max="5" width="8.5703125" customWidth="1"/>
    <col min="6" max="7" width="12.85546875" customWidth="1"/>
  </cols>
  <sheetData>
    <row r="1" spans="1:7" ht="37.5" customHeight="1" x14ac:dyDescent="0.25">
      <c r="A1" s="104" t="s">
        <v>31</v>
      </c>
      <c r="B1" s="130"/>
      <c r="C1" s="130"/>
      <c r="D1" s="130"/>
      <c r="E1" s="130"/>
      <c r="F1" s="130"/>
      <c r="G1" s="131"/>
    </row>
    <row r="2" spans="1:7" x14ac:dyDescent="0.25">
      <c r="A2" s="129"/>
      <c r="B2" s="129"/>
      <c r="C2" s="129"/>
      <c r="D2" s="129"/>
      <c r="E2" s="129"/>
      <c r="F2" s="129"/>
      <c r="G2" s="129"/>
    </row>
    <row r="3" spans="1:7" ht="25.5" customHeight="1" x14ac:dyDescent="0.25">
      <c r="A3" s="107" t="s">
        <v>1</v>
      </c>
      <c r="B3" s="108"/>
      <c r="C3" s="126" t="str">
        <f>REKAP!C3</f>
        <v>PD-DOPLNĚNÍ VZT V AREÁLECH A BUDOVĚ ŘEDITELSTVÍ DPO, ČÁST C – AREÁL DÍLNY MARTINOV -ÚPRAVA VZT LAKOVACÍHO BOXU</v>
      </c>
      <c r="D3" s="127"/>
      <c r="E3" s="127"/>
      <c r="F3" s="127"/>
      <c r="G3" s="128"/>
    </row>
    <row r="4" spans="1:7" ht="18" customHeight="1" x14ac:dyDescent="0.25">
      <c r="A4" s="79" t="s">
        <v>2</v>
      </c>
      <c r="B4" s="80"/>
      <c r="C4" s="126" t="str">
        <f>REKAP!C4</f>
        <v>DOPRAVNÍ PODNIK OSTRAVA a.s., Poděbradova 494/2, 702 00 Moravská Ostrava</v>
      </c>
      <c r="D4" s="127"/>
      <c r="E4" s="127"/>
      <c r="F4" s="127"/>
      <c r="G4" s="128"/>
    </row>
    <row r="5" spans="1:7" ht="18" customHeight="1" x14ac:dyDescent="0.25">
      <c r="A5" s="79" t="s">
        <v>3</v>
      </c>
      <c r="B5" s="80"/>
      <c r="C5" s="126" t="str">
        <f>REKAP!C5</f>
        <v>AREÁL VOZOVNY OSTRAVA-MARTINOV,  HALA "VRCHNÍ STAVBA"</v>
      </c>
      <c r="D5" s="127"/>
      <c r="E5" s="127"/>
      <c r="F5" s="127"/>
      <c r="G5" s="128"/>
    </row>
    <row r="6" spans="1:7" ht="18" customHeight="1" x14ac:dyDescent="0.25">
      <c r="A6" s="79" t="s">
        <v>4</v>
      </c>
      <c r="B6" s="80"/>
      <c r="C6" s="126" t="str">
        <f>REKAP!C6</f>
        <v>D.1.4.3 TECHNIKA PROSTŘEDÍ STAVEB - VZDUCHOTECHNIKA A CHLAZENÍ</v>
      </c>
      <c r="D6" s="127"/>
      <c r="E6" s="127"/>
      <c r="F6" s="127"/>
      <c r="G6" s="128"/>
    </row>
    <row r="7" spans="1:7" ht="18" customHeight="1" x14ac:dyDescent="0.25">
      <c r="A7" s="79" t="s">
        <v>6</v>
      </c>
      <c r="B7" s="80"/>
      <c r="C7" s="126" t="str">
        <f>REKAP!C7</f>
        <v>21/2018</v>
      </c>
      <c r="D7" s="127"/>
      <c r="E7" s="127"/>
      <c r="F7" s="127"/>
      <c r="G7" s="128"/>
    </row>
    <row r="8" spans="1:7" ht="18" customHeight="1" x14ac:dyDescent="0.25">
      <c r="A8" s="79" t="s">
        <v>7</v>
      </c>
      <c r="B8" s="80"/>
      <c r="C8" s="126" t="str">
        <f>REKAP!C8</f>
        <v>D.1.4.3-104</v>
      </c>
      <c r="D8" s="127"/>
      <c r="E8" s="127"/>
      <c r="F8" s="127"/>
      <c r="G8" s="128"/>
    </row>
    <row r="9" spans="1:7" ht="18" customHeight="1" x14ac:dyDescent="0.25">
      <c r="A9" s="84" t="s">
        <v>8</v>
      </c>
      <c r="B9" s="85"/>
      <c r="C9" s="126" t="str">
        <f>REKAP!C9</f>
        <v>05/2018</v>
      </c>
      <c r="D9" s="127"/>
      <c r="E9" s="127"/>
      <c r="F9" s="127"/>
      <c r="G9" s="128"/>
    </row>
    <row r="10" spans="1:7" x14ac:dyDescent="0.25">
      <c r="A10" s="129"/>
      <c r="B10" s="129"/>
      <c r="C10" s="129"/>
      <c r="D10" s="129"/>
      <c r="E10" s="129"/>
      <c r="F10" s="129"/>
      <c r="G10" s="129"/>
    </row>
    <row r="11" spans="1:7" x14ac:dyDescent="0.25">
      <c r="A11" s="123" t="s">
        <v>32</v>
      </c>
      <c r="B11" s="124"/>
      <c r="C11" s="124"/>
      <c r="D11" s="124"/>
      <c r="E11" s="124"/>
      <c r="F11" s="124"/>
      <c r="G11" s="125"/>
    </row>
    <row r="12" spans="1:7" x14ac:dyDescent="0.25">
      <c r="A12" s="112" t="s">
        <v>33</v>
      </c>
      <c r="B12" s="113"/>
      <c r="C12" s="113"/>
      <c r="D12" s="113"/>
      <c r="E12" s="113"/>
      <c r="F12" s="113"/>
      <c r="G12" s="114"/>
    </row>
    <row r="13" spans="1:7" x14ac:dyDescent="0.25">
      <c r="A13" s="112" t="s">
        <v>34</v>
      </c>
      <c r="B13" s="113"/>
      <c r="C13" s="113"/>
      <c r="D13" s="113"/>
      <c r="E13" s="113"/>
      <c r="F13" s="113"/>
      <c r="G13" s="114"/>
    </row>
    <row r="14" spans="1:7" x14ac:dyDescent="0.25">
      <c r="A14" s="112" t="s">
        <v>35</v>
      </c>
      <c r="B14" s="113"/>
      <c r="C14" s="113"/>
      <c r="D14" s="113"/>
      <c r="E14" s="113"/>
      <c r="F14" s="113"/>
      <c r="G14" s="114"/>
    </row>
    <row r="15" spans="1:7" x14ac:dyDescent="0.25">
      <c r="A15" s="112" t="s">
        <v>36</v>
      </c>
      <c r="B15" s="113"/>
      <c r="C15" s="113"/>
      <c r="D15" s="113"/>
      <c r="E15" s="113"/>
      <c r="F15" s="113"/>
      <c r="G15" s="114"/>
    </row>
    <row r="16" spans="1:7" x14ac:dyDescent="0.25">
      <c r="A16" s="117"/>
      <c r="B16" s="118"/>
      <c r="C16" s="118"/>
      <c r="D16" s="118"/>
      <c r="E16" s="118"/>
      <c r="F16" s="118"/>
      <c r="G16" s="119"/>
    </row>
    <row r="17" spans="1:7" x14ac:dyDescent="0.25">
      <c r="A17" s="120" t="s">
        <v>37</v>
      </c>
      <c r="B17" s="121"/>
      <c r="C17" s="121"/>
      <c r="D17" s="121"/>
      <c r="E17" s="121"/>
      <c r="F17" s="121"/>
      <c r="G17" s="122"/>
    </row>
    <row r="18" spans="1:7" ht="40.5" customHeight="1" x14ac:dyDescent="0.25">
      <c r="A18" s="112" t="s">
        <v>38</v>
      </c>
      <c r="B18" s="113"/>
      <c r="C18" s="113"/>
      <c r="D18" s="113"/>
      <c r="E18" s="113"/>
      <c r="F18" s="113"/>
      <c r="G18" s="114"/>
    </row>
    <row r="19" spans="1:7" ht="42" customHeight="1" x14ac:dyDescent="0.25">
      <c r="A19" s="112" t="s">
        <v>39</v>
      </c>
      <c r="B19" s="113"/>
      <c r="C19" s="113"/>
      <c r="D19" s="113"/>
      <c r="E19" s="113"/>
      <c r="F19" s="113"/>
      <c r="G19" s="114"/>
    </row>
    <row r="20" spans="1:7" ht="64.5" customHeight="1" x14ac:dyDescent="0.25">
      <c r="A20" s="112" t="s">
        <v>40</v>
      </c>
      <c r="B20" s="113"/>
      <c r="C20" s="113"/>
      <c r="D20" s="113"/>
      <c r="E20" s="113"/>
      <c r="F20" s="113"/>
      <c r="G20" s="114"/>
    </row>
    <row r="21" spans="1:7" ht="39" customHeight="1" x14ac:dyDescent="0.25">
      <c r="A21" s="112" t="s">
        <v>41</v>
      </c>
      <c r="B21" s="113"/>
      <c r="C21" s="113"/>
      <c r="D21" s="113"/>
      <c r="E21" s="113"/>
      <c r="F21" s="113"/>
      <c r="G21" s="114"/>
    </row>
    <row r="22" spans="1:7" ht="108" customHeight="1" x14ac:dyDescent="0.25">
      <c r="A22" s="112" t="s">
        <v>42</v>
      </c>
      <c r="B22" s="113"/>
      <c r="C22" s="113"/>
      <c r="D22" s="113"/>
      <c r="E22" s="113"/>
      <c r="F22" s="113"/>
      <c r="G22" s="114"/>
    </row>
    <row r="23" spans="1:7" ht="58.5" customHeight="1" x14ac:dyDescent="0.25">
      <c r="A23" s="112" t="s">
        <v>43</v>
      </c>
      <c r="B23" s="113"/>
      <c r="C23" s="113"/>
      <c r="D23" s="113"/>
      <c r="E23" s="113"/>
      <c r="F23" s="113"/>
      <c r="G23" s="114"/>
    </row>
    <row r="24" spans="1:7" ht="33" customHeight="1" x14ac:dyDescent="0.25">
      <c r="A24" s="112" t="s">
        <v>44</v>
      </c>
      <c r="B24" s="113"/>
      <c r="C24" s="113"/>
      <c r="D24" s="113"/>
      <c r="E24" s="113"/>
      <c r="F24" s="113"/>
      <c r="G24" s="114"/>
    </row>
    <row r="25" spans="1:7" ht="49.5" customHeight="1" x14ac:dyDescent="0.25">
      <c r="A25" s="112" t="s">
        <v>45</v>
      </c>
      <c r="B25" s="115"/>
      <c r="C25" s="115"/>
      <c r="D25" s="115"/>
      <c r="E25" s="115"/>
      <c r="F25" s="115"/>
      <c r="G25" s="116"/>
    </row>
    <row r="26" spans="1:7" x14ac:dyDescent="0.25">
      <c r="A26" s="112" t="s">
        <v>46</v>
      </c>
      <c r="B26" s="115"/>
      <c r="C26" s="115"/>
      <c r="D26" s="115"/>
      <c r="E26" s="115"/>
      <c r="F26" s="115"/>
      <c r="G26" s="116"/>
    </row>
    <row r="27" spans="1:7" x14ac:dyDescent="0.25">
      <c r="A27" s="112" t="s">
        <v>47</v>
      </c>
      <c r="B27" s="115"/>
      <c r="C27" s="115"/>
      <c r="D27" s="115"/>
      <c r="E27" s="115"/>
      <c r="F27" s="115"/>
      <c r="G27" s="116"/>
    </row>
    <row r="28" spans="1:7" x14ac:dyDescent="0.25">
      <c r="A28" s="112" t="s">
        <v>48</v>
      </c>
      <c r="B28" s="115"/>
      <c r="C28" s="115"/>
      <c r="D28" s="115"/>
      <c r="E28" s="115"/>
      <c r="F28" s="115"/>
      <c r="G28" s="116"/>
    </row>
    <row r="29" spans="1:7" ht="21" customHeight="1" x14ac:dyDescent="0.25">
      <c r="A29" s="112" t="s">
        <v>49</v>
      </c>
      <c r="B29" s="115"/>
      <c r="C29" s="115"/>
      <c r="D29" s="115"/>
      <c r="E29" s="115"/>
      <c r="F29" s="115"/>
      <c r="G29" s="116"/>
    </row>
    <row r="30" spans="1:7" ht="54" customHeight="1" x14ac:dyDescent="0.25">
      <c r="A30" s="112" t="s">
        <v>50</v>
      </c>
      <c r="B30" s="115"/>
      <c r="C30" s="115"/>
      <c r="D30" s="115"/>
      <c r="E30" s="115"/>
      <c r="F30" s="115"/>
      <c r="G30" s="116"/>
    </row>
    <row r="31" spans="1:7" ht="43.5" customHeight="1" x14ac:dyDescent="0.25">
      <c r="A31" s="112" t="s">
        <v>51</v>
      </c>
      <c r="B31" s="115"/>
      <c r="C31" s="115"/>
      <c r="D31" s="115"/>
      <c r="E31" s="115"/>
      <c r="F31" s="115"/>
      <c r="G31" s="116"/>
    </row>
    <row r="32" spans="1:7" ht="21" customHeight="1" x14ac:dyDescent="0.25">
      <c r="A32" s="112" t="s">
        <v>52</v>
      </c>
      <c r="B32" s="115"/>
      <c r="C32" s="115"/>
      <c r="D32" s="115"/>
      <c r="E32" s="115"/>
      <c r="F32" s="115"/>
      <c r="G32" s="116"/>
    </row>
    <row r="33" spans="1:7" ht="30" customHeight="1" x14ac:dyDescent="0.25">
      <c r="A33" s="112" t="s">
        <v>53</v>
      </c>
      <c r="B33" s="115"/>
      <c r="C33" s="115"/>
      <c r="D33" s="115"/>
      <c r="E33" s="115"/>
      <c r="F33" s="115"/>
      <c r="G33" s="116"/>
    </row>
    <row r="34" spans="1:7" ht="30" customHeight="1" x14ac:dyDescent="0.25">
      <c r="A34" s="112" t="s">
        <v>54</v>
      </c>
      <c r="B34" s="115"/>
      <c r="C34" s="115"/>
      <c r="D34" s="115"/>
      <c r="E34" s="115"/>
      <c r="F34" s="115"/>
      <c r="G34" s="116"/>
    </row>
    <row r="35" spans="1:7" x14ac:dyDescent="0.25">
      <c r="A35" s="109" t="s">
        <v>55</v>
      </c>
      <c r="B35" s="110"/>
      <c r="C35" s="110"/>
      <c r="D35" s="110"/>
      <c r="E35" s="110"/>
      <c r="F35" s="110"/>
      <c r="G35" s="111"/>
    </row>
  </sheetData>
  <mergeCells count="42">
    <mergeCell ref="A1:G1"/>
    <mergeCell ref="A2:G2"/>
    <mergeCell ref="A3:B3"/>
    <mergeCell ref="C3:G3"/>
    <mergeCell ref="A4:B4"/>
    <mergeCell ref="C4:G4"/>
    <mergeCell ref="A11:G11"/>
    <mergeCell ref="A5:B5"/>
    <mergeCell ref="C5:G5"/>
    <mergeCell ref="A6:B6"/>
    <mergeCell ref="C6:G6"/>
    <mergeCell ref="A7:B7"/>
    <mergeCell ref="C7:G7"/>
    <mergeCell ref="A8:B8"/>
    <mergeCell ref="C8:G8"/>
    <mergeCell ref="A9:B9"/>
    <mergeCell ref="C9:G9"/>
    <mergeCell ref="A10:G10"/>
    <mergeCell ref="A23:G23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35:G35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</mergeCells>
  <pageMargins left="0.7" right="0.7" top="0.78740157499999996" bottom="0.78740157499999996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activeCell="F22" sqref="F22:F23"/>
    </sheetView>
  </sheetViews>
  <sheetFormatPr defaultRowHeight="15" x14ac:dyDescent="0.25"/>
  <cols>
    <col min="1" max="1" width="8" customWidth="1"/>
    <col min="2" max="2" width="9.42578125" customWidth="1"/>
    <col min="3" max="3" width="102" customWidth="1"/>
    <col min="4" max="5" width="5.7109375" customWidth="1"/>
    <col min="6" max="9" width="9.42578125" customWidth="1"/>
    <col min="10" max="10" width="29.42578125" customWidth="1"/>
  </cols>
  <sheetData>
    <row r="1" spans="1:10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32" t="s">
        <v>56</v>
      </c>
      <c r="B2" s="132" t="s">
        <v>57</v>
      </c>
      <c r="C2" s="135" t="s">
        <v>58</v>
      </c>
      <c r="D2" s="137" t="s">
        <v>59</v>
      </c>
      <c r="E2" s="132" t="s">
        <v>60</v>
      </c>
      <c r="F2" s="132" t="s">
        <v>61</v>
      </c>
      <c r="G2" s="132"/>
      <c r="H2" s="132" t="s">
        <v>62</v>
      </c>
      <c r="I2" s="132"/>
      <c r="J2" s="133" t="s">
        <v>63</v>
      </c>
    </row>
    <row r="3" spans="1:10" x14ac:dyDescent="0.25">
      <c r="A3" s="132"/>
      <c r="B3" s="132"/>
      <c r="C3" s="136"/>
      <c r="D3" s="138"/>
      <c r="E3" s="132"/>
      <c r="F3" s="19" t="s">
        <v>64</v>
      </c>
      <c r="G3" s="19" t="s">
        <v>65</v>
      </c>
      <c r="H3" s="19" t="s">
        <v>64</v>
      </c>
      <c r="I3" s="19" t="s">
        <v>65</v>
      </c>
      <c r="J3" s="133"/>
    </row>
    <row r="4" spans="1:10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6.5" x14ac:dyDescent="0.25">
      <c r="A5" s="20"/>
      <c r="B5" s="21"/>
      <c r="C5" s="134" t="s">
        <v>101</v>
      </c>
      <c r="D5" s="134"/>
      <c r="E5" s="134"/>
      <c r="F5" s="134"/>
      <c r="G5" s="134"/>
      <c r="H5" s="22"/>
      <c r="I5" s="22"/>
      <c r="J5" s="23"/>
    </row>
    <row r="6" spans="1:10" ht="26.25" customHeight="1" x14ac:dyDescent="0.25">
      <c r="A6" s="24" t="s">
        <v>66</v>
      </c>
      <c r="B6" s="25" t="s">
        <v>67</v>
      </c>
      <c r="C6" s="26" t="s">
        <v>108</v>
      </c>
      <c r="D6" s="25" t="s">
        <v>17</v>
      </c>
      <c r="E6" s="27">
        <v>1</v>
      </c>
      <c r="F6" s="28">
        <v>0</v>
      </c>
      <c r="G6" s="28">
        <f t="shared" ref="G6:G19" si="0">E6*F6</f>
        <v>0</v>
      </c>
      <c r="H6" s="28">
        <f>F6*0.1</f>
        <v>0</v>
      </c>
      <c r="I6" s="28">
        <f t="shared" ref="I6:I19" si="1">E6*H6</f>
        <v>0</v>
      </c>
      <c r="J6" s="29" t="s">
        <v>103</v>
      </c>
    </row>
    <row r="7" spans="1:10" ht="26.25" customHeight="1" x14ac:dyDescent="0.25">
      <c r="A7" s="24" t="s">
        <v>68</v>
      </c>
      <c r="B7" s="25" t="s">
        <v>69</v>
      </c>
      <c r="C7" s="26" t="s">
        <v>102</v>
      </c>
      <c r="D7" s="25" t="s">
        <v>71</v>
      </c>
      <c r="E7" s="27">
        <v>1</v>
      </c>
      <c r="F7" s="28">
        <v>0</v>
      </c>
      <c r="G7" s="28">
        <f t="shared" si="0"/>
        <v>0</v>
      </c>
      <c r="H7" s="28">
        <f>F7*0.3</f>
        <v>0</v>
      </c>
      <c r="I7" s="28">
        <f t="shared" si="1"/>
        <v>0</v>
      </c>
      <c r="J7" s="29"/>
    </row>
    <row r="8" spans="1:10" ht="30" customHeight="1" x14ac:dyDescent="0.25">
      <c r="A8" s="24" t="s">
        <v>70</v>
      </c>
      <c r="B8" s="25" t="s">
        <v>89</v>
      </c>
      <c r="C8" s="26" t="s">
        <v>104</v>
      </c>
      <c r="D8" s="25" t="s">
        <v>17</v>
      </c>
      <c r="E8" s="27">
        <v>1</v>
      </c>
      <c r="F8" s="28">
        <v>0</v>
      </c>
      <c r="G8" s="28">
        <f t="shared" si="0"/>
        <v>0</v>
      </c>
      <c r="H8" s="28">
        <f>F8*0.1</f>
        <v>0</v>
      </c>
      <c r="I8" s="28">
        <f t="shared" si="1"/>
        <v>0</v>
      </c>
      <c r="J8" s="29" t="s">
        <v>106</v>
      </c>
    </row>
    <row r="9" spans="1:10" ht="24" customHeight="1" x14ac:dyDescent="0.25">
      <c r="A9" s="24" t="s">
        <v>98</v>
      </c>
      <c r="B9" s="25" t="s">
        <v>69</v>
      </c>
      <c r="C9" s="26" t="s">
        <v>105</v>
      </c>
      <c r="D9" s="25" t="s">
        <v>71</v>
      </c>
      <c r="E9" s="27">
        <v>1</v>
      </c>
      <c r="F9" s="28">
        <v>0</v>
      </c>
      <c r="G9" s="28">
        <f t="shared" si="0"/>
        <v>0</v>
      </c>
      <c r="H9" s="28">
        <f>F9*0.3</f>
        <v>0</v>
      </c>
      <c r="I9" s="28">
        <f t="shared" si="1"/>
        <v>0</v>
      </c>
      <c r="J9" s="29"/>
    </row>
    <row r="10" spans="1:10" ht="22.5" customHeight="1" x14ac:dyDescent="0.25">
      <c r="A10" s="24" t="s">
        <v>72</v>
      </c>
      <c r="B10" s="25" t="s">
        <v>69</v>
      </c>
      <c r="C10" s="26" t="s">
        <v>125</v>
      </c>
      <c r="D10" s="25" t="s">
        <v>71</v>
      </c>
      <c r="E10" s="27">
        <v>1</v>
      </c>
      <c r="F10" s="28">
        <v>0</v>
      </c>
      <c r="G10" s="28">
        <f t="shared" si="0"/>
        <v>0</v>
      </c>
      <c r="H10" s="28">
        <f>F10*0.3</f>
        <v>0</v>
      </c>
      <c r="I10" s="28">
        <f t="shared" si="1"/>
        <v>0</v>
      </c>
      <c r="J10" s="29"/>
    </row>
    <row r="11" spans="1:10" ht="19.5" customHeight="1" x14ac:dyDescent="0.25">
      <c r="A11" s="24" t="s">
        <v>99</v>
      </c>
      <c r="B11" s="25" t="s">
        <v>90</v>
      </c>
      <c r="C11" s="26" t="s">
        <v>107</v>
      </c>
      <c r="D11" s="25" t="s">
        <v>71</v>
      </c>
      <c r="E11" s="27">
        <v>6</v>
      </c>
      <c r="F11" s="28">
        <v>0</v>
      </c>
      <c r="G11" s="28">
        <f t="shared" si="0"/>
        <v>0</v>
      </c>
      <c r="H11" s="28">
        <f t="shared" ref="H11:H19" si="2">F11*0.3</f>
        <v>0</v>
      </c>
      <c r="I11" s="28">
        <f t="shared" si="1"/>
        <v>0</v>
      </c>
      <c r="J11" s="29"/>
    </row>
    <row r="12" spans="1:10" ht="19.5" customHeight="1" x14ac:dyDescent="0.25">
      <c r="A12" s="24" t="s">
        <v>73</v>
      </c>
      <c r="B12" s="25" t="s">
        <v>91</v>
      </c>
      <c r="C12" s="26" t="s">
        <v>109</v>
      </c>
      <c r="D12" s="25" t="s">
        <v>71</v>
      </c>
      <c r="E12" s="27">
        <v>6</v>
      </c>
      <c r="F12" s="28">
        <v>0</v>
      </c>
      <c r="G12" s="28">
        <f t="shared" si="0"/>
        <v>0</v>
      </c>
      <c r="H12" s="28">
        <f t="shared" si="2"/>
        <v>0</v>
      </c>
      <c r="I12" s="28">
        <f t="shared" si="1"/>
        <v>0</v>
      </c>
      <c r="J12" s="29"/>
    </row>
    <row r="13" spans="1:10" ht="19.5" customHeight="1" x14ac:dyDescent="0.25">
      <c r="A13" s="24" t="s">
        <v>74</v>
      </c>
      <c r="B13" s="25" t="s">
        <v>92</v>
      </c>
      <c r="C13" s="26" t="s">
        <v>110</v>
      </c>
      <c r="D13" s="25" t="s">
        <v>71</v>
      </c>
      <c r="E13" s="27">
        <v>1</v>
      </c>
      <c r="F13" s="28">
        <v>0</v>
      </c>
      <c r="G13" s="28">
        <f t="shared" si="0"/>
        <v>0</v>
      </c>
      <c r="H13" s="28">
        <f t="shared" si="2"/>
        <v>0</v>
      </c>
      <c r="I13" s="28">
        <f t="shared" si="1"/>
        <v>0</v>
      </c>
      <c r="J13" s="29"/>
    </row>
    <row r="14" spans="1:10" ht="19.5" customHeight="1" x14ac:dyDescent="0.25">
      <c r="A14" s="24" t="s">
        <v>75</v>
      </c>
      <c r="B14" s="25" t="s">
        <v>93</v>
      </c>
      <c r="C14" s="26" t="s">
        <v>111</v>
      </c>
      <c r="D14" s="25" t="s">
        <v>71</v>
      </c>
      <c r="E14" s="27">
        <v>1</v>
      </c>
      <c r="F14" s="28">
        <v>0</v>
      </c>
      <c r="G14" s="28">
        <f t="shared" si="0"/>
        <v>0</v>
      </c>
      <c r="H14" s="28">
        <f t="shared" si="2"/>
        <v>0</v>
      </c>
      <c r="I14" s="28">
        <f t="shared" si="1"/>
        <v>0</v>
      </c>
      <c r="J14" s="29"/>
    </row>
    <row r="15" spans="1:10" ht="19.5" customHeight="1" x14ac:dyDescent="0.25">
      <c r="A15" s="24" t="s">
        <v>76</v>
      </c>
      <c r="B15" s="25" t="s">
        <v>69</v>
      </c>
      <c r="C15" s="30" t="s">
        <v>112</v>
      </c>
      <c r="D15" s="25" t="s">
        <v>82</v>
      </c>
      <c r="E15" s="27">
        <v>64</v>
      </c>
      <c r="F15" s="28">
        <v>0</v>
      </c>
      <c r="G15" s="28">
        <f t="shared" si="0"/>
        <v>0</v>
      </c>
      <c r="H15" s="28">
        <f t="shared" si="2"/>
        <v>0</v>
      </c>
      <c r="I15" s="28">
        <f t="shared" si="1"/>
        <v>0</v>
      </c>
      <c r="J15" s="29"/>
    </row>
    <row r="16" spans="1:10" ht="19.5" customHeight="1" x14ac:dyDescent="0.25">
      <c r="A16" s="24" t="s">
        <v>77</v>
      </c>
      <c r="B16" s="25" t="s">
        <v>69</v>
      </c>
      <c r="C16" s="30" t="s">
        <v>113</v>
      </c>
      <c r="D16" s="25" t="s">
        <v>82</v>
      </c>
      <c r="E16" s="27">
        <v>15</v>
      </c>
      <c r="F16" s="28">
        <v>0</v>
      </c>
      <c r="G16" s="28">
        <f t="shared" si="0"/>
        <v>0</v>
      </c>
      <c r="H16" s="28">
        <f t="shared" si="2"/>
        <v>0</v>
      </c>
      <c r="I16" s="28">
        <f t="shared" si="1"/>
        <v>0</v>
      </c>
      <c r="J16" s="29"/>
    </row>
    <row r="17" spans="1:10" ht="19.5" customHeight="1" x14ac:dyDescent="0.25">
      <c r="A17" s="24" t="s">
        <v>78</v>
      </c>
      <c r="B17" s="25" t="s">
        <v>69</v>
      </c>
      <c r="C17" s="26" t="s">
        <v>95</v>
      </c>
      <c r="D17" s="25" t="s">
        <v>82</v>
      </c>
      <c r="E17" s="27">
        <v>9</v>
      </c>
      <c r="F17" s="28">
        <v>0</v>
      </c>
      <c r="G17" s="28">
        <f t="shared" si="0"/>
        <v>0</v>
      </c>
      <c r="H17" s="28">
        <f t="shared" si="2"/>
        <v>0</v>
      </c>
      <c r="I17" s="28">
        <f t="shared" si="1"/>
        <v>0</v>
      </c>
      <c r="J17" s="31"/>
    </row>
    <row r="18" spans="1:10" ht="19.5" customHeight="1" x14ac:dyDescent="0.25">
      <c r="A18" s="24" t="s">
        <v>79</v>
      </c>
      <c r="B18" s="32" t="s">
        <v>69</v>
      </c>
      <c r="C18" s="26" t="s">
        <v>119</v>
      </c>
      <c r="D18" s="32" t="s">
        <v>17</v>
      </c>
      <c r="E18" s="33">
        <v>1</v>
      </c>
      <c r="F18" s="28">
        <v>0</v>
      </c>
      <c r="G18" s="28">
        <f t="shared" si="0"/>
        <v>0</v>
      </c>
      <c r="H18" s="28"/>
      <c r="I18" s="28"/>
      <c r="J18" s="34" t="s">
        <v>118</v>
      </c>
    </row>
    <row r="19" spans="1:10" ht="19.5" customHeight="1" x14ac:dyDescent="0.25">
      <c r="A19" s="24" t="s">
        <v>80</v>
      </c>
      <c r="B19" s="32" t="s">
        <v>69</v>
      </c>
      <c r="C19" s="26" t="s">
        <v>83</v>
      </c>
      <c r="D19" s="32" t="s">
        <v>84</v>
      </c>
      <c r="E19" s="33">
        <v>100</v>
      </c>
      <c r="F19" s="28">
        <v>0</v>
      </c>
      <c r="G19" s="28">
        <f t="shared" si="0"/>
        <v>0</v>
      </c>
      <c r="H19" s="28">
        <f t="shared" si="2"/>
        <v>0</v>
      </c>
      <c r="I19" s="28">
        <f t="shared" si="1"/>
        <v>0</v>
      </c>
      <c r="J19" s="34"/>
    </row>
    <row r="20" spans="1:10" x14ac:dyDescent="0.25">
      <c r="A20" s="60"/>
      <c r="B20" s="28"/>
      <c r="C20" s="35"/>
      <c r="D20" s="28"/>
      <c r="E20" s="28"/>
      <c r="F20" s="28"/>
      <c r="G20" s="28"/>
      <c r="H20" s="28"/>
      <c r="I20" s="28"/>
      <c r="J20" s="36"/>
    </row>
    <row r="21" spans="1:10" ht="16.5" x14ac:dyDescent="0.25">
      <c r="A21" s="44"/>
      <c r="B21" s="45"/>
      <c r="C21" s="46" t="s">
        <v>97</v>
      </c>
      <c r="D21" s="47"/>
      <c r="E21" s="47"/>
      <c r="F21" s="47"/>
      <c r="G21" s="48"/>
      <c r="H21" s="48"/>
      <c r="I21" s="48"/>
      <c r="J21" s="49"/>
    </row>
    <row r="22" spans="1:10" x14ac:dyDescent="0.25">
      <c r="A22" s="50" t="s">
        <v>81</v>
      </c>
      <c r="B22" s="51"/>
      <c r="C22" s="52" t="s">
        <v>114</v>
      </c>
      <c r="D22" s="53" t="s">
        <v>71</v>
      </c>
      <c r="E22" s="54">
        <v>2</v>
      </c>
      <c r="F22" s="28">
        <v>0</v>
      </c>
      <c r="G22" s="55">
        <f>E22*F22</f>
        <v>0</v>
      </c>
      <c r="H22" s="28"/>
      <c r="I22" s="28"/>
      <c r="J22" s="29"/>
    </row>
    <row r="23" spans="1:10" x14ac:dyDescent="0.25">
      <c r="A23" s="56" t="s">
        <v>116</v>
      </c>
      <c r="B23" s="57"/>
      <c r="C23" s="58" t="s">
        <v>94</v>
      </c>
      <c r="D23" s="57" t="s">
        <v>17</v>
      </c>
      <c r="E23" s="59">
        <v>1</v>
      </c>
      <c r="F23" s="28">
        <v>0</v>
      </c>
      <c r="G23" s="55">
        <f>E23*F23</f>
        <v>0</v>
      </c>
      <c r="H23" s="28"/>
      <c r="I23" s="28"/>
      <c r="J23" s="29"/>
    </row>
    <row r="24" spans="1:10" x14ac:dyDescent="0.25">
      <c r="A24" s="60"/>
      <c r="B24" s="28"/>
      <c r="C24" s="35"/>
      <c r="D24" s="28"/>
      <c r="E24" s="28"/>
      <c r="F24" s="28"/>
      <c r="G24" s="28"/>
      <c r="H24" s="28"/>
      <c r="I24" s="28"/>
      <c r="J24" s="36"/>
    </row>
    <row r="25" spans="1:10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spans="1:10" x14ac:dyDescent="0.25">
      <c r="A26" s="37"/>
      <c r="B26" s="38"/>
      <c r="C26" s="39" t="s">
        <v>85</v>
      </c>
      <c r="D26" s="38"/>
      <c r="E26" s="40"/>
      <c r="F26" s="41"/>
      <c r="G26" s="42">
        <f>SUM(G6:G23)</f>
        <v>0</v>
      </c>
      <c r="H26" s="42"/>
      <c r="I26" s="42">
        <f>SUM(I6:I20)</f>
        <v>0</v>
      </c>
      <c r="J26" s="43"/>
    </row>
  </sheetData>
  <mergeCells count="9">
    <mergeCell ref="H2:I2"/>
    <mergeCell ref="J2:J3"/>
    <mergeCell ref="C5:G5"/>
    <mergeCell ref="A2:A3"/>
    <mergeCell ref="B2:B3"/>
    <mergeCell ref="C2:C3"/>
    <mergeCell ref="D2:D3"/>
    <mergeCell ref="E2:E3"/>
    <mergeCell ref="F2:G2"/>
  </mergeCells>
  <pageMargins left="0.7" right="0.7" top="0.78740157499999996" bottom="0.78740157499999996" header="0.3" footer="0.3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4" workbookViewId="0">
      <selection activeCell="C14" sqref="C14"/>
    </sheetView>
  </sheetViews>
  <sheetFormatPr defaultRowHeight="15" x14ac:dyDescent="0.25"/>
  <cols>
    <col min="1" max="1" width="8" customWidth="1"/>
    <col min="2" max="2" width="9.42578125" customWidth="1"/>
    <col min="3" max="3" width="102" customWidth="1"/>
    <col min="4" max="5" width="5.7109375" customWidth="1"/>
    <col min="6" max="6" width="9.42578125" customWidth="1"/>
    <col min="7" max="7" width="11.140625" customWidth="1"/>
    <col min="8" max="8" width="29.42578125" customWidth="1"/>
  </cols>
  <sheetData>
    <row r="1" spans="1:8" x14ac:dyDescent="0.25">
      <c r="A1" s="18"/>
      <c r="B1" s="18"/>
      <c r="C1" s="18"/>
      <c r="D1" s="18"/>
      <c r="E1" s="18"/>
      <c r="F1" s="18"/>
      <c r="G1" s="18"/>
      <c r="H1" s="18"/>
    </row>
    <row r="2" spans="1:8" x14ac:dyDescent="0.25">
      <c r="A2" s="132" t="s">
        <v>56</v>
      </c>
      <c r="B2" s="132" t="s">
        <v>57</v>
      </c>
      <c r="C2" s="135" t="s">
        <v>58</v>
      </c>
      <c r="D2" s="137" t="s">
        <v>59</v>
      </c>
      <c r="E2" s="132" t="s">
        <v>60</v>
      </c>
      <c r="F2" s="132" t="s">
        <v>142</v>
      </c>
      <c r="G2" s="132"/>
      <c r="H2" s="133" t="s">
        <v>63</v>
      </c>
    </row>
    <row r="3" spans="1:8" x14ac:dyDescent="0.25">
      <c r="A3" s="132"/>
      <c r="B3" s="132"/>
      <c r="C3" s="136"/>
      <c r="D3" s="138"/>
      <c r="E3" s="132"/>
      <c r="F3" s="63" t="s">
        <v>64</v>
      </c>
      <c r="G3" s="63" t="s">
        <v>65</v>
      </c>
      <c r="H3" s="133"/>
    </row>
    <row r="4" spans="1:8" x14ac:dyDescent="0.25">
      <c r="A4" s="18"/>
      <c r="B4" s="18"/>
      <c r="C4" s="18"/>
      <c r="D4" s="18"/>
      <c r="E4" s="18"/>
      <c r="F4" s="18"/>
      <c r="G4" s="18"/>
      <c r="H4" s="18"/>
    </row>
    <row r="5" spans="1:8" ht="16.5" x14ac:dyDescent="0.25">
      <c r="A5" s="20"/>
      <c r="B5" s="21"/>
      <c r="C5" s="134" t="s">
        <v>147</v>
      </c>
      <c r="D5" s="134"/>
      <c r="E5" s="134"/>
      <c r="F5" s="134"/>
      <c r="G5" s="134"/>
      <c r="H5" s="23"/>
    </row>
    <row r="6" spans="1:8" ht="20.25" customHeight="1" x14ac:dyDescent="0.25">
      <c r="A6" s="24" t="s">
        <v>66</v>
      </c>
      <c r="B6" s="25" t="s">
        <v>69</v>
      </c>
      <c r="C6" s="26" t="s">
        <v>121</v>
      </c>
      <c r="D6" s="25" t="s">
        <v>71</v>
      </c>
      <c r="E6" s="27">
        <v>2</v>
      </c>
      <c r="F6" s="28">
        <v>0</v>
      </c>
      <c r="G6" s="28">
        <f t="shared" ref="G6:G25" si="0">E6*F6</f>
        <v>0</v>
      </c>
      <c r="H6" s="29"/>
    </row>
    <row r="7" spans="1:8" ht="21.75" customHeight="1" x14ac:dyDescent="0.25">
      <c r="A7" s="24" t="s">
        <v>68</v>
      </c>
      <c r="B7" s="25" t="s">
        <v>69</v>
      </c>
      <c r="C7" s="26" t="s">
        <v>122</v>
      </c>
      <c r="D7" s="25" t="s">
        <v>71</v>
      </c>
      <c r="E7" s="27">
        <v>2</v>
      </c>
      <c r="F7" s="28">
        <v>0</v>
      </c>
      <c r="G7" s="28">
        <f t="shared" si="0"/>
        <v>0</v>
      </c>
      <c r="H7" s="29"/>
    </row>
    <row r="8" spans="1:8" ht="22.5" customHeight="1" x14ac:dyDescent="0.25">
      <c r="A8" s="24" t="s">
        <v>70</v>
      </c>
      <c r="B8" s="25" t="s">
        <v>69</v>
      </c>
      <c r="C8" s="26" t="s">
        <v>123</v>
      </c>
      <c r="D8" s="25" t="s">
        <v>71</v>
      </c>
      <c r="E8" s="27">
        <v>20</v>
      </c>
      <c r="F8" s="28">
        <v>0</v>
      </c>
      <c r="G8" s="28">
        <f t="shared" si="0"/>
        <v>0</v>
      </c>
      <c r="H8" s="29"/>
    </row>
    <row r="9" spans="1:8" ht="24" customHeight="1" x14ac:dyDescent="0.25">
      <c r="A9" s="24" t="s">
        <v>98</v>
      </c>
      <c r="B9" s="25" t="s">
        <v>69</v>
      </c>
      <c r="C9" s="26" t="s">
        <v>124</v>
      </c>
      <c r="D9" s="25" t="s">
        <v>71</v>
      </c>
      <c r="E9" s="27">
        <v>2</v>
      </c>
      <c r="F9" s="28">
        <v>0</v>
      </c>
      <c r="G9" s="28">
        <f t="shared" si="0"/>
        <v>0</v>
      </c>
      <c r="H9" s="29"/>
    </row>
    <row r="10" spans="1:8" ht="22.5" customHeight="1" x14ac:dyDescent="0.25">
      <c r="A10" s="24" t="s">
        <v>72</v>
      </c>
      <c r="B10" s="25" t="s">
        <v>69</v>
      </c>
      <c r="C10" s="26" t="s">
        <v>126</v>
      </c>
      <c r="D10" s="25" t="s">
        <v>71</v>
      </c>
      <c r="E10" s="27">
        <v>1</v>
      </c>
      <c r="F10" s="28">
        <v>0</v>
      </c>
      <c r="G10" s="28">
        <f t="shared" si="0"/>
        <v>0</v>
      </c>
      <c r="H10" s="29"/>
    </row>
    <row r="11" spans="1:8" ht="19.5" customHeight="1" x14ac:dyDescent="0.25">
      <c r="A11" s="24" t="s">
        <v>99</v>
      </c>
      <c r="B11" s="25" t="s">
        <v>69</v>
      </c>
      <c r="C11" s="26" t="s">
        <v>127</v>
      </c>
      <c r="D11" s="25" t="s">
        <v>71</v>
      </c>
      <c r="E11" s="27">
        <v>10</v>
      </c>
      <c r="F11" s="28">
        <v>0</v>
      </c>
      <c r="G11" s="28">
        <f t="shared" si="0"/>
        <v>0</v>
      </c>
      <c r="H11" s="29"/>
    </row>
    <row r="12" spans="1:8" ht="19.5" customHeight="1" x14ac:dyDescent="0.25">
      <c r="A12" s="24" t="s">
        <v>73</v>
      </c>
      <c r="B12" s="25" t="s">
        <v>69</v>
      </c>
      <c r="C12" s="26" t="s">
        <v>128</v>
      </c>
      <c r="D12" s="25" t="s">
        <v>71</v>
      </c>
      <c r="E12" s="27">
        <v>3</v>
      </c>
      <c r="F12" s="28">
        <v>0</v>
      </c>
      <c r="G12" s="28">
        <f t="shared" si="0"/>
        <v>0</v>
      </c>
      <c r="H12" s="29"/>
    </row>
    <row r="13" spans="1:8" ht="19.5" customHeight="1" x14ac:dyDescent="0.25">
      <c r="A13" s="24" t="s">
        <v>74</v>
      </c>
      <c r="B13" s="25" t="s">
        <v>69</v>
      </c>
      <c r="C13" s="26" t="s">
        <v>129</v>
      </c>
      <c r="D13" s="25" t="s">
        <v>71</v>
      </c>
      <c r="E13" s="27">
        <v>1</v>
      </c>
      <c r="F13" s="28">
        <v>0</v>
      </c>
      <c r="G13" s="28">
        <f t="shared" si="0"/>
        <v>0</v>
      </c>
      <c r="H13" s="29"/>
    </row>
    <row r="14" spans="1:8" ht="19.5" customHeight="1" x14ac:dyDescent="0.25">
      <c r="A14" s="24" t="s">
        <v>75</v>
      </c>
      <c r="B14" s="25" t="s">
        <v>69</v>
      </c>
      <c r="C14" s="26" t="s">
        <v>149</v>
      </c>
      <c r="D14" s="25" t="s">
        <v>71</v>
      </c>
      <c r="E14" s="27">
        <v>1</v>
      </c>
      <c r="F14" s="28">
        <v>0</v>
      </c>
      <c r="G14" s="28">
        <f t="shared" si="0"/>
        <v>0</v>
      </c>
      <c r="H14" s="29"/>
    </row>
    <row r="15" spans="1:8" ht="19.5" customHeight="1" x14ac:dyDescent="0.25">
      <c r="A15" s="24" t="s">
        <v>76</v>
      </c>
      <c r="B15" s="25" t="s">
        <v>69</v>
      </c>
      <c r="C15" s="26" t="s">
        <v>130</v>
      </c>
      <c r="D15" s="25" t="s">
        <v>71</v>
      </c>
      <c r="E15" s="27">
        <v>1</v>
      </c>
      <c r="F15" s="28">
        <v>0</v>
      </c>
      <c r="G15" s="28">
        <f t="shared" si="0"/>
        <v>0</v>
      </c>
      <c r="H15" s="29"/>
    </row>
    <row r="16" spans="1:8" ht="19.5" customHeight="1" x14ac:dyDescent="0.25">
      <c r="A16" s="24" t="s">
        <v>77</v>
      </c>
      <c r="B16" s="25" t="s">
        <v>69</v>
      </c>
      <c r="C16" s="26" t="s">
        <v>131</v>
      </c>
      <c r="D16" s="25" t="s">
        <v>71</v>
      </c>
      <c r="E16" s="27">
        <v>10</v>
      </c>
      <c r="F16" s="28">
        <v>0</v>
      </c>
      <c r="G16" s="28">
        <f t="shared" si="0"/>
        <v>0</v>
      </c>
      <c r="H16" s="29"/>
    </row>
    <row r="17" spans="1:8" ht="19.5" customHeight="1" x14ac:dyDescent="0.25">
      <c r="A17" s="24" t="s">
        <v>78</v>
      </c>
      <c r="B17" s="25" t="s">
        <v>69</v>
      </c>
      <c r="C17" s="26" t="s">
        <v>132</v>
      </c>
      <c r="D17" s="25" t="s">
        <v>71</v>
      </c>
      <c r="E17" s="27">
        <v>2</v>
      </c>
      <c r="F17" s="28">
        <v>0</v>
      </c>
      <c r="G17" s="28">
        <f t="shared" si="0"/>
        <v>0</v>
      </c>
      <c r="H17" s="31"/>
    </row>
    <row r="18" spans="1:8" ht="19.5" customHeight="1" x14ac:dyDescent="0.25">
      <c r="A18" s="24" t="s">
        <v>79</v>
      </c>
      <c r="B18" s="32" t="s">
        <v>69</v>
      </c>
      <c r="C18" s="26" t="s">
        <v>133</v>
      </c>
      <c r="D18" s="32" t="s">
        <v>71</v>
      </c>
      <c r="E18" s="33">
        <v>1</v>
      </c>
      <c r="F18" s="28">
        <v>0</v>
      </c>
      <c r="G18" s="28">
        <f t="shared" si="0"/>
        <v>0</v>
      </c>
      <c r="H18" s="34"/>
    </row>
    <row r="19" spans="1:8" ht="19.5" customHeight="1" x14ac:dyDescent="0.25">
      <c r="A19" s="24" t="s">
        <v>80</v>
      </c>
      <c r="B19" s="32" t="s">
        <v>69</v>
      </c>
      <c r="C19" s="26" t="s">
        <v>134</v>
      </c>
      <c r="D19" s="32" t="s">
        <v>71</v>
      </c>
      <c r="E19" s="33">
        <v>3</v>
      </c>
      <c r="F19" s="28">
        <v>0</v>
      </c>
      <c r="G19" s="28">
        <f t="shared" si="0"/>
        <v>0</v>
      </c>
      <c r="H19" s="34"/>
    </row>
    <row r="20" spans="1:8" ht="19.5" customHeight="1" x14ac:dyDescent="0.25">
      <c r="A20" s="24" t="s">
        <v>81</v>
      </c>
      <c r="B20" s="32" t="s">
        <v>69</v>
      </c>
      <c r="C20" s="26" t="s">
        <v>135</v>
      </c>
      <c r="D20" s="32" t="s">
        <v>71</v>
      </c>
      <c r="E20" s="33">
        <v>2</v>
      </c>
      <c r="F20" s="28">
        <v>0</v>
      </c>
      <c r="G20" s="28">
        <f t="shared" si="0"/>
        <v>0</v>
      </c>
      <c r="H20" s="34"/>
    </row>
    <row r="21" spans="1:8" ht="19.5" customHeight="1" x14ac:dyDescent="0.25">
      <c r="A21" s="24" t="s">
        <v>116</v>
      </c>
      <c r="B21" s="32" t="s">
        <v>69</v>
      </c>
      <c r="C21" s="26" t="s">
        <v>136</v>
      </c>
      <c r="D21" s="32" t="s">
        <v>71</v>
      </c>
      <c r="E21" s="33">
        <v>1</v>
      </c>
      <c r="F21" s="28">
        <v>0</v>
      </c>
      <c r="G21" s="28">
        <f t="shared" si="0"/>
        <v>0</v>
      </c>
      <c r="H21" s="34"/>
    </row>
    <row r="22" spans="1:8" ht="19.5" customHeight="1" x14ac:dyDescent="0.25">
      <c r="A22" s="24" t="s">
        <v>143</v>
      </c>
      <c r="B22" s="32" t="s">
        <v>69</v>
      </c>
      <c r="C22" s="26" t="s">
        <v>137</v>
      </c>
      <c r="D22" s="32" t="s">
        <v>17</v>
      </c>
      <c r="E22" s="33">
        <v>1</v>
      </c>
      <c r="F22" s="28">
        <v>0</v>
      </c>
      <c r="G22" s="28">
        <f t="shared" si="0"/>
        <v>0</v>
      </c>
      <c r="H22" s="34"/>
    </row>
    <row r="23" spans="1:8" ht="19.5" customHeight="1" x14ac:dyDescent="0.25">
      <c r="A23" s="24" t="s">
        <v>144</v>
      </c>
      <c r="B23" s="32" t="s">
        <v>69</v>
      </c>
      <c r="C23" s="26" t="s">
        <v>138</v>
      </c>
      <c r="D23" s="32" t="s">
        <v>139</v>
      </c>
      <c r="E23" s="33">
        <v>20</v>
      </c>
      <c r="F23" s="28">
        <v>0</v>
      </c>
      <c r="G23" s="28">
        <f t="shared" si="0"/>
        <v>0</v>
      </c>
      <c r="H23" s="34"/>
    </row>
    <row r="24" spans="1:8" ht="19.5" customHeight="1" x14ac:dyDescent="0.25">
      <c r="A24" s="24" t="s">
        <v>145</v>
      </c>
      <c r="B24" s="32" t="s">
        <v>69</v>
      </c>
      <c r="C24" s="26" t="s">
        <v>140</v>
      </c>
      <c r="D24" s="32" t="s">
        <v>17</v>
      </c>
      <c r="E24" s="33">
        <v>1</v>
      </c>
      <c r="F24" s="28">
        <v>0</v>
      </c>
      <c r="G24" s="28">
        <f t="shared" si="0"/>
        <v>0</v>
      </c>
      <c r="H24" s="34"/>
    </row>
    <row r="25" spans="1:8" ht="19.5" customHeight="1" x14ac:dyDescent="0.25">
      <c r="A25" s="24" t="s">
        <v>146</v>
      </c>
      <c r="B25" s="32" t="s">
        <v>69</v>
      </c>
      <c r="C25" s="26" t="s">
        <v>141</v>
      </c>
      <c r="D25" s="32" t="s">
        <v>17</v>
      </c>
      <c r="E25" s="33">
        <v>1</v>
      </c>
      <c r="F25" s="28">
        <v>0</v>
      </c>
      <c r="G25" s="28">
        <f t="shared" si="0"/>
        <v>0</v>
      </c>
      <c r="H25" s="34"/>
    </row>
    <row r="26" spans="1:8" x14ac:dyDescent="0.25">
      <c r="A26" s="60"/>
      <c r="B26" s="28"/>
      <c r="C26" s="35"/>
      <c r="D26" s="28"/>
      <c r="E26" s="28"/>
      <c r="F26" s="28"/>
      <c r="G26" s="28"/>
      <c r="H26" s="36"/>
    </row>
    <row r="27" spans="1:8" x14ac:dyDescent="0.25">
      <c r="A27" s="60"/>
      <c r="B27" s="28"/>
      <c r="C27" s="35"/>
      <c r="D27" s="28"/>
      <c r="E27" s="28"/>
      <c r="F27" s="28"/>
      <c r="G27" s="28"/>
      <c r="H27" s="36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37"/>
      <c r="B29" s="38"/>
      <c r="C29" s="39" t="s">
        <v>148</v>
      </c>
      <c r="D29" s="38"/>
      <c r="E29" s="40"/>
      <c r="F29" s="41"/>
      <c r="G29" s="42">
        <f>SUM(G6:G26)</f>
        <v>0</v>
      </c>
      <c r="H29" s="43"/>
    </row>
  </sheetData>
  <mergeCells count="8">
    <mergeCell ref="H2:H3"/>
    <mergeCell ref="C5:G5"/>
    <mergeCell ref="A2:A3"/>
    <mergeCell ref="B2:B3"/>
    <mergeCell ref="C2:C3"/>
    <mergeCell ref="D2:D3"/>
    <mergeCell ref="E2:E3"/>
    <mergeCell ref="F2:G2"/>
  </mergeCells>
  <pageMargins left="0.7" right="0.7" top="0.78740157499999996" bottom="0.78740157499999996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REKAP</vt:lpstr>
      <vt:lpstr>STANDARTY</vt:lpstr>
      <vt:lpstr>1</vt:lpstr>
      <vt:lpstr>2</vt:lpstr>
      <vt:lpstr>REKAP!Oblast_tisku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Kaplan</dc:creator>
  <cp:lastModifiedBy>Kolarčíková Eva, Ing.</cp:lastModifiedBy>
  <cp:lastPrinted>2018-05-07T09:04:11Z</cp:lastPrinted>
  <dcterms:created xsi:type="dcterms:W3CDTF">2017-10-23T07:23:35Z</dcterms:created>
  <dcterms:modified xsi:type="dcterms:W3CDTF">2018-11-06T14:29:10Z</dcterms:modified>
</cp:coreProperties>
</file>