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60" activeTab="0"/>
  </bookViews>
  <sheets>
    <sheet name="rozsah zákazky a cenová ponuka" sheetId="1" r:id="rId1"/>
    <sheet name="Vysvetlivky" sheetId="2" r:id="rId2"/>
  </sheets>
  <definedNames>
    <definedName name="_xlnm.Print_Area" localSheetId="0">'rozsah zákazky a cenová ponuka'!$A$1:$P$31</definedName>
  </definedNames>
  <calcPr fullCalcOnLoad="1"/>
</workbook>
</file>

<file path=xl/sharedStrings.xml><?xml version="1.0" encoding="utf-8"?>
<sst xmlns="http://schemas.openxmlformats.org/spreadsheetml/2006/main" count="97" uniqueCount="83">
  <si>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</si>
  <si>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</si>
  <si>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</si>
  <si>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</si>
  <si>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</si>
  <si>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</si>
  <si>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</si>
  <si>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</si>
  <si>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</si>
  <si>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</rPr>
      <t>³)</t>
    </r>
  </si>
  <si>
    <r>
      <t>spolu (m</t>
    </r>
    <r>
      <rPr>
        <b/>
        <sz val="9"/>
        <rFont val="Arial"/>
        <family val="2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</si>
  <si>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</si>
  <si>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</si>
  <si>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</si>
  <si>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</si>
  <si>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</si>
  <si>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</si>
  <si>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</si>
  <si>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</si>
  <si>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</si>
  <si>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</si>
  <si>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</si>
  <si>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</si>
  <si>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</si>
  <si>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</si>
  <si>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</si>
  <si>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</si>
  <si>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</si>
  <si>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</si>
  <si>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</si>
  <si>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</si>
  <si>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</si>
  <si>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</si>
  <si>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</si>
  <si>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</si>
  <si>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</si>
  <si>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</si>
  <si>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</si>
  <si>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</si>
  <si>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</si>
  <si>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</si>
  <si>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</si>
  <si>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</si>
  <si>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</si>
  <si>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</si>
  <si>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</si>
  <si>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</si>
  <si>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</si>
  <si>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</si>
  <si>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</si>
  <si>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</si>
  <si>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</si>
  <si>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</si>
  <si>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</si>
  <si>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</si>
  <si>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</rPr>
      <t>/m</t>
    </r>
    <r>
      <rPr>
        <b/>
        <sz val="8"/>
        <rFont val="Arial"/>
        <family val="2"/>
      </rPr>
      <t>³ na dve desatiiné miesta</t>
    </r>
  </si>
  <si>
    <r>
      <t>Celkom cena bez DPH</t>
    </r>
    <r>
      <rPr>
        <b/>
        <sz val="7"/>
        <rFont val="Arial"/>
        <family val="2"/>
      </rPr>
      <t xml:space="preserve"> (ponuka dodávateľa)</t>
    </r>
    <r>
      <rPr>
        <b/>
        <sz val="9"/>
        <rFont val="Arial"/>
        <family val="2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</si>
  <si>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</si>
  <si>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</si>
  <si>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</si>
  <si>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</si>
  <si>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</si>
  <si>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</si>
  <si>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</si>
  <si>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</si>
  <si>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</si>
  <si>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</si>
  <si>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Žilina</t>
  </si>
  <si>
    <t>Približovacia vzdialenosť P-VM | VM-OM | P-OM (m)</t>
  </si>
  <si>
    <t>Cena stanovená objednávateľom            €/m3</t>
  </si>
  <si>
    <t>vzdialenosť v metroch, na ktorú sa približuje drevná hmota z lokality P - peň</t>
  </si>
  <si>
    <t>Medzihorská</t>
  </si>
  <si>
    <t>75</t>
  </si>
  <si>
    <t>80</t>
  </si>
  <si>
    <t xml:space="preserve">Lesnícke služby v ťažbovom procese na OZ Žilina na roky 2021-2024, VC 0901-5 - 3, výzva č. 3   </t>
  </si>
  <si>
    <t>SL201-2246.0/6</t>
  </si>
  <si>
    <t>SL201-2247C0/2</t>
  </si>
  <si>
    <t>SL201-2247D1/2</t>
  </si>
  <si>
    <t>1,2,4a,4b,4c,6,7</t>
  </si>
  <si>
    <t>550 | 250 | -</t>
  </si>
  <si>
    <t>350 | 205 | -</t>
  </si>
  <si>
    <t>520 | 205 | -</t>
  </si>
  <si>
    <r>
      <rPr>
        <b/>
        <sz val="11"/>
        <color indexed="8"/>
        <rFont val="Calibri"/>
        <family val="2"/>
      </rPr>
      <t>* Požiadavky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Na všetkých pracoviskách je požadované približovanie stromovou metódou, výroba SKM pri lanovke a približovanie tenčiny z odvetvovania na určené miesto (VM-OM).                                                                                    </t>
    </r>
    <r>
      <rPr>
        <b/>
        <u val="single"/>
        <sz val="11"/>
        <color indexed="60"/>
        <rFont val="Calibri"/>
        <family val="2"/>
      </rPr>
      <t>Do 31.12. 2021 je požadované priblíženie na OM 50 % predpokladaného objemu ťažby</t>
    </r>
    <r>
      <rPr>
        <sz val="11"/>
        <color theme="1"/>
        <rFont val="Calibri"/>
        <family val="2"/>
      </rPr>
      <t xml:space="preserve">.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Termín ukončenia všetkých služieb do:  </t>
    </r>
    <r>
      <rPr>
        <b/>
        <sz val="14"/>
        <color indexed="8"/>
        <rFont val="Calibri"/>
        <family val="2"/>
      </rPr>
      <t>28.02.2022</t>
    </r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</si>
</sst>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_-* #,##0.0\ _E_U_R_-;\-* #,##0.0\ _E_U_R_-;_-* &quot;-&quot;??\ _E_U_R_-;_-@_-"/>
    <numFmt numFmtId="166" formatCode="_-* #,##0\ _E_U_R_-;\-* #,##0\ _E_U_R_-;_-* &quot;-&quot;??\ _E_U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8"/>
      <color indexed="36"/>
      <name val="Calibri"/>
      <family val="2"/>
    </font>
    <font>
      <b/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30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4" fontId="7" fillId="33" borderId="22" xfId="0" applyNumberFormat="1" applyFont="1" applyFill="1" applyBorder="1" applyAlignment="1" applyProtection="1">
      <alignment horizontal="center" vertical="center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 locked="0"/>
    </xf>
    <xf numFmtId="4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22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2" fontId="11" fillId="33" borderId="31" xfId="0" applyNumberFormat="1" applyFont="1" applyFill="1" applyBorder="1" applyAlignment="1" applyProtection="1">
      <alignment horizontal="center" vertical="center" wrapText="1"/>
      <protection/>
    </xf>
    <xf numFmtId="2" fontId="11" fillId="33" borderId="31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9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7" fillId="34" borderId="3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hidden="1"/>
    </xf>
    <xf numFmtId="2" fontId="7" fillId="34" borderId="36" xfId="0" applyNumberFormat="1" applyFont="1" applyFill="1" applyBorder="1" applyAlignment="1" applyProtection="1">
      <alignment horizontal="center" vertical="center"/>
      <protection locked="0"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4" fontId="7" fillId="33" borderId="15" xfId="0" applyNumberFormat="1" applyFont="1" applyFill="1" applyBorder="1" applyAlignment="1" applyProtection="1">
      <alignment horizontal="center" vertical="center"/>
      <protection/>
    </xf>
    <xf numFmtId="2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right" vertical="center"/>
      <protection/>
    </xf>
    <xf numFmtId="0" fontId="7" fillId="33" borderId="24" xfId="0" applyFont="1" applyFill="1" applyBorder="1" applyAlignment="1" applyProtection="1">
      <alignment horizontal="right" vertical="center"/>
      <protection/>
    </xf>
    <xf numFmtId="0" fontId="7" fillId="33" borderId="37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3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/>
      <protection/>
    </xf>
    <xf numFmtId="0" fontId="7" fillId="33" borderId="44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4" xfId="0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0" fillId="33" borderId="45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48" xfId="0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49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85" zoomScaleSheetLayoutView="85" zoomScalePageLayoutView="0" workbookViewId="0" topLeftCell="A1">
      <selection activeCell="O12" sqref="O12:O13"/>
    </sheetView>
  </sheetViews>
  <sheetFormatPr defaultColWidth="9.140625" defaultRowHeight="15"/>
  <cols>
    <col min="1" max="1" width="13.7109375" style="0" customWidth="1"/>
    <col min="2" max="2" width="16.140625" style="0" customWidth="1"/>
    <col min="3" max="3" width="14.8515625" style="0" customWidth="1"/>
    <col min="4" max="4" width="14.57421875" style="0" customWidth="1"/>
    <col min="5" max="5" width="7.8515625" style="0" customWidth="1"/>
    <col min="6" max="6" width="8.140625" style="0" customWidth="1"/>
    <col min="7" max="7" width="11.7109375" style="0" customWidth="1"/>
    <col min="8" max="9" width="7.140625" style="0" customWidth="1"/>
    <col min="11" max="11" width="11.421875" style="0" customWidth="1"/>
    <col min="12" max="12" width="13.00390625" style="0" customWidth="1"/>
    <col min="13" max="13" width="11.57421875" style="0" customWidth="1"/>
    <col min="14" max="14" width="12.421875" style="0" customWidth="1"/>
    <col min="15" max="15" width="13.8515625" style="0" customWidth="1"/>
    <col min="16" max="16" width="15.8515625" style="0" customWidth="1"/>
    <col min="17" max="17" width="14.57421875" style="0" customWidth="1"/>
    <col min="18" max="18" width="9.421875" style="0" bestFit="1" customWidth="1"/>
  </cols>
  <sheetData>
    <row r="1" spans="1:16" ht="18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56"/>
      <c r="N1" s="15" t="s">
        <v>65</v>
      </c>
      <c r="P1" s="14"/>
    </row>
    <row r="2" spans="1:16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6"/>
      <c r="N2" s="15" t="s">
        <v>66</v>
      </c>
      <c r="P2" s="14"/>
    </row>
    <row r="3" spans="1:16" ht="18">
      <c r="A3" s="16" t="s">
        <v>0</v>
      </c>
      <c r="B3" s="12"/>
      <c r="C3" s="131" t="s">
        <v>74</v>
      </c>
      <c r="D3" s="132"/>
      <c r="E3" s="132"/>
      <c r="F3" s="132"/>
      <c r="G3" s="132"/>
      <c r="H3" s="132"/>
      <c r="I3" s="132"/>
      <c r="J3" s="132"/>
      <c r="K3" s="132"/>
      <c r="L3" s="12"/>
      <c r="M3" s="56"/>
      <c r="O3" s="13"/>
      <c r="P3" s="14"/>
    </row>
    <row r="4" spans="1:16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6"/>
      <c r="N4" s="12"/>
      <c r="O4" s="13"/>
      <c r="P4" s="14"/>
    </row>
    <row r="5" spans="1:16" ht="15">
      <c r="A5" s="17"/>
      <c r="B5" s="17"/>
      <c r="C5" s="17"/>
      <c r="D5" s="17"/>
      <c r="E5" s="79"/>
      <c r="F5" s="79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9" t="s">
        <v>1</v>
      </c>
      <c r="B6" s="104" t="s">
        <v>67</v>
      </c>
      <c r="C6" s="104"/>
      <c r="D6" s="104"/>
      <c r="E6" s="104"/>
      <c r="F6" s="104"/>
      <c r="G6" s="18"/>
      <c r="H6" s="17"/>
      <c r="I6" s="17"/>
      <c r="J6" s="20"/>
      <c r="K6" s="17"/>
      <c r="L6" s="17"/>
      <c r="M6" s="17"/>
      <c r="N6" s="17"/>
      <c r="O6" s="17"/>
      <c r="P6" s="17"/>
    </row>
    <row r="7" spans="1:16" ht="6" customHeight="1" thickBot="1">
      <c r="A7" s="21"/>
      <c r="B7" s="105"/>
      <c r="C7" s="105"/>
      <c r="D7" s="105"/>
      <c r="E7" s="105"/>
      <c r="F7" s="105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>
      <c r="A8" s="96" t="s">
        <v>63</v>
      </c>
      <c r="B8" s="97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>
      <c r="A9" s="54" t="s">
        <v>7</v>
      </c>
      <c r="B9" s="106" t="s">
        <v>2</v>
      </c>
      <c r="C9" s="108" t="s">
        <v>50</v>
      </c>
      <c r="D9" s="109"/>
      <c r="E9" s="110" t="s">
        <v>3</v>
      </c>
      <c r="F9" s="111"/>
      <c r="G9" s="112"/>
      <c r="H9" s="91" t="s">
        <v>4</v>
      </c>
      <c r="I9" s="94" t="s">
        <v>5</v>
      </c>
      <c r="J9" s="99" t="s">
        <v>6</v>
      </c>
      <c r="K9" s="102" t="s">
        <v>68</v>
      </c>
      <c r="L9" s="80" t="s">
        <v>51</v>
      </c>
      <c r="M9" s="80" t="s">
        <v>69</v>
      </c>
      <c r="N9" s="94" t="s">
        <v>57</v>
      </c>
      <c r="O9" s="133" t="s">
        <v>55</v>
      </c>
      <c r="P9" s="135" t="s">
        <v>56</v>
      </c>
    </row>
    <row r="10" spans="1:16" ht="21.75" customHeight="1">
      <c r="A10" s="24"/>
      <c r="B10" s="107"/>
      <c r="C10" s="137" t="s">
        <v>64</v>
      </c>
      <c r="D10" s="138"/>
      <c r="E10" s="137" t="s">
        <v>8</v>
      </c>
      <c r="F10" s="95" t="s">
        <v>9</v>
      </c>
      <c r="G10" s="94" t="s">
        <v>10</v>
      </c>
      <c r="H10" s="92"/>
      <c r="I10" s="95"/>
      <c r="J10" s="100"/>
      <c r="K10" s="103"/>
      <c r="L10" s="81"/>
      <c r="M10" s="81"/>
      <c r="N10" s="95"/>
      <c r="O10" s="134"/>
      <c r="P10" s="136"/>
    </row>
    <row r="11" spans="1:16" ht="50.25" customHeight="1" thickBot="1">
      <c r="A11" s="25"/>
      <c r="B11" s="107"/>
      <c r="C11" s="137"/>
      <c r="D11" s="138"/>
      <c r="E11" s="137"/>
      <c r="F11" s="95"/>
      <c r="G11" s="95"/>
      <c r="H11" s="93"/>
      <c r="I11" s="95"/>
      <c r="J11" s="101"/>
      <c r="K11" s="103"/>
      <c r="L11" s="82"/>
      <c r="M11" s="82"/>
      <c r="N11" s="98"/>
      <c r="O11" s="134"/>
      <c r="P11" s="136"/>
    </row>
    <row r="12" spans="1:17" ht="17.25" customHeight="1">
      <c r="A12" s="58" t="s">
        <v>71</v>
      </c>
      <c r="B12" s="59" t="s">
        <v>75</v>
      </c>
      <c r="C12" s="87" t="s">
        <v>78</v>
      </c>
      <c r="D12" s="88"/>
      <c r="E12" s="62">
        <v>518.43</v>
      </c>
      <c r="F12" s="62">
        <v>0</v>
      </c>
      <c r="G12" s="62">
        <v>518.43</v>
      </c>
      <c r="H12" s="60" t="s">
        <v>36</v>
      </c>
      <c r="I12" s="60" t="s">
        <v>73</v>
      </c>
      <c r="J12" s="61">
        <v>0.4739999999999999</v>
      </c>
      <c r="K12" s="67" t="s">
        <v>79</v>
      </c>
      <c r="L12" s="77">
        <v>19306.6212</v>
      </c>
      <c r="M12" s="70">
        <f>L12/G12</f>
        <v>37.24055552340722</v>
      </c>
      <c r="N12" s="26" t="s">
        <v>58</v>
      </c>
      <c r="O12" s="75"/>
      <c r="P12" s="71">
        <f>SUM(O12*G12)</f>
        <v>0</v>
      </c>
      <c r="Q12" s="74" t="str">
        <f>IF(P12=0," ",IF(100-((L12/P12)*100)&gt;20,"viac ako 20%",0))</f>
        <v> </v>
      </c>
    </row>
    <row r="13" spans="1:17" ht="17.25" customHeight="1">
      <c r="A13" s="27" t="s">
        <v>71</v>
      </c>
      <c r="B13" s="28" t="s">
        <v>76</v>
      </c>
      <c r="C13" s="89" t="s">
        <v>78</v>
      </c>
      <c r="D13" s="90"/>
      <c r="E13" s="63">
        <v>804.77</v>
      </c>
      <c r="F13" s="63">
        <v>0</v>
      </c>
      <c r="G13" s="63">
        <v>804.77</v>
      </c>
      <c r="H13" s="29" t="s">
        <v>36</v>
      </c>
      <c r="I13" s="28" t="s">
        <v>72</v>
      </c>
      <c r="J13" s="65">
        <v>1.461</v>
      </c>
      <c r="K13" s="68" t="s">
        <v>80</v>
      </c>
      <c r="L13" s="30">
        <v>24335.9688</v>
      </c>
      <c r="M13" s="78">
        <f>L13/G13</f>
        <v>30.23965704486996</v>
      </c>
      <c r="N13" s="31" t="s">
        <v>58</v>
      </c>
      <c r="O13" s="72"/>
      <c r="P13" s="30">
        <f>SUM(O13*G13)</f>
        <v>0</v>
      </c>
      <c r="Q13" s="74" t="str">
        <f>IF(P13=0," ",IF(100-((L13/P13)*100)&gt;20,"viac ako 20%",0))</f>
        <v> </v>
      </c>
    </row>
    <row r="14" spans="1:17" ht="17.25" customHeight="1" thickBot="1">
      <c r="A14" s="57" t="s">
        <v>71</v>
      </c>
      <c r="B14" s="32" t="s">
        <v>77</v>
      </c>
      <c r="C14" s="89" t="s">
        <v>78</v>
      </c>
      <c r="D14" s="90"/>
      <c r="E14" s="64">
        <v>1965.86</v>
      </c>
      <c r="F14" s="64">
        <v>0</v>
      </c>
      <c r="G14" s="64">
        <v>1965.86</v>
      </c>
      <c r="H14" s="33" t="s">
        <v>36</v>
      </c>
      <c r="I14" s="32" t="s">
        <v>73</v>
      </c>
      <c r="J14" s="66">
        <v>1.7427005020843687</v>
      </c>
      <c r="K14" s="69" t="s">
        <v>81</v>
      </c>
      <c r="L14" s="30">
        <v>57467.2693</v>
      </c>
      <c r="M14" s="78">
        <f>L14/G14</f>
        <v>29.232635742117957</v>
      </c>
      <c r="N14" s="31" t="s">
        <v>58</v>
      </c>
      <c r="O14" s="73"/>
      <c r="P14" s="43">
        <f>SUM(O14*G14)</f>
        <v>0</v>
      </c>
      <c r="Q14" s="74" t="str">
        <f>IF(P14=0," ",IF(100-((L14/P14)*100)&gt;20,"viac ako 20%",0))</f>
        <v> </v>
      </c>
    </row>
    <row r="15" spans="1:17" ht="15.75" thickBot="1">
      <c r="A15" s="34"/>
      <c r="B15" s="35"/>
      <c r="C15" s="36"/>
      <c r="D15" s="37"/>
      <c r="E15" s="38"/>
      <c r="F15" s="38"/>
      <c r="G15" s="76">
        <f>SUM(G12:G14)</f>
        <v>3289.0599999999995</v>
      </c>
      <c r="H15" s="39"/>
      <c r="I15" s="35"/>
      <c r="J15" s="35"/>
      <c r="K15" s="36"/>
      <c r="L15" s="40"/>
      <c r="M15" s="41"/>
      <c r="N15" s="41"/>
      <c r="O15" s="45"/>
      <c r="P15" s="46"/>
      <c r="Q15" s="74"/>
    </row>
    <row r="16" spans="1:17" ht="15.75" thickBot="1">
      <c r="A16" s="55"/>
      <c r="B16" s="42"/>
      <c r="C16" s="42"/>
      <c r="D16" s="42"/>
      <c r="E16" s="42"/>
      <c r="F16" s="42"/>
      <c r="G16" s="42"/>
      <c r="H16" s="42"/>
      <c r="I16" s="42"/>
      <c r="J16" s="84" t="s">
        <v>12</v>
      </c>
      <c r="K16" s="84"/>
      <c r="L16" s="46">
        <f>SUM(L12:L14)</f>
        <v>101109.8593</v>
      </c>
      <c r="M16" s="44"/>
      <c r="N16" s="44"/>
      <c r="O16" s="47" t="s">
        <v>13</v>
      </c>
      <c r="P16" s="40">
        <f>SUM(P12:P14)</f>
        <v>0</v>
      </c>
      <c r="Q16" s="74" t="str">
        <f>IF(P16&gt;L16,"prekročená cena","nižšia ako stanovená")</f>
        <v>nižšia ako stanovená</v>
      </c>
    </row>
    <row r="17" spans="1:16" ht="15.75" thickBot="1">
      <c r="A17" s="83" t="s">
        <v>14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40">
        <f>P18-P16</f>
        <v>0</v>
      </c>
    </row>
    <row r="18" spans="1:16" ht="15.75" thickBot="1">
      <c r="A18" s="83" t="s">
        <v>15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40">
        <f>IF("nie"=MID(H26,1,3),P16,(P16*1.2))</f>
        <v>0</v>
      </c>
    </row>
    <row r="19" spans="1:16" ht="15">
      <c r="A19" s="116" t="s">
        <v>16</v>
      </c>
      <c r="B19" s="116"/>
      <c r="C19" s="11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5">
      <c r="A20" s="130" t="s">
        <v>62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6" ht="25.5" customHeight="1">
      <c r="A21" s="49" t="s">
        <v>54</v>
      </c>
      <c r="B21" s="49"/>
      <c r="C21" s="49"/>
      <c r="D21" s="49"/>
      <c r="E21" s="49"/>
      <c r="F21" s="49"/>
      <c r="G21" s="50" t="s">
        <v>52</v>
      </c>
      <c r="H21" s="49"/>
      <c r="I21" s="49"/>
      <c r="J21" s="51"/>
      <c r="K21" s="51"/>
      <c r="L21" s="51"/>
      <c r="M21" s="51"/>
      <c r="N21" s="51"/>
      <c r="O21" s="51"/>
      <c r="P21" s="51"/>
    </row>
    <row r="22" spans="1:16" ht="15" customHeight="1">
      <c r="A22" s="121" t="s">
        <v>82</v>
      </c>
      <c r="B22" s="122"/>
      <c r="C22" s="122"/>
      <c r="D22" s="122"/>
      <c r="E22" s="123"/>
      <c r="F22" s="117" t="s">
        <v>53</v>
      </c>
      <c r="G22" s="52" t="s">
        <v>17</v>
      </c>
      <c r="H22" s="118"/>
      <c r="I22" s="119"/>
      <c r="J22" s="119"/>
      <c r="K22" s="119"/>
      <c r="L22" s="119"/>
      <c r="M22" s="119"/>
      <c r="N22" s="119"/>
      <c r="O22" s="119"/>
      <c r="P22" s="120"/>
    </row>
    <row r="23" spans="1:16" ht="15">
      <c r="A23" s="124"/>
      <c r="B23" s="125"/>
      <c r="C23" s="125"/>
      <c r="D23" s="125"/>
      <c r="E23" s="126"/>
      <c r="F23" s="117"/>
      <c r="G23" s="52" t="s">
        <v>18</v>
      </c>
      <c r="H23" s="118"/>
      <c r="I23" s="119"/>
      <c r="J23" s="119"/>
      <c r="K23" s="119"/>
      <c r="L23" s="119"/>
      <c r="M23" s="119"/>
      <c r="N23" s="119"/>
      <c r="O23" s="119"/>
      <c r="P23" s="120"/>
    </row>
    <row r="24" spans="1:16" ht="18" customHeight="1">
      <c r="A24" s="124"/>
      <c r="B24" s="125"/>
      <c r="C24" s="125"/>
      <c r="D24" s="125"/>
      <c r="E24" s="126"/>
      <c r="F24" s="117"/>
      <c r="G24" s="52" t="s">
        <v>19</v>
      </c>
      <c r="H24" s="118"/>
      <c r="I24" s="119"/>
      <c r="J24" s="119"/>
      <c r="K24" s="119"/>
      <c r="L24" s="119"/>
      <c r="M24" s="119"/>
      <c r="N24" s="119"/>
      <c r="O24" s="119"/>
      <c r="P24" s="120"/>
    </row>
    <row r="25" spans="1:16" ht="15">
      <c r="A25" s="124"/>
      <c r="B25" s="125"/>
      <c r="C25" s="125"/>
      <c r="D25" s="125"/>
      <c r="E25" s="126"/>
      <c r="F25" s="117"/>
      <c r="G25" s="52" t="s">
        <v>20</v>
      </c>
      <c r="H25" s="118"/>
      <c r="I25" s="119"/>
      <c r="J25" s="119"/>
      <c r="K25" s="119"/>
      <c r="L25" s="119"/>
      <c r="M25" s="119"/>
      <c r="N25" s="119"/>
      <c r="O25" s="119"/>
      <c r="P25" s="120"/>
    </row>
    <row r="26" spans="1:16" ht="15">
      <c r="A26" s="124"/>
      <c r="B26" s="125"/>
      <c r="C26" s="125"/>
      <c r="D26" s="125"/>
      <c r="E26" s="126"/>
      <c r="F26" s="117"/>
      <c r="G26" s="52" t="s">
        <v>21</v>
      </c>
      <c r="H26" s="118"/>
      <c r="I26" s="119"/>
      <c r="J26" s="119"/>
      <c r="K26" s="119"/>
      <c r="L26" s="119"/>
      <c r="M26" s="119"/>
      <c r="N26" s="119"/>
      <c r="O26" s="119"/>
      <c r="P26" s="120"/>
    </row>
    <row r="27" spans="1:16" ht="15">
      <c r="A27" s="124"/>
      <c r="B27" s="125"/>
      <c r="C27" s="125"/>
      <c r="D27" s="125"/>
      <c r="E27" s="1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5">
      <c r="A28" s="124"/>
      <c r="B28" s="125"/>
      <c r="C28" s="125"/>
      <c r="D28" s="125"/>
      <c r="E28" s="12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>
      <c r="A29" s="127"/>
      <c r="B29" s="128"/>
      <c r="C29" s="128"/>
      <c r="D29" s="128"/>
      <c r="E29" s="129"/>
      <c r="F29" s="51"/>
      <c r="G29" s="23"/>
      <c r="H29" s="17"/>
      <c r="I29" s="23"/>
      <c r="J29" s="23" t="s">
        <v>22</v>
      </c>
      <c r="K29" s="23"/>
      <c r="L29" s="113"/>
      <c r="M29" s="114"/>
      <c r="N29" s="114"/>
      <c r="O29" s="115"/>
      <c r="P29" s="23"/>
    </row>
    <row r="30" spans="1:16" ht="15">
      <c r="A30" s="51"/>
      <c r="B30" s="51"/>
      <c r="C30" s="51"/>
      <c r="D30" s="51"/>
      <c r="E30" s="51"/>
      <c r="F30" s="51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5">
      <c r="A31" s="20"/>
      <c r="B31" s="20"/>
      <c r="C31" s="20"/>
      <c r="D31" s="20"/>
      <c r="E31" s="20"/>
      <c r="F31" s="20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 password="CC49" sheet="1"/>
  <mergeCells count="38">
    <mergeCell ref="C3:K3"/>
    <mergeCell ref="H26:P26"/>
    <mergeCell ref="O9:O11"/>
    <mergeCell ref="P9:P11"/>
    <mergeCell ref="C10:D11"/>
    <mergeCell ref="E10:E11"/>
    <mergeCell ref="H24:P24"/>
    <mergeCell ref="H25:P25"/>
    <mergeCell ref="A22:E29"/>
    <mergeCell ref="J16:K16"/>
    <mergeCell ref="A20:P20"/>
    <mergeCell ref="C14:D14"/>
    <mergeCell ref="B6:F6"/>
    <mergeCell ref="B7:F7"/>
    <mergeCell ref="B9:B11"/>
    <mergeCell ref="C9:D9"/>
    <mergeCell ref="E9:G9"/>
    <mergeCell ref="L29:O29"/>
    <mergeCell ref="A19:C19"/>
    <mergeCell ref="F22:F26"/>
    <mergeCell ref="H22:P22"/>
    <mergeCell ref="H23:P23"/>
    <mergeCell ref="A8:B8"/>
    <mergeCell ref="F10:F11"/>
    <mergeCell ref="G10:G11"/>
    <mergeCell ref="N9:N11"/>
    <mergeCell ref="J9:J11"/>
    <mergeCell ref="K9:K11"/>
    <mergeCell ref="E5:F5"/>
    <mergeCell ref="L9:L11"/>
    <mergeCell ref="M9:M11"/>
    <mergeCell ref="A17:O17"/>
    <mergeCell ref="A18:O18"/>
    <mergeCell ref="A1:L1"/>
    <mergeCell ref="C12:D12"/>
    <mergeCell ref="C13:D13"/>
    <mergeCell ref="H9:H11"/>
    <mergeCell ref="I9:I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</cols>
  <sheetData>
    <row r="2" spans="1:13" ht="15">
      <c r="A2" s="1" t="s">
        <v>23</v>
      </c>
      <c r="B2" s="2"/>
      <c r="C2" s="2"/>
      <c r="D2" s="3"/>
      <c r="E2" s="4"/>
      <c r="F2" s="4"/>
      <c r="L2" s="143" t="s">
        <v>48</v>
      </c>
      <c r="M2" s="143"/>
    </row>
    <row r="3" spans="1:14" ht="15">
      <c r="A3" s="5" t="s">
        <v>24</v>
      </c>
      <c r="B3" s="140" t="s">
        <v>25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">
      <c r="A4" s="5" t="s">
        <v>26</v>
      </c>
      <c r="B4" s="140" t="s">
        <v>27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15">
      <c r="A5" s="5" t="s">
        <v>7</v>
      </c>
      <c r="B5" s="140" t="s">
        <v>28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5">
      <c r="A6" s="5" t="s">
        <v>2</v>
      </c>
      <c r="B6" s="140" t="s">
        <v>29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5">
      <c r="A7" s="6" t="s">
        <v>30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ht="15">
      <c r="A8" s="5" t="s">
        <v>11</v>
      </c>
      <c r="B8" s="140" t="s">
        <v>31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15">
      <c r="A9" s="7" t="s">
        <v>32</v>
      </c>
      <c r="B9" s="140" t="s">
        <v>33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5">
      <c r="A10" s="7" t="s">
        <v>34</v>
      </c>
      <c r="B10" s="140" t="s">
        <v>35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15">
      <c r="A11" s="8" t="s">
        <v>36</v>
      </c>
      <c r="B11" s="140" t="s">
        <v>37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ht="15">
      <c r="A12" s="9" t="s">
        <v>38</v>
      </c>
      <c r="B12" s="140" t="s">
        <v>39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>
      <c r="A13" s="8" t="s">
        <v>40</v>
      </c>
      <c r="B13" s="140" t="s">
        <v>41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>
      <c r="A14" s="8" t="s">
        <v>5</v>
      </c>
      <c r="B14" s="140" t="s">
        <v>49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15">
      <c r="A15" s="8" t="s">
        <v>42</v>
      </c>
      <c r="B15" s="140" t="s">
        <v>43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51">
      <c r="A16" s="10" t="s">
        <v>68</v>
      </c>
      <c r="B16" s="140" t="s">
        <v>70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>
      <c r="A17" s="10" t="s">
        <v>44</v>
      </c>
      <c r="B17" s="140" t="s">
        <v>45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>
      <c r="A18" s="11" t="s">
        <v>46</v>
      </c>
      <c r="B18" s="140" t="s">
        <v>47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>
      <c r="A19" s="53" t="s">
        <v>59</v>
      </c>
      <c r="B19" s="139" t="s">
        <v>60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sheetProtection/>
  <mergeCells count="18">
    <mergeCell ref="B17:N17"/>
    <mergeCell ref="B18:N18"/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alexander.sagat</dc:creator>
  <cp:keywords/>
  <dc:description/>
  <cp:lastModifiedBy>michal.kraus</cp:lastModifiedBy>
  <cp:lastPrinted>2021-08-24T10:49:30Z</cp:lastPrinted>
  <dcterms:created xsi:type="dcterms:W3CDTF">2012-08-13T12:29:09Z</dcterms:created>
  <dcterms:modified xsi:type="dcterms:W3CDTF">2021-09-21T07:35:31Z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