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4 D.1.4.D Pol" sheetId="12" r:id="rId4"/>
    <sheet name="4 D.1.4.F Pol" sheetId="13" r:id="rId5"/>
    <sheet name="4 D.1.4.G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'4 D.1.4.D Pol'!$1:$7</definedName>
    <definedName name="_xlnm.Print_Titles" localSheetId="4">'4 D.1.4.F Pol'!$1:$7</definedName>
    <definedName name="_xlnm.Print_Titles" localSheetId="5">'4 D.1.4.G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'4 D.1.4.D Pol'!$A$1:$W$49</definedName>
    <definedName name="_xlnm.Print_Area" localSheetId="4">'4 D.1.4.F Pol'!$A$1:$W$22</definedName>
    <definedName name="_xlnm.Print_Area" localSheetId="5">'4 D.1.4.G Pol'!$A$1:$W$38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/>
  <c r="I20" s="1"/>
  <c r="I57"/>
  <c r="I19" s="1"/>
  <c r="I56"/>
  <c r="I18" s="1"/>
  <c r="I55"/>
  <c r="I54"/>
  <c r="I53"/>
  <c r="I52"/>
  <c r="I51"/>
  <c r="I16" s="1"/>
  <c r="G43"/>
  <c r="H43" s="1"/>
  <c r="I43" s="1"/>
  <c r="F43"/>
  <c r="G42"/>
  <c r="F42"/>
  <c r="G41"/>
  <c r="F41"/>
  <c r="G40"/>
  <c r="F40"/>
  <c r="G39"/>
  <c r="G44" s="1"/>
  <c r="G25" s="1"/>
  <c r="A25" s="1"/>
  <c r="A26" s="1"/>
  <c r="G26" s="1"/>
  <c r="F39"/>
  <c r="F44" s="1"/>
  <c r="G23" s="1"/>
  <c r="G28" i="14"/>
  <c r="G8"/>
  <c r="G9"/>
  <c r="I9"/>
  <c r="I8" s="1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AF28" s="1"/>
  <c r="I13"/>
  <c r="K13"/>
  <c r="O13"/>
  <c r="Q13"/>
  <c r="V13"/>
  <c r="G14"/>
  <c r="M14" s="1"/>
  <c r="I14"/>
  <c r="K14"/>
  <c r="O14"/>
  <c r="Q14"/>
  <c r="V14"/>
  <c r="G15"/>
  <c r="I15"/>
  <c r="K15"/>
  <c r="M15"/>
  <c r="O15"/>
  <c r="Q15"/>
  <c r="V15"/>
  <c r="G16"/>
  <c r="M16" s="1"/>
  <c r="I16"/>
  <c r="K16"/>
  <c r="O16"/>
  <c r="Q16"/>
  <c r="V16"/>
  <c r="G17"/>
  <c r="I17"/>
  <c r="K17"/>
  <c r="M17"/>
  <c r="O17"/>
  <c r="Q17"/>
  <c r="V17"/>
  <c r="K18"/>
  <c r="G19"/>
  <c r="I19"/>
  <c r="I18" s="1"/>
  <c r="K19"/>
  <c r="M19"/>
  <c r="O19"/>
  <c r="O18" s="1"/>
  <c r="Q19"/>
  <c r="V19"/>
  <c r="V18" s="1"/>
  <c r="G20"/>
  <c r="M20" s="1"/>
  <c r="I20"/>
  <c r="K20"/>
  <c r="O20"/>
  <c r="Q20"/>
  <c r="V20"/>
  <c r="G21"/>
  <c r="M21" s="1"/>
  <c r="I21"/>
  <c r="K21"/>
  <c r="O21"/>
  <c r="Q21"/>
  <c r="Q18" s="1"/>
  <c r="V21"/>
  <c r="G22"/>
  <c r="M22" s="1"/>
  <c r="I22"/>
  <c r="K22"/>
  <c r="O22"/>
  <c r="Q22"/>
  <c r="V22"/>
  <c r="G24"/>
  <c r="M24" s="1"/>
  <c r="M23" s="1"/>
  <c r="I24"/>
  <c r="I23" s="1"/>
  <c r="K24"/>
  <c r="O24"/>
  <c r="O23" s="1"/>
  <c r="Q24"/>
  <c r="V24"/>
  <c r="V23" s="1"/>
  <c r="G25"/>
  <c r="I25"/>
  <c r="K25"/>
  <c r="K23" s="1"/>
  <c r="M25"/>
  <c r="O25"/>
  <c r="Q25"/>
  <c r="Q23" s="1"/>
  <c r="V25"/>
  <c r="G26"/>
  <c r="I26"/>
  <c r="K26"/>
  <c r="M26"/>
  <c r="O26"/>
  <c r="Q26"/>
  <c r="V26"/>
  <c r="AE28"/>
  <c r="G12" i="13"/>
  <c r="G8"/>
  <c r="M8"/>
  <c r="G9"/>
  <c r="I9"/>
  <c r="I8" s="1"/>
  <c r="K9"/>
  <c r="K8" s="1"/>
  <c r="M9"/>
  <c r="O9"/>
  <c r="O8" s="1"/>
  <c r="Q9"/>
  <c r="Q8" s="1"/>
  <c r="V9"/>
  <c r="V8" s="1"/>
  <c r="G10"/>
  <c r="I10"/>
  <c r="K10"/>
  <c r="M10"/>
  <c r="O10"/>
  <c r="Q10"/>
  <c r="V10"/>
  <c r="AE12"/>
  <c r="AF12"/>
  <c r="G39" i="12"/>
  <c r="G8"/>
  <c r="M8"/>
  <c r="G9"/>
  <c r="I9"/>
  <c r="I8" s="1"/>
  <c r="K9"/>
  <c r="K8" s="1"/>
  <c r="M9"/>
  <c r="O9"/>
  <c r="O8" s="1"/>
  <c r="Q9"/>
  <c r="Q8" s="1"/>
  <c r="V9"/>
  <c r="V8" s="1"/>
  <c r="G10"/>
  <c r="I10"/>
  <c r="K10"/>
  <c r="M10"/>
  <c r="O10"/>
  <c r="Q10"/>
  <c r="V10"/>
  <c r="G12"/>
  <c r="M12" s="1"/>
  <c r="I12"/>
  <c r="I11" s="1"/>
  <c r="K12"/>
  <c r="K11" s="1"/>
  <c r="O12"/>
  <c r="O11" s="1"/>
  <c r="Q12"/>
  <c r="Q11" s="1"/>
  <c r="V12"/>
  <c r="G13"/>
  <c r="M13" s="1"/>
  <c r="I13"/>
  <c r="K13"/>
  <c r="O13"/>
  <c r="Q13"/>
  <c r="V13"/>
  <c r="G14"/>
  <c r="I14"/>
  <c r="K14"/>
  <c r="M14"/>
  <c r="O14"/>
  <c r="Q14"/>
  <c r="V14"/>
  <c r="V11" s="1"/>
  <c r="G15"/>
  <c r="M15" s="1"/>
  <c r="I15"/>
  <c r="K15"/>
  <c r="O15"/>
  <c r="Q15"/>
  <c r="V15"/>
  <c r="G16"/>
  <c r="M16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I22"/>
  <c r="K22"/>
  <c r="M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I33"/>
  <c r="O33"/>
  <c r="G34"/>
  <c r="I34"/>
  <c r="K34"/>
  <c r="K33" s="1"/>
  <c r="M34"/>
  <c r="M33" s="1"/>
  <c r="O34"/>
  <c r="Q34"/>
  <c r="Q33" s="1"/>
  <c r="V34"/>
  <c r="V33" s="1"/>
  <c r="G35"/>
  <c r="G33" s="1"/>
  <c r="I35"/>
  <c r="K35"/>
  <c r="M35"/>
  <c r="O35"/>
  <c r="Q35"/>
  <c r="V35"/>
  <c r="G36"/>
  <c r="O36"/>
  <c r="G37"/>
  <c r="M37" s="1"/>
  <c r="M36" s="1"/>
  <c r="I37"/>
  <c r="I36" s="1"/>
  <c r="K37"/>
  <c r="K36" s="1"/>
  <c r="O37"/>
  <c r="Q37"/>
  <c r="Q36" s="1"/>
  <c r="V37"/>
  <c r="V36" s="1"/>
  <c r="AE39"/>
  <c r="H40" i="1" l="1"/>
  <c r="I40" s="1"/>
  <c r="I59"/>
  <c r="J52" s="1"/>
  <c r="I17"/>
  <c r="I21" s="1"/>
  <c r="H42"/>
  <c r="I42" s="1"/>
  <c r="H41"/>
  <c r="I41" s="1"/>
  <c r="H39"/>
  <c r="I39" s="1"/>
  <c r="I44" s="1"/>
  <c r="J43" s="1"/>
  <c r="A23"/>
  <c r="A24" s="1"/>
  <c r="G24" s="1"/>
  <c r="A27" s="1"/>
  <c r="A29" s="1"/>
  <c r="G29" s="1"/>
  <c r="G27" s="1"/>
  <c r="G28"/>
  <c r="M8" i="14"/>
  <c r="M18"/>
  <c r="G23"/>
  <c r="G18"/>
  <c r="M13"/>
  <c r="M11" i="12"/>
  <c r="AF39"/>
  <c r="G11"/>
  <c r="J28" i="1"/>
  <c r="J26"/>
  <c r="G38"/>
  <c r="F38"/>
  <c r="H32"/>
  <c r="J23"/>
  <c r="J24"/>
  <c r="J25"/>
  <c r="J27"/>
  <c r="E24"/>
  <c r="E26"/>
  <c r="H44" l="1"/>
  <c r="J58"/>
  <c r="J56"/>
  <c r="J51"/>
  <c r="J55"/>
  <c r="J54"/>
  <c r="J53"/>
  <c r="J57"/>
  <c r="J40"/>
  <c r="J42"/>
  <c r="J39"/>
  <c r="J44" s="1"/>
  <c r="J41"/>
  <c r="J5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<sst xmlns="http://schemas.openxmlformats.org/spreadsheetml/2006/main" count="529" uniqueCount="211">
  <si>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</si>
  <si>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</si>
  <si>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</si>
  <si>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</si>
  <si>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</si>
  <si>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</si>
  <si>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</si>
  <si>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</si>
  <si>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</si>
  <si>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</si>
  <si>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</si>
  <si>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</si>
  <si>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</si>
  <si>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</si>
  <si>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</si>
  <si>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</si>
  <si>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</si>
  <si>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</si>
  <si>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</si>
  <si>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</si>
  <si>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</si>
  <si>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</si>
  <si>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</si>
  <si>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</si>
  <si>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</si>
  <si>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</si>
  <si>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</si>
  <si>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</si>
  <si>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</si>
  <si>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</si>
  <si>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</si>
  <si>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</si>
  <si>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</si>
  <si>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</si>
  <si>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</si>
  <si>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</si>
  <si>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</si>
  <si>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</si>
  <si>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</si>
  <si>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</si>
  <si>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</si>
  <si>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</si>
  <si>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</si>
  <si>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Vanický Petr</t>
  </si>
  <si>
    <t>2594a</t>
  </si>
  <si>
    <t>DP Ostrava - úprava topných větví A</t>
  </si>
  <si>
    <t>Stavba</t>
  </si>
  <si>
    <t>4</t>
  </si>
  <si>
    <t>Hala I, II, III, IV</t>
  </si>
  <si>
    <t>D.1.4.D</t>
  </si>
  <si>
    <t>vytápění</t>
  </si>
  <si>
    <t>D.1.4.F</t>
  </si>
  <si>
    <t>MaR</t>
  </si>
  <si>
    <t>D.1.4.G</t>
  </si>
  <si>
    <t>Elektroinstalace</t>
  </si>
  <si>
    <t>Celkem za stavbu</t>
  </si>
  <si>
    <t>CZK</t>
  </si>
  <si>
    <t>Rekapitulace dílů</t>
  </si>
  <si>
    <t>Typ dílu</t>
  </si>
  <si>
    <t>2</t>
  </si>
  <si>
    <t>Snímače a pohony</t>
  </si>
  <si>
    <t>730</t>
  </si>
  <si>
    <t>Ústřední vytápění</t>
  </si>
  <si>
    <t>733</t>
  </si>
  <si>
    <t>Rozvod potrubí</t>
  </si>
  <si>
    <t>734</t>
  </si>
  <si>
    <t>Armatury</t>
  </si>
  <si>
    <t>783</t>
  </si>
  <si>
    <t>Nátěry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</si>
  <si>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</si>
  <si>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</si>
  <si>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</si>
  <si>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</si>
  <si>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</si>
  <si>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</si>
  <si>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</si>
  <si>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</si>
  <si>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</si>
  <si>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</si>
  <si>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</si>
  <si>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</si>
  <si>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</si>
  <si>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</si>
  <si>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</si>
  <si>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</si>
  <si>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</si>
  <si>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</si>
  <si>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</si>
  <si>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</si>
  <si>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</si>
  <si>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</si>
  <si>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</si>
  <si>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</si>
  <si>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</si>
  <si>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</si>
  <si>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</si>
  <si>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</si>
  <si>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</si>
  <si>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</si>
  <si>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728311812</t>
  </si>
  <si>
    <t>Demontáž ohřívače čtyřhranného</t>
  </si>
  <si>
    <t>kus</t>
  </si>
  <si>
    <t>RTS 18/ II</t>
  </si>
  <si>
    <t>RTS 18/ I</t>
  </si>
  <si>
    <t>POL1_</t>
  </si>
  <si>
    <t>730000001</t>
  </si>
  <si>
    <t>Teplovodní vytápěcí jednotka s jednootáčkovým ventilátorem velikost 2 - 700/600mm, (výkon při tepl. spádu 70/50, vst. teplotě +15C - 28,3kW), ovládací skříň je součást dodávky</t>
  </si>
  <si>
    <t>Vlastní</t>
  </si>
  <si>
    <t>Indiv</t>
  </si>
  <si>
    <t>722235863</t>
  </si>
  <si>
    <t>Kompenzátor vod.pryžový, DN 32</t>
  </si>
  <si>
    <t>722235864</t>
  </si>
  <si>
    <t>Kompenzátor vod.pryžový, DN 40</t>
  </si>
  <si>
    <t>722235865</t>
  </si>
  <si>
    <t>Kompenzátor vod.pryžový, DN 50</t>
  </si>
  <si>
    <t>722235866</t>
  </si>
  <si>
    <t>Kompenzátor vod.pryžový, DN 65</t>
  </si>
  <si>
    <t>722235877</t>
  </si>
  <si>
    <t>Kompenzátor vod. pryžový, DN 80</t>
  </si>
  <si>
    <t>733110810</t>
  </si>
  <si>
    <t>Demontáž potrubí ocelového závitového do DN 50-80</t>
  </si>
  <si>
    <t>m</t>
  </si>
  <si>
    <t>733121115</t>
  </si>
  <si>
    <t>Potrubí hladké bezešvé nízkotlaké D 38 x 2,6 mm vč. kotvení</t>
  </si>
  <si>
    <t>733121116</t>
  </si>
  <si>
    <t>Potrubí hladké bezešvé nízkotlaké D 44,5 x 2,6 mm vč. kotvení</t>
  </si>
  <si>
    <t>733121118</t>
  </si>
  <si>
    <t>Potrubí hladké bezešvé nízkotlaké D 57 x 2,9 mm vč. kotvení</t>
  </si>
  <si>
    <t>733121122</t>
  </si>
  <si>
    <t>Potrubí hladké bezešvé nízkotlaké D 76 x 3,2 mm vč. kotvení</t>
  </si>
  <si>
    <t>733121125</t>
  </si>
  <si>
    <t>Potrubí hladké bezešvé nízkotlaké D 89 x 3,6 mm vč. kotvení</t>
  </si>
  <si>
    <t>733190109</t>
  </si>
  <si>
    <t>Tlaková zkouška potrubí do  DN 80</t>
  </si>
  <si>
    <t>733191916</t>
  </si>
  <si>
    <t>Zaslepení potrubí zkováním a zavařením do DN 32</t>
  </si>
  <si>
    <t>733191918</t>
  </si>
  <si>
    <t>Zaslepení potrubí zkováním a zavařením do DN 50</t>
  </si>
  <si>
    <t>733191923</t>
  </si>
  <si>
    <t>napojení na stávající ležatý rozvod</t>
  </si>
  <si>
    <t>713411121R01</t>
  </si>
  <si>
    <t>izolační pouzdro potr. minerální s AL polepem D32, tl. stěny 30mm</t>
  </si>
  <si>
    <t xml:space="preserve">m     </t>
  </si>
  <si>
    <t>713411122R01</t>
  </si>
  <si>
    <t>izolační pouzdro potr. minerální s AL polepem D40, tl. stěny 40mm</t>
  </si>
  <si>
    <t>713411123R01</t>
  </si>
  <si>
    <t>izolační pouzdro potr. minerální s AL polepem D50, tl. stěny 50mm</t>
  </si>
  <si>
    <t>713411124R01</t>
  </si>
  <si>
    <t>izolační pouzdro potr. minerální s AL polepem D65, tl. stěny 60mm</t>
  </si>
  <si>
    <t>713411125R01</t>
  </si>
  <si>
    <t>izolační pouzdro potr. minerální s AL polepem D80, tl. stěny 80mm</t>
  </si>
  <si>
    <t>998733201</t>
  </si>
  <si>
    <t>Přesun hmot pro rozvody potrubí, výšky do 6 m</t>
  </si>
  <si>
    <t>POL7_</t>
  </si>
  <si>
    <t>734209114</t>
  </si>
  <si>
    <t>Montáž armatur závitových,se 2závity</t>
  </si>
  <si>
    <t>388220726</t>
  </si>
  <si>
    <t>Měřič tepla ultrazvukový Qn 10,0</t>
  </si>
  <si>
    <t>SPCM</t>
  </si>
  <si>
    <t>POL3_</t>
  </si>
  <si>
    <t>783425750</t>
  </si>
  <si>
    <t>Nátěr syntetický potrubí do DN 100 mm základní (pod izolaci)</t>
  </si>
  <si>
    <t>SUM</t>
  </si>
  <si>
    <t>Poznámky uchazeče k zadání</t>
  </si>
  <si>
    <t>POPUZIV</t>
  </si>
  <si>
    <t>END</t>
  </si>
  <si>
    <t>10</t>
  </si>
  <si>
    <t>ostatní materiál</t>
  </si>
  <si>
    <t>soub</t>
  </si>
  <si>
    <t>POL1_1</t>
  </si>
  <si>
    <t>99</t>
  </si>
  <si>
    <t>Zapojení ovládací skříně teplovodních ohřívačů. Ovládací skříně jsou dodávkou profese ÚT</t>
  </si>
  <si>
    <t>ks</t>
  </si>
  <si>
    <t>POL3_0</t>
  </si>
  <si>
    <t>210020304</t>
  </si>
  <si>
    <t>Žlab kabelový s příslušenstvím, 125/50 mm bez víka</t>
  </si>
  <si>
    <t>210100002</t>
  </si>
  <si>
    <t>Ukončení vodičů v rozvaděči + zapojení do 6 mm2</t>
  </si>
  <si>
    <t>210120451</t>
  </si>
  <si>
    <t>Jistič vzduchový 3pólový do 25 A bez krytu</t>
  </si>
  <si>
    <t>210800527</t>
  </si>
  <si>
    <t>Vodič nn a vn CY 6 mm2 uložený volně</t>
  </si>
  <si>
    <t>210810017</t>
  </si>
  <si>
    <t>Kabel CYKY-m 750 V 5 žil,4 až 25 mm2,volně uložený</t>
  </si>
  <si>
    <t>34111098</t>
  </si>
  <si>
    <t>Kabel silový s Cu jádrem 750 V CYKY 5 x 4 mm2</t>
  </si>
  <si>
    <t>34140966</t>
  </si>
  <si>
    <t>Vodič silový CY zelenožlutý 6,00 mm2 - drát</t>
  </si>
  <si>
    <t>35822002313</t>
  </si>
  <si>
    <t>Jistič do 80 A 3 pól. charakterist. B, LTN-16B-3</t>
  </si>
  <si>
    <t>8595568902825</t>
  </si>
  <si>
    <t xml:space="preserve">Kabelový žlab drátěný </t>
  </si>
  <si>
    <t xml:space="preserve">141      </t>
  </si>
  <si>
    <t>Přirážka za podružný materiál  M 21, M 22</t>
  </si>
  <si>
    <t>soubor</t>
  </si>
  <si>
    <t xml:space="preserve">142      </t>
  </si>
  <si>
    <t>Přirážka za prořez kabelů</t>
  </si>
  <si>
    <t xml:space="preserve">202      </t>
  </si>
  <si>
    <t>Zednické výpomoci HSV</t>
  </si>
  <si>
    <t>998722201R01</t>
  </si>
  <si>
    <t>Přesun hmot pro vnitřní el, výšky do 3 m</t>
  </si>
  <si>
    <t xml:space="preserve">905      </t>
  </si>
  <si>
    <t>Hzs-revize provoz.souboru a st.obj., Uprava stavajiciho rozvadece</t>
  </si>
  <si>
    <t>h</t>
  </si>
  <si>
    <t>005231010R</t>
  </si>
  <si>
    <t>Revize elektoinstalace</t>
  </si>
  <si>
    <t xml:space="preserve">hod   </t>
  </si>
  <si>
    <t>POL99_8</t>
  </si>
  <si>
    <t>005241010R</t>
  </si>
  <si>
    <t xml:space="preserve">Dokumentace skutečného provedení </t>
  </si>
  <si>
    <t>Soubor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</si>
</sst>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opLeftCell="B24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>
      <c r="A2" s="3"/>
      <c r="B2" s="104" t="s">
        <v>24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SUMIF(F51:F58,A16,I51:I58)+SUMIF(F51:F58,"PSU",I51:I58)</f>
        <v>0</v>
      </c>
      <c r="J16" s="85"/>
    </row>
    <row r="17" spans="1:10" ht="23.25" customHeight="1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SUMIF(F51:F58,A17,I51:I58)</f>
        <v>0</v>
      </c>
      <c r="J17" s="85"/>
    </row>
    <row r="18" spans="1:10" ht="23.25" customHeight="1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SUMIF(F51:F58,A18,I51:I58)</f>
        <v>0</v>
      </c>
      <c r="J18" s="85"/>
    </row>
    <row r="19" spans="1:10" ht="23.25" customHeight="1">
      <c r="A19" s="188" t="s">
        <v>71</v>
      </c>
      <c r="B19" s="55" t="s">
        <v>29</v>
      </c>
      <c r="C19" s="56"/>
      <c r="D19" s="57"/>
      <c r="E19" s="83"/>
      <c r="F19" s="84"/>
      <c r="G19" s="83"/>
      <c r="H19" s="84"/>
      <c r="I19" s="83">
        <f>SUMIF(F51:F58,A19,I51:I58)</f>
        <v>0</v>
      </c>
      <c r="J19" s="85"/>
    </row>
    <row r="20" spans="1:10" ht="23.25" customHeight="1">
      <c r="A20" s="188" t="s">
        <v>72</v>
      </c>
      <c r="B20" s="55" t="s">
        <v>30</v>
      </c>
      <c r="C20" s="56"/>
      <c r="D20" s="57"/>
      <c r="E20" s="83"/>
      <c r="F20" s="84"/>
      <c r="G20" s="83"/>
      <c r="H20" s="84"/>
      <c r="I20" s="83">
        <f>SUMIF(F51:F58,A20,I51:I58)</f>
        <v>0</v>
      </c>
      <c r="J20" s="85"/>
    </row>
    <row r="21" spans="1:10" ht="23.25" customHeight="1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56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43419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>
      <c r="A39" s="130">
        <v>1</v>
      </c>
      <c r="B39" s="140" t="s">
        <v>46</v>
      </c>
      <c r="C39" s="141"/>
      <c r="D39" s="142"/>
      <c r="E39" s="142"/>
      <c r="F39" s="143">
        <f>'4 D.1.4.D Pol'!AE39+'4 D.1.4.F Pol'!AE12+'4 D.1.4.G Pol'!AE28</f>
        <v>0</v>
      </c>
      <c r="G39" s="144">
        <f>'4 D.1.4.D Pol'!AF39+'4 D.1.4.F Pol'!AF12+'4 D.1.4.G Pol'!AF28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>
      <c r="A40" s="130">
        <v>2</v>
      </c>
      <c r="B40" s="147" t="s">
        <v>47</v>
      </c>
      <c r="C40" s="148" t="s">
        <v>48</v>
      </c>
      <c r="D40" s="149"/>
      <c r="E40" s="149"/>
      <c r="F40" s="150">
        <f>'4 D.1.4.D Pol'!AE39+'4 D.1.4.F Pol'!AE12+'4 D.1.4.G Pol'!AE28</f>
        <v>0</v>
      </c>
      <c r="G40" s="151">
        <f>'4 D.1.4.D Pol'!AF39+'4 D.1.4.F Pol'!AF12+'4 D.1.4.G Pol'!AF28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>
      <c r="A41" s="130">
        <v>3</v>
      </c>
      <c r="B41" s="153" t="s">
        <v>49</v>
      </c>
      <c r="C41" s="141" t="s">
        <v>50</v>
      </c>
      <c r="D41" s="142"/>
      <c r="E41" s="142"/>
      <c r="F41" s="154">
        <f>'4 D.1.4.D Pol'!AE39</f>
        <v>0</v>
      </c>
      <c r="G41" s="145">
        <f>'4 D.1.4.D Pol'!AF39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>
      <c r="A42" s="130">
        <v>3</v>
      </c>
      <c r="B42" s="153" t="s">
        <v>51</v>
      </c>
      <c r="C42" s="141" t="s">
        <v>52</v>
      </c>
      <c r="D42" s="142"/>
      <c r="E42" s="142"/>
      <c r="F42" s="154">
        <f>'4 D.1.4.F Pol'!AE12</f>
        <v>0</v>
      </c>
      <c r="G42" s="145">
        <f>'4 D.1.4.F Pol'!AF12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>
      <c r="A43" s="130">
        <v>3</v>
      </c>
      <c r="B43" s="153" t="s">
        <v>53</v>
      </c>
      <c r="C43" s="141" t="s">
        <v>54</v>
      </c>
      <c r="D43" s="142"/>
      <c r="E43" s="142"/>
      <c r="F43" s="154">
        <f>'4 D.1.4.G Pol'!AE28</f>
        <v>0</v>
      </c>
      <c r="G43" s="145">
        <f>'4 D.1.4.G Pol'!AF28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>
      <c r="A44" s="130"/>
      <c r="B44" s="155" t="s">
        <v>55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>
      <c r="B48" s="170" t="s">
        <v>57</v>
      </c>
    </row>
    <row r="50" spans="1:10" ht="25.5" customHeight="1">
      <c r="A50" s="171"/>
      <c r="B50" s="174" t="s">
        <v>18</v>
      </c>
      <c r="C50" s="174" t="s">
        <v>6</v>
      </c>
      <c r="D50" s="175"/>
      <c r="E50" s="175"/>
      <c r="F50" s="176" t="s">
        <v>58</v>
      </c>
      <c r="G50" s="176"/>
      <c r="H50" s="176"/>
      <c r="I50" s="176" t="s">
        <v>31</v>
      </c>
      <c r="J50" s="176" t="s">
        <v>0</v>
      </c>
    </row>
    <row r="51" spans="1:10" ht="25.5" customHeight="1">
      <c r="A51" s="172"/>
      <c r="B51" s="177" t="s">
        <v>59</v>
      </c>
      <c r="C51" s="178" t="s">
        <v>60</v>
      </c>
      <c r="D51" s="179"/>
      <c r="E51" s="179"/>
      <c r="F51" s="184" t="s">
        <v>26</v>
      </c>
      <c r="G51" s="185"/>
      <c r="H51" s="185"/>
      <c r="I51" s="185">
        <f>'4 D.1.4.F Pol'!G8</f>
        <v>0</v>
      </c>
      <c r="J51" s="182" t="str">
        <f>IF(I59=0,"",I51/I59*100)</f>
        <v/>
      </c>
    </row>
    <row r="52" spans="1:10" ht="25.5" customHeight="1">
      <c r="A52" s="172"/>
      <c r="B52" s="177" t="s">
        <v>61</v>
      </c>
      <c r="C52" s="178" t="s">
        <v>62</v>
      </c>
      <c r="D52" s="179"/>
      <c r="E52" s="179"/>
      <c r="F52" s="184" t="s">
        <v>27</v>
      </c>
      <c r="G52" s="185"/>
      <c r="H52" s="185"/>
      <c r="I52" s="185">
        <f>'4 D.1.4.D Pol'!G8</f>
        <v>0</v>
      </c>
      <c r="J52" s="182" t="str">
        <f>IF(I59=0,"",I52/I59*100)</f>
        <v/>
      </c>
    </row>
    <row r="53" spans="1:10" ht="25.5" customHeight="1">
      <c r="A53" s="172"/>
      <c r="B53" s="177" t="s">
        <v>63</v>
      </c>
      <c r="C53" s="178" t="s">
        <v>64</v>
      </c>
      <c r="D53" s="179"/>
      <c r="E53" s="179"/>
      <c r="F53" s="184" t="s">
        <v>27</v>
      </c>
      <c r="G53" s="185"/>
      <c r="H53" s="185"/>
      <c r="I53" s="185">
        <f>'4 D.1.4.D Pol'!G11</f>
        <v>0</v>
      </c>
      <c r="J53" s="182" t="str">
        <f>IF(I59=0,"",I53/I59*100)</f>
        <v/>
      </c>
    </row>
    <row r="54" spans="1:10" ht="25.5" customHeight="1">
      <c r="A54" s="172"/>
      <c r="B54" s="177" t="s">
        <v>65</v>
      </c>
      <c r="C54" s="178" t="s">
        <v>66</v>
      </c>
      <c r="D54" s="179"/>
      <c r="E54" s="179"/>
      <c r="F54" s="184" t="s">
        <v>27</v>
      </c>
      <c r="G54" s="185"/>
      <c r="H54" s="185"/>
      <c r="I54" s="185">
        <f>'4 D.1.4.D Pol'!G33</f>
        <v>0</v>
      </c>
      <c r="J54" s="182" t="str">
        <f>IF(I59=0,"",I54/I59*100)</f>
        <v/>
      </c>
    </row>
    <row r="55" spans="1:10" ht="25.5" customHeight="1">
      <c r="A55" s="172"/>
      <c r="B55" s="177" t="s">
        <v>67</v>
      </c>
      <c r="C55" s="178" t="s">
        <v>68</v>
      </c>
      <c r="D55" s="179"/>
      <c r="E55" s="179"/>
      <c r="F55" s="184" t="s">
        <v>27</v>
      </c>
      <c r="G55" s="185"/>
      <c r="H55" s="185"/>
      <c r="I55" s="185">
        <f>'4 D.1.4.D Pol'!G36</f>
        <v>0</v>
      </c>
      <c r="J55" s="182" t="str">
        <f>IF(I59=0,"",I55/I59*100)</f>
        <v/>
      </c>
    </row>
    <row r="56" spans="1:10" ht="25.5" customHeight="1">
      <c r="A56" s="172"/>
      <c r="B56" s="177" t="s">
        <v>69</v>
      </c>
      <c r="C56" s="178" t="s">
        <v>70</v>
      </c>
      <c r="D56" s="179"/>
      <c r="E56" s="179"/>
      <c r="F56" s="184" t="s">
        <v>28</v>
      </c>
      <c r="G56" s="185"/>
      <c r="H56" s="185"/>
      <c r="I56" s="185">
        <f>'4 D.1.4.G Pol'!G8</f>
        <v>0</v>
      </c>
      <c r="J56" s="182" t="str">
        <f>IF(I59=0,"",I56/I59*100)</f>
        <v/>
      </c>
    </row>
    <row r="57" spans="1:10" ht="25.5" customHeight="1">
      <c r="A57" s="172"/>
      <c r="B57" s="177" t="s">
        <v>71</v>
      </c>
      <c r="C57" s="178" t="s">
        <v>29</v>
      </c>
      <c r="D57" s="179"/>
      <c r="E57" s="179"/>
      <c r="F57" s="184" t="s">
        <v>71</v>
      </c>
      <c r="G57" s="185"/>
      <c r="H57" s="185"/>
      <c r="I57" s="185">
        <f>'4 D.1.4.G Pol'!G18</f>
        <v>0</v>
      </c>
      <c r="J57" s="182" t="str">
        <f>IF(I59=0,"",I57/I59*100)</f>
        <v/>
      </c>
    </row>
    <row r="58" spans="1:10" ht="25.5" customHeight="1">
      <c r="A58" s="172"/>
      <c r="B58" s="177" t="s">
        <v>72</v>
      </c>
      <c r="C58" s="178" t="s">
        <v>30</v>
      </c>
      <c r="D58" s="179"/>
      <c r="E58" s="179"/>
      <c r="F58" s="184" t="s">
        <v>72</v>
      </c>
      <c r="G58" s="185"/>
      <c r="H58" s="185"/>
      <c r="I58" s="185">
        <f>'4 D.1.4.G Pol'!G23</f>
        <v>0</v>
      </c>
      <c r="J58" s="182" t="str">
        <f>IF(I59=0,"",I58/I59*100)</f>
        <v/>
      </c>
    </row>
    <row r="59" spans="1:10" ht="25.5" customHeight="1">
      <c r="A59" s="173"/>
      <c r="B59" s="180" t="s">
        <v>1</v>
      </c>
      <c r="C59" s="180"/>
      <c r="D59" s="181"/>
      <c r="E59" s="181"/>
      <c r="F59" s="186"/>
      <c r="G59" s="187"/>
      <c r="H59" s="187"/>
      <c r="I59" s="187">
        <f>SUM(I51:I58)</f>
        <v>0</v>
      </c>
      <c r="J59" s="183">
        <f>SUM(J51:J58)</f>
        <v>0</v>
      </c>
    </row>
    <row r="60" spans="1:10">
      <c r="F60" s="128"/>
      <c r="G60" s="127"/>
      <c r="H60" s="128"/>
      <c r="I60" s="127"/>
      <c r="J60" s="129"/>
    </row>
    <row r="61" spans="1:10">
      <c r="F61" s="128"/>
      <c r="G61" s="127"/>
      <c r="H61" s="128"/>
      <c r="I61" s="127"/>
      <c r="J61" s="129"/>
    </row>
    <row r="62" spans="1:10">
      <c r="F62" s="128"/>
      <c r="G62" s="127"/>
      <c r="H62" s="128"/>
      <c r="I62" s="127"/>
      <c r="J62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>
      <c r="A4" s="76" t="s">
        <v>10</v>
      </c>
      <c r="B4" s="75"/>
      <c r="C4" s="102"/>
      <c r="D4" s="102"/>
      <c r="E4" s="102"/>
      <c r="F4" s="102"/>
      <c r="G4" s="10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7</v>
      </c>
      <c r="B1" s="190"/>
      <c r="C1" s="190"/>
      <c r="D1" s="190"/>
      <c r="E1" s="190"/>
      <c r="F1" s="190"/>
      <c r="G1" s="190"/>
      <c r="AG1" t="s">
        <v>73</v>
      </c>
    </row>
    <row r="2" spans="1:60" ht="24.95" customHeight="1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74</v>
      </c>
    </row>
    <row r="3" spans="1:60" ht="24.95" customHeight="1">
      <c r="A3" s="191" t="s">
        <v>9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74</v>
      </c>
      <c r="AG3" t="s">
        <v>75</v>
      </c>
    </row>
    <row r="4" spans="1:60" ht="24.95" customHeight="1">
      <c r="A4" s="195" t="s">
        <v>10</v>
      </c>
      <c r="B4" s="196" t="s">
        <v>49</v>
      </c>
      <c r="C4" s="197" t="s">
        <v>50</v>
      </c>
      <c r="D4" s="198"/>
      <c r="E4" s="198"/>
      <c r="F4" s="198"/>
      <c r="G4" s="199"/>
      <c r="AG4" t="s">
        <v>76</v>
      </c>
    </row>
    <row r="5" spans="1:60">
      <c r="D5" s="189"/>
    </row>
    <row r="6" spans="1:60" ht="38.25">
      <c r="A6" s="201" t="s">
        <v>77</v>
      </c>
      <c r="B6" s="203" t="s">
        <v>78</v>
      </c>
      <c r="C6" s="203" t="s">
        <v>79</v>
      </c>
      <c r="D6" s="202" t="s">
        <v>80</v>
      </c>
      <c r="E6" s="201" t="s">
        <v>81</v>
      </c>
      <c r="F6" s="200" t="s">
        <v>82</v>
      </c>
      <c r="G6" s="201" t="s">
        <v>31</v>
      </c>
      <c r="H6" s="204" t="s">
        <v>32</v>
      </c>
      <c r="I6" s="204" t="s">
        <v>83</v>
      </c>
      <c r="J6" s="204" t="s">
        <v>33</v>
      </c>
      <c r="K6" s="204" t="s">
        <v>84</v>
      </c>
      <c r="L6" s="204" t="s">
        <v>85</v>
      </c>
      <c r="M6" s="204" t="s">
        <v>86</v>
      </c>
      <c r="N6" s="204" t="s">
        <v>87</v>
      </c>
      <c r="O6" s="204" t="s">
        <v>88</v>
      </c>
      <c r="P6" s="204" t="s">
        <v>89</v>
      </c>
      <c r="Q6" s="204" t="s">
        <v>90</v>
      </c>
      <c r="R6" s="204" t="s">
        <v>91</v>
      </c>
      <c r="S6" s="204" t="s">
        <v>92</v>
      </c>
      <c r="T6" s="204" t="s">
        <v>93</v>
      </c>
      <c r="U6" s="204" t="s">
        <v>94</v>
      </c>
      <c r="V6" s="204" t="s">
        <v>95</v>
      </c>
      <c r="W6" s="204" t="s">
        <v>96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28" t="s">
        <v>97</v>
      </c>
      <c r="B8" s="229" t="s">
        <v>61</v>
      </c>
      <c r="C8" s="248" t="s">
        <v>62</v>
      </c>
      <c r="D8" s="230"/>
      <c r="E8" s="231"/>
      <c r="F8" s="232"/>
      <c r="G8" s="233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</v>
      </c>
      <c r="P8" s="227"/>
      <c r="Q8" s="227">
        <f>SUM(Q9:Q10)</f>
        <v>0.9</v>
      </c>
      <c r="R8" s="227"/>
      <c r="S8" s="227"/>
      <c r="T8" s="227"/>
      <c r="U8" s="227"/>
      <c r="V8" s="227">
        <f>SUM(V9:V10)</f>
        <v>56.37</v>
      </c>
      <c r="W8" s="227"/>
      <c r="AG8" t="s">
        <v>98</v>
      </c>
    </row>
    <row r="9" spans="1:60" outlineLevel="1">
      <c r="A9" s="240">
        <v>1</v>
      </c>
      <c r="B9" s="241" t="s">
        <v>99</v>
      </c>
      <c r="C9" s="249" t="s">
        <v>100</v>
      </c>
      <c r="D9" s="242" t="s">
        <v>101</v>
      </c>
      <c r="E9" s="243">
        <v>32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2.8000000000000001E-2</v>
      </c>
      <c r="Q9" s="225">
        <f>ROUND(E9*P9,2)</f>
        <v>0.9</v>
      </c>
      <c r="R9" s="225"/>
      <c r="S9" s="225" t="s">
        <v>102</v>
      </c>
      <c r="T9" s="225" t="s">
        <v>103</v>
      </c>
      <c r="U9" s="225">
        <v>1.7615000000000001</v>
      </c>
      <c r="V9" s="225">
        <f>ROUND(E9*U9,2)</f>
        <v>56.37</v>
      </c>
      <c r="W9" s="22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104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45" outlineLevel="1">
      <c r="A10" s="240">
        <v>2</v>
      </c>
      <c r="B10" s="241" t="s">
        <v>105</v>
      </c>
      <c r="C10" s="249" t="s">
        <v>106</v>
      </c>
      <c r="D10" s="242" t="s">
        <v>101</v>
      </c>
      <c r="E10" s="243">
        <v>34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107</v>
      </c>
      <c r="T10" s="225" t="s">
        <v>108</v>
      </c>
      <c r="U10" s="225">
        <v>0</v>
      </c>
      <c r="V10" s="225">
        <f>ROUND(E10*U10,2)</f>
        <v>0</v>
      </c>
      <c r="W10" s="22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104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>
      <c r="A11" s="228" t="s">
        <v>97</v>
      </c>
      <c r="B11" s="229" t="s">
        <v>63</v>
      </c>
      <c r="C11" s="248" t="s">
        <v>64</v>
      </c>
      <c r="D11" s="230"/>
      <c r="E11" s="231"/>
      <c r="F11" s="232"/>
      <c r="G11" s="233">
        <f>SUMIF(AG12:AG32,"&lt;&gt;NOR",G12:G32)</f>
        <v>0</v>
      </c>
      <c r="H11" s="227"/>
      <c r="I11" s="227">
        <f>SUM(I12:I32)</f>
        <v>0</v>
      </c>
      <c r="J11" s="227"/>
      <c r="K11" s="227">
        <f>SUM(K12:K32)</f>
        <v>0</v>
      </c>
      <c r="L11" s="227"/>
      <c r="M11" s="227">
        <f>SUM(M12:M32)</f>
        <v>0</v>
      </c>
      <c r="N11" s="227"/>
      <c r="O11" s="227">
        <f>SUM(O12:O32)</f>
        <v>6.95</v>
      </c>
      <c r="P11" s="227"/>
      <c r="Q11" s="227">
        <f>SUM(Q12:Q32)</f>
        <v>2.4900000000000002</v>
      </c>
      <c r="R11" s="227"/>
      <c r="S11" s="227"/>
      <c r="T11" s="227"/>
      <c r="U11" s="227"/>
      <c r="V11" s="227">
        <f>SUM(V12:V32)</f>
        <v>564.36</v>
      </c>
      <c r="W11" s="227"/>
      <c r="AG11" t="s">
        <v>98</v>
      </c>
    </row>
    <row r="12" spans="1:60" outlineLevel="1">
      <c r="A12" s="240">
        <v>3</v>
      </c>
      <c r="B12" s="241" t="s">
        <v>109</v>
      </c>
      <c r="C12" s="249" t="s">
        <v>110</v>
      </c>
      <c r="D12" s="242" t="s">
        <v>101</v>
      </c>
      <c r="E12" s="243">
        <v>8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1.25E-3</v>
      </c>
      <c r="O12" s="225">
        <f>ROUND(E12*N12,2)</f>
        <v>0.01</v>
      </c>
      <c r="P12" s="225">
        <v>0</v>
      </c>
      <c r="Q12" s="225">
        <f>ROUND(E12*P12,2)</f>
        <v>0</v>
      </c>
      <c r="R12" s="225"/>
      <c r="S12" s="225" t="s">
        <v>102</v>
      </c>
      <c r="T12" s="225" t="s">
        <v>103</v>
      </c>
      <c r="U12" s="225">
        <v>0.26900000000000002</v>
      </c>
      <c r="V12" s="225">
        <f>ROUND(E12*U12,2)</f>
        <v>2.15</v>
      </c>
      <c r="W12" s="22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>
      <c r="A13" s="240">
        <v>4</v>
      </c>
      <c r="B13" s="241" t="s">
        <v>111</v>
      </c>
      <c r="C13" s="249" t="s">
        <v>112</v>
      </c>
      <c r="D13" s="242" t="s">
        <v>101</v>
      </c>
      <c r="E13" s="243">
        <v>12</v>
      </c>
      <c r="F13" s="244"/>
      <c r="G13" s="245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21</v>
      </c>
      <c r="M13" s="225">
        <f>G13*(1+L13/100)</f>
        <v>0</v>
      </c>
      <c r="N13" s="225">
        <v>1.7200000000000002E-3</v>
      </c>
      <c r="O13" s="225">
        <f>ROUND(E13*N13,2)</f>
        <v>0.02</v>
      </c>
      <c r="P13" s="225">
        <v>0</v>
      </c>
      <c r="Q13" s="225">
        <f>ROUND(E13*P13,2)</f>
        <v>0</v>
      </c>
      <c r="R13" s="225"/>
      <c r="S13" s="225" t="s">
        <v>102</v>
      </c>
      <c r="T13" s="225" t="s">
        <v>103</v>
      </c>
      <c r="U13" s="225">
        <v>0.35100000000000003</v>
      </c>
      <c r="V13" s="225">
        <f>ROUND(E13*U13,2)</f>
        <v>4.21</v>
      </c>
      <c r="W13" s="22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104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>
      <c r="A14" s="240">
        <v>5</v>
      </c>
      <c r="B14" s="241" t="s">
        <v>113</v>
      </c>
      <c r="C14" s="249" t="s">
        <v>114</v>
      </c>
      <c r="D14" s="242" t="s">
        <v>101</v>
      </c>
      <c r="E14" s="243">
        <v>11</v>
      </c>
      <c r="F14" s="244"/>
      <c r="G14" s="245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2.7500000000000003E-3</v>
      </c>
      <c r="O14" s="225">
        <f>ROUND(E14*N14,2)</f>
        <v>0.03</v>
      </c>
      <c r="P14" s="225">
        <v>0</v>
      </c>
      <c r="Q14" s="225">
        <f>ROUND(E14*P14,2)</f>
        <v>0</v>
      </c>
      <c r="R14" s="225"/>
      <c r="S14" s="225" t="s">
        <v>102</v>
      </c>
      <c r="T14" s="225" t="s">
        <v>103</v>
      </c>
      <c r="U14" s="225">
        <v>0.42400000000000004</v>
      </c>
      <c r="V14" s="225">
        <f>ROUND(E14*U14,2)</f>
        <v>4.66</v>
      </c>
      <c r="W14" s="22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104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>
      <c r="A15" s="240">
        <v>6</v>
      </c>
      <c r="B15" s="241" t="s">
        <v>115</v>
      </c>
      <c r="C15" s="249" t="s">
        <v>116</v>
      </c>
      <c r="D15" s="242" t="s">
        <v>101</v>
      </c>
      <c r="E15" s="243">
        <v>12</v>
      </c>
      <c r="F15" s="244"/>
      <c r="G15" s="245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3.6000000000000003E-3</v>
      </c>
      <c r="O15" s="225">
        <f>ROUND(E15*N15,2)</f>
        <v>0.04</v>
      </c>
      <c r="P15" s="225">
        <v>0</v>
      </c>
      <c r="Q15" s="225">
        <f>ROUND(E15*P15,2)</f>
        <v>0</v>
      </c>
      <c r="R15" s="225"/>
      <c r="S15" s="225" t="s">
        <v>102</v>
      </c>
      <c r="T15" s="225" t="s">
        <v>103</v>
      </c>
      <c r="U15" s="225">
        <v>0.53800000000000003</v>
      </c>
      <c r="V15" s="225">
        <f>ROUND(E15*U15,2)</f>
        <v>6.46</v>
      </c>
      <c r="W15" s="22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104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>
      <c r="A16" s="240">
        <v>7</v>
      </c>
      <c r="B16" s="241" t="s">
        <v>117</v>
      </c>
      <c r="C16" s="249" t="s">
        <v>118</v>
      </c>
      <c r="D16" s="242" t="s">
        <v>101</v>
      </c>
      <c r="E16" s="243">
        <v>3</v>
      </c>
      <c r="F16" s="244"/>
      <c r="G16" s="245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21</v>
      </c>
      <c r="M16" s="225">
        <f>G16*(1+L16/100)</f>
        <v>0</v>
      </c>
      <c r="N16" s="225">
        <v>5.2000000000000006E-3</v>
      </c>
      <c r="O16" s="225">
        <f>ROUND(E16*N16,2)</f>
        <v>0.02</v>
      </c>
      <c r="P16" s="225">
        <v>0</v>
      </c>
      <c r="Q16" s="225">
        <f>ROUND(E16*P16,2)</f>
        <v>0</v>
      </c>
      <c r="R16" s="225"/>
      <c r="S16" s="225" t="s">
        <v>102</v>
      </c>
      <c r="T16" s="225" t="s">
        <v>103</v>
      </c>
      <c r="U16" s="225">
        <v>0.64100000000000001</v>
      </c>
      <c r="V16" s="225">
        <f>ROUND(E16*U16,2)</f>
        <v>1.92</v>
      </c>
      <c r="W16" s="22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104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ht="22.5" outlineLevel="1">
      <c r="A17" s="240">
        <v>8</v>
      </c>
      <c r="B17" s="241" t="s">
        <v>119</v>
      </c>
      <c r="C17" s="249" t="s">
        <v>120</v>
      </c>
      <c r="D17" s="242" t="s">
        <v>121</v>
      </c>
      <c r="E17" s="243">
        <v>290</v>
      </c>
      <c r="F17" s="244"/>
      <c r="G17" s="245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9.0000000000000006E-5</v>
      </c>
      <c r="O17" s="225">
        <f>ROUND(E17*N17,2)</f>
        <v>0.03</v>
      </c>
      <c r="P17" s="225">
        <v>8.5800000000000008E-3</v>
      </c>
      <c r="Q17" s="225">
        <f>ROUND(E17*P17,2)</f>
        <v>2.4900000000000002</v>
      </c>
      <c r="R17" s="225"/>
      <c r="S17" s="225" t="s">
        <v>102</v>
      </c>
      <c r="T17" s="225" t="s">
        <v>103</v>
      </c>
      <c r="U17" s="225">
        <v>0.10300000000000001</v>
      </c>
      <c r="V17" s="225">
        <f>ROUND(E17*U17,2)</f>
        <v>29.87</v>
      </c>
      <c r="W17" s="22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104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ht="22.5" outlineLevel="1">
      <c r="A18" s="240">
        <v>9</v>
      </c>
      <c r="B18" s="241" t="s">
        <v>122</v>
      </c>
      <c r="C18" s="249" t="s">
        <v>123</v>
      </c>
      <c r="D18" s="242" t="s">
        <v>121</v>
      </c>
      <c r="E18" s="243">
        <v>274</v>
      </c>
      <c r="F18" s="244"/>
      <c r="G18" s="245">
        <f>ROUND(E18*F18,2)</f>
        <v>0</v>
      </c>
      <c r="H18" s="226"/>
      <c r="I18" s="225">
        <f>ROUND(E18*H18,2)</f>
        <v>0</v>
      </c>
      <c r="J18" s="226"/>
      <c r="K18" s="225">
        <f>ROUND(E18*J18,2)</f>
        <v>0</v>
      </c>
      <c r="L18" s="225">
        <v>21</v>
      </c>
      <c r="M18" s="225">
        <f>G18*(1+L18/100)</f>
        <v>0</v>
      </c>
      <c r="N18" s="225">
        <v>6.1000000000000004E-3</v>
      </c>
      <c r="O18" s="225">
        <f>ROUND(E18*N18,2)</f>
        <v>1.67</v>
      </c>
      <c r="P18" s="225">
        <v>0</v>
      </c>
      <c r="Q18" s="225">
        <f>ROUND(E18*P18,2)</f>
        <v>0</v>
      </c>
      <c r="R18" s="225"/>
      <c r="S18" s="225" t="s">
        <v>102</v>
      </c>
      <c r="T18" s="225" t="s">
        <v>103</v>
      </c>
      <c r="U18" s="225">
        <v>0.46700000000000003</v>
      </c>
      <c r="V18" s="225">
        <f>ROUND(E18*U18,2)</f>
        <v>127.96</v>
      </c>
      <c r="W18" s="225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104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22.5" outlineLevel="1">
      <c r="A19" s="240">
        <v>10</v>
      </c>
      <c r="B19" s="241" t="s">
        <v>124</v>
      </c>
      <c r="C19" s="249" t="s">
        <v>125</v>
      </c>
      <c r="D19" s="242" t="s">
        <v>121</v>
      </c>
      <c r="E19" s="243">
        <v>222</v>
      </c>
      <c r="F19" s="244"/>
      <c r="G19" s="245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6.5000000000000006E-3</v>
      </c>
      <c r="O19" s="225">
        <f>ROUND(E19*N19,2)</f>
        <v>1.44</v>
      </c>
      <c r="P19" s="225">
        <v>0</v>
      </c>
      <c r="Q19" s="225">
        <f>ROUND(E19*P19,2)</f>
        <v>0</v>
      </c>
      <c r="R19" s="225"/>
      <c r="S19" s="225" t="s">
        <v>102</v>
      </c>
      <c r="T19" s="225" t="s">
        <v>103</v>
      </c>
      <c r="U19" s="225">
        <v>0.48800000000000004</v>
      </c>
      <c r="V19" s="225">
        <f>ROUND(E19*U19,2)</f>
        <v>108.34</v>
      </c>
      <c r="W19" s="22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104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ht="22.5" outlineLevel="1">
      <c r="A20" s="240">
        <v>11</v>
      </c>
      <c r="B20" s="241" t="s">
        <v>126</v>
      </c>
      <c r="C20" s="249" t="s">
        <v>127</v>
      </c>
      <c r="D20" s="242" t="s">
        <v>121</v>
      </c>
      <c r="E20" s="243">
        <v>205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7.2300000000000003E-3</v>
      </c>
      <c r="O20" s="225">
        <f>ROUND(E20*N20,2)</f>
        <v>1.48</v>
      </c>
      <c r="P20" s="225">
        <v>0</v>
      </c>
      <c r="Q20" s="225">
        <f>ROUND(E20*P20,2)</f>
        <v>0</v>
      </c>
      <c r="R20" s="225"/>
      <c r="S20" s="225" t="s">
        <v>102</v>
      </c>
      <c r="T20" s="225" t="s">
        <v>103</v>
      </c>
      <c r="U20" s="225">
        <v>0.52500000000000002</v>
      </c>
      <c r="V20" s="225">
        <f>ROUND(E20*U20,2)</f>
        <v>107.63</v>
      </c>
      <c r="W20" s="22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ht="22.5" outlineLevel="1">
      <c r="A21" s="240">
        <v>12</v>
      </c>
      <c r="B21" s="241" t="s">
        <v>128</v>
      </c>
      <c r="C21" s="249" t="s">
        <v>129</v>
      </c>
      <c r="D21" s="242" t="s">
        <v>121</v>
      </c>
      <c r="E21" s="243">
        <v>100</v>
      </c>
      <c r="F21" s="244"/>
      <c r="G21" s="245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9.5300000000000003E-3</v>
      </c>
      <c r="O21" s="225">
        <f>ROUND(E21*N21,2)</f>
        <v>0.95</v>
      </c>
      <c r="P21" s="225">
        <v>0</v>
      </c>
      <c r="Q21" s="225">
        <f>ROUND(E21*P21,2)</f>
        <v>0</v>
      </c>
      <c r="R21" s="225"/>
      <c r="S21" s="225" t="s">
        <v>102</v>
      </c>
      <c r="T21" s="225" t="s">
        <v>103</v>
      </c>
      <c r="U21" s="225">
        <v>0.55000000000000004</v>
      </c>
      <c r="V21" s="225">
        <f>ROUND(E21*U21,2)</f>
        <v>55</v>
      </c>
      <c r="W21" s="22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ht="22.5" outlineLevel="1">
      <c r="A22" s="240">
        <v>13</v>
      </c>
      <c r="B22" s="241" t="s">
        <v>130</v>
      </c>
      <c r="C22" s="249" t="s">
        <v>131</v>
      </c>
      <c r="D22" s="242" t="s">
        <v>121</v>
      </c>
      <c r="E22" s="243">
        <v>105</v>
      </c>
      <c r="F22" s="244"/>
      <c r="G22" s="245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1.192E-2</v>
      </c>
      <c r="O22" s="225">
        <f>ROUND(E22*N22,2)</f>
        <v>1.25</v>
      </c>
      <c r="P22" s="225">
        <v>0</v>
      </c>
      <c r="Q22" s="225">
        <f>ROUND(E22*P22,2)</f>
        <v>0</v>
      </c>
      <c r="R22" s="225"/>
      <c r="S22" s="225" t="s">
        <v>102</v>
      </c>
      <c r="T22" s="225" t="s">
        <v>103</v>
      </c>
      <c r="U22" s="225">
        <v>0.68300000000000005</v>
      </c>
      <c r="V22" s="225">
        <f>ROUND(E22*U22,2)</f>
        <v>71.72</v>
      </c>
      <c r="W22" s="22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104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>
      <c r="A23" s="240">
        <v>14</v>
      </c>
      <c r="B23" s="241" t="s">
        <v>132</v>
      </c>
      <c r="C23" s="249" t="s">
        <v>133</v>
      </c>
      <c r="D23" s="242" t="s">
        <v>121</v>
      </c>
      <c r="E23" s="243">
        <v>906</v>
      </c>
      <c r="F23" s="244"/>
      <c r="G23" s="245">
        <f>ROUND(E23*F23,2)</f>
        <v>0</v>
      </c>
      <c r="H23" s="226"/>
      <c r="I23" s="225">
        <f>ROUND(E23*H23,2)</f>
        <v>0</v>
      </c>
      <c r="J23" s="226"/>
      <c r="K23" s="225">
        <f>ROUND(E23*J23,2)</f>
        <v>0</v>
      </c>
      <c r="L23" s="225">
        <v>21</v>
      </c>
      <c r="M23" s="225">
        <f>G23*(1+L23/100)</f>
        <v>0</v>
      </c>
      <c r="N23" s="225">
        <v>0</v>
      </c>
      <c r="O23" s="225">
        <f>ROUND(E23*N23,2)</f>
        <v>0</v>
      </c>
      <c r="P23" s="225">
        <v>0</v>
      </c>
      <c r="Q23" s="225">
        <f>ROUND(E23*P23,2)</f>
        <v>0</v>
      </c>
      <c r="R23" s="225"/>
      <c r="S23" s="225" t="s">
        <v>102</v>
      </c>
      <c r="T23" s="225" t="s">
        <v>103</v>
      </c>
      <c r="U23" s="225">
        <v>4.1000000000000002E-2</v>
      </c>
      <c r="V23" s="225">
        <f>ROUND(E23*U23,2)</f>
        <v>37.15</v>
      </c>
      <c r="W23" s="225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104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>
      <c r="A24" s="240">
        <v>15</v>
      </c>
      <c r="B24" s="241" t="s">
        <v>134</v>
      </c>
      <c r="C24" s="249" t="s">
        <v>135</v>
      </c>
      <c r="D24" s="242" t="s">
        <v>101</v>
      </c>
      <c r="E24" s="243">
        <v>26</v>
      </c>
      <c r="F24" s="244"/>
      <c r="G24" s="245">
        <f>ROUND(E24*F24,2)</f>
        <v>0</v>
      </c>
      <c r="H24" s="226"/>
      <c r="I24" s="225">
        <f>ROUND(E24*H24,2)</f>
        <v>0</v>
      </c>
      <c r="J24" s="226"/>
      <c r="K24" s="225">
        <f>ROUND(E24*J24,2)</f>
        <v>0</v>
      </c>
      <c r="L24" s="225">
        <v>21</v>
      </c>
      <c r="M24" s="225">
        <f>G24*(1+L24/100)</f>
        <v>0</v>
      </c>
      <c r="N24" s="225">
        <v>4.4000000000000002E-4</v>
      </c>
      <c r="O24" s="225">
        <f>ROUND(E24*N24,2)</f>
        <v>0.01</v>
      </c>
      <c r="P24" s="225">
        <v>0</v>
      </c>
      <c r="Q24" s="225">
        <f>ROUND(E24*P24,2)</f>
        <v>0</v>
      </c>
      <c r="R24" s="225"/>
      <c r="S24" s="225" t="s">
        <v>102</v>
      </c>
      <c r="T24" s="225" t="s">
        <v>103</v>
      </c>
      <c r="U24" s="225">
        <v>0.19600000000000001</v>
      </c>
      <c r="V24" s="225">
        <f>ROUND(E24*U24,2)</f>
        <v>5.0999999999999996</v>
      </c>
      <c r="W24" s="22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104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>
      <c r="A25" s="240">
        <v>16</v>
      </c>
      <c r="B25" s="241" t="s">
        <v>136</v>
      </c>
      <c r="C25" s="249" t="s">
        <v>137</v>
      </c>
      <c r="D25" s="242" t="s">
        <v>101</v>
      </c>
      <c r="E25" s="243">
        <v>1</v>
      </c>
      <c r="F25" s="244"/>
      <c r="G25" s="24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5.3000000000000009E-4</v>
      </c>
      <c r="O25" s="225">
        <f>ROUND(E25*N25,2)</f>
        <v>0</v>
      </c>
      <c r="P25" s="225">
        <v>0</v>
      </c>
      <c r="Q25" s="225">
        <f>ROUND(E25*P25,2)</f>
        <v>0</v>
      </c>
      <c r="R25" s="225"/>
      <c r="S25" s="225" t="s">
        <v>102</v>
      </c>
      <c r="T25" s="225" t="s">
        <v>103</v>
      </c>
      <c r="U25" s="225">
        <v>0.23700000000000002</v>
      </c>
      <c r="V25" s="225">
        <f>ROUND(E25*U25,2)</f>
        <v>0.24</v>
      </c>
      <c r="W25" s="22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104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>
      <c r="A26" s="240">
        <v>17</v>
      </c>
      <c r="B26" s="241" t="s">
        <v>138</v>
      </c>
      <c r="C26" s="249" t="s">
        <v>139</v>
      </c>
      <c r="D26" s="242" t="s">
        <v>101</v>
      </c>
      <c r="E26" s="243">
        <v>7</v>
      </c>
      <c r="F26" s="244"/>
      <c r="G26" s="245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5.4000000000000001E-4</v>
      </c>
      <c r="O26" s="225">
        <f>ROUND(E26*N26,2)</f>
        <v>0</v>
      </c>
      <c r="P26" s="225">
        <v>0</v>
      </c>
      <c r="Q26" s="225">
        <f>ROUND(E26*P26,2)</f>
        <v>0</v>
      </c>
      <c r="R26" s="225"/>
      <c r="S26" s="225" t="s">
        <v>102</v>
      </c>
      <c r="T26" s="225" t="s">
        <v>103</v>
      </c>
      <c r="U26" s="225">
        <v>0.27800000000000002</v>
      </c>
      <c r="V26" s="225">
        <f>ROUND(E26*U26,2)</f>
        <v>1.95</v>
      </c>
      <c r="W26" s="22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104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22.5" outlineLevel="1">
      <c r="A27" s="240">
        <v>18</v>
      </c>
      <c r="B27" s="241" t="s">
        <v>140</v>
      </c>
      <c r="C27" s="249" t="s">
        <v>141</v>
      </c>
      <c r="D27" s="242" t="s">
        <v>142</v>
      </c>
      <c r="E27" s="243">
        <v>274</v>
      </c>
      <c r="F27" s="244"/>
      <c r="G27" s="245">
        <f>ROUND(E27*F27,2)</f>
        <v>0</v>
      </c>
      <c r="H27" s="226"/>
      <c r="I27" s="225">
        <f>ROUND(E27*H27,2)</f>
        <v>0</v>
      </c>
      <c r="J27" s="226"/>
      <c r="K27" s="225">
        <f>ROUND(E27*J27,2)</f>
        <v>0</v>
      </c>
      <c r="L27" s="225">
        <v>21</v>
      </c>
      <c r="M27" s="225">
        <f>G27*(1+L27/100)</f>
        <v>0</v>
      </c>
      <c r="N27" s="225">
        <v>0</v>
      </c>
      <c r="O27" s="225">
        <f>ROUND(E27*N27,2)</f>
        <v>0</v>
      </c>
      <c r="P27" s="225">
        <v>0</v>
      </c>
      <c r="Q27" s="225">
        <f>ROUND(E27*P27,2)</f>
        <v>0</v>
      </c>
      <c r="R27" s="225"/>
      <c r="S27" s="225" t="s">
        <v>107</v>
      </c>
      <c r="T27" s="225" t="s">
        <v>108</v>
      </c>
      <c r="U27" s="225">
        <v>0</v>
      </c>
      <c r="V27" s="225">
        <f>ROUND(E27*U27,2)</f>
        <v>0</v>
      </c>
      <c r="W27" s="225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104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ht="22.5" outlineLevel="1">
      <c r="A28" s="240">
        <v>19</v>
      </c>
      <c r="B28" s="241" t="s">
        <v>143</v>
      </c>
      <c r="C28" s="249" t="s">
        <v>144</v>
      </c>
      <c r="D28" s="242" t="s">
        <v>142</v>
      </c>
      <c r="E28" s="243">
        <v>222</v>
      </c>
      <c r="F28" s="244"/>
      <c r="G28" s="245">
        <f>ROUND(E28*F28,2)</f>
        <v>0</v>
      </c>
      <c r="H28" s="226"/>
      <c r="I28" s="225">
        <f>ROUND(E28*H28,2)</f>
        <v>0</v>
      </c>
      <c r="J28" s="226"/>
      <c r="K28" s="225">
        <f>ROUND(E28*J28,2)</f>
        <v>0</v>
      </c>
      <c r="L28" s="225">
        <v>21</v>
      </c>
      <c r="M28" s="225">
        <f>G28*(1+L28/100)</f>
        <v>0</v>
      </c>
      <c r="N28" s="225">
        <v>0</v>
      </c>
      <c r="O28" s="225">
        <f>ROUND(E28*N28,2)</f>
        <v>0</v>
      </c>
      <c r="P28" s="225">
        <v>0</v>
      </c>
      <c r="Q28" s="225">
        <f>ROUND(E28*P28,2)</f>
        <v>0</v>
      </c>
      <c r="R28" s="225"/>
      <c r="S28" s="225" t="s">
        <v>107</v>
      </c>
      <c r="T28" s="225" t="s">
        <v>108</v>
      </c>
      <c r="U28" s="225">
        <v>0</v>
      </c>
      <c r="V28" s="225">
        <f>ROUND(E28*U28,2)</f>
        <v>0</v>
      </c>
      <c r="W28" s="225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104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ht="22.5" outlineLevel="1">
      <c r="A29" s="240">
        <v>20</v>
      </c>
      <c r="B29" s="241" t="s">
        <v>145</v>
      </c>
      <c r="C29" s="249" t="s">
        <v>146</v>
      </c>
      <c r="D29" s="242" t="s">
        <v>142</v>
      </c>
      <c r="E29" s="243">
        <v>205</v>
      </c>
      <c r="F29" s="244"/>
      <c r="G29" s="245">
        <f>ROUND(E29*F29,2)</f>
        <v>0</v>
      </c>
      <c r="H29" s="226"/>
      <c r="I29" s="225">
        <f>ROUND(E29*H29,2)</f>
        <v>0</v>
      </c>
      <c r="J29" s="226"/>
      <c r="K29" s="225">
        <f>ROUND(E29*J29,2)</f>
        <v>0</v>
      </c>
      <c r="L29" s="225">
        <v>21</v>
      </c>
      <c r="M29" s="225">
        <f>G29*(1+L29/100)</f>
        <v>0</v>
      </c>
      <c r="N29" s="225">
        <v>0</v>
      </c>
      <c r="O29" s="225">
        <f>ROUND(E29*N29,2)</f>
        <v>0</v>
      </c>
      <c r="P29" s="225">
        <v>0</v>
      </c>
      <c r="Q29" s="225">
        <f>ROUND(E29*P29,2)</f>
        <v>0</v>
      </c>
      <c r="R29" s="225"/>
      <c r="S29" s="225" t="s">
        <v>107</v>
      </c>
      <c r="T29" s="225" t="s">
        <v>108</v>
      </c>
      <c r="U29" s="225">
        <v>0</v>
      </c>
      <c r="V29" s="225">
        <f>ROUND(E29*U29,2)</f>
        <v>0</v>
      </c>
      <c r="W29" s="225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104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ht="22.5" outlineLevel="1">
      <c r="A30" s="240">
        <v>21</v>
      </c>
      <c r="B30" s="241" t="s">
        <v>147</v>
      </c>
      <c r="C30" s="249" t="s">
        <v>148</v>
      </c>
      <c r="D30" s="242" t="s">
        <v>142</v>
      </c>
      <c r="E30" s="243">
        <v>100</v>
      </c>
      <c r="F30" s="244"/>
      <c r="G30" s="245">
        <f>ROUND(E30*F30,2)</f>
        <v>0</v>
      </c>
      <c r="H30" s="226"/>
      <c r="I30" s="225">
        <f>ROUND(E30*H30,2)</f>
        <v>0</v>
      </c>
      <c r="J30" s="226"/>
      <c r="K30" s="225">
        <f>ROUND(E30*J30,2)</f>
        <v>0</v>
      </c>
      <c r="L30" s="225">
        <v>21</v>
      </c>
      <c r="M30" s="225">
        <f>G30*(1+L30/100)</f>
        <v>0</v>
      </c>
      <c r="N30" s="225">
        <v>0</v>
      </c>
      <c r="O30" s="225">
        <f>ROUND(E30*N30,2)</f>
        <v>0</v>
      </c>
      <c r="P30" s="225">
        <v>0</v>
      </c>
      <c r="Q30" s="225">
        <f>ROUND(E30*P30,2)</f>
        <v>0</v>
      </c>
      <c r="R30" s="225"/>
      <c r="S30" s="225" t="s">
        <v>107</v>
      </c>
      <c r="T30" s="225" t="s">
        <v>108</v>
      </c>
      <c r="U30" s="225">
        <v>0</v>
      </c>
      <c r="V30" s="225">
        <f>ROUND(E30*U30,2)</f>
        <v>0</v>
      </c>
      <c r="W30" s="225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104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ht="22.5" outlineLevel="1">
      <c r="A31" s="234">
        <v>22</v>
      </c>
      <c r="B31" s="235" t="s">
        <v>149</v>
      </c>
      <c r="C31" s="250" t="s">
        <v>150</v>
      </c>
      <c r="D31" s="236" t="s">
        <v>142</v>
      </c>
      <c r="E31" s="237">
        <v>105</v>
      </c>
      <c r="F31" s="238"/>
      <c r="G31" s="239">
        <f>ROUND(E31*F31,2)</f>
        <v>0</v>
      </c>
      <c r="H31" s="226"/>
      <c r="I31" s="225">
        <f>ROUND(E31*H31,2)</f>
        <v>0</v>
      </c>
      <c r="J31" s="226"/>
      <c r="K31" s="225">
        <f>ROUND(E31*J31,2)</f>
        <v>0</v>
      </c>
      <c r="L31" s="225">
        <v>21</v>
      </c>
      <c r="M31" s="225">
        <f>G31*(1+L31/100)</f>
        <v>0</v>
      </c>
      <c r="N31" s="225">
        <v>0</v>
      </c>
      <c r="O31" s="225">
        <f>ROUND(E31*N31,2)</f>
        <v>0</v>
      </c>
      <c r="P31" s="225">
        <v>0</v>
      </c>
      <c r="Q31" s="225">
        <f>ROUND(E31*P31,2)</f>
        <v>0</v>
      </c>
      <c r="R31" s="225"/>
      <c r="S31" s="225" t="s">
        <v>107</v>
      </c>
      <c r="T31" s="225" t="s">
        <v>108</v>
      </c>
      <c r="U31" s="225">
        <v>0</v>
      </c>
      <c r="V31" s="225">
        <f>ROUND(E31*U31,2)</f>
        <v>0</v>
      </c>
      <c r="W31" s="225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104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>
      <c r="A32" s="222">
        <v>23</v>
      </c>
      <c r="B32" s="223" t="s">
        <v>151</v>
      </c>
      <c r="C32" s="251" t="s">
        <v>152</v>
      </c>
      <c r="D32" s="224" t="s">
        <v>0</v>
      </c>
      <c r="E32" s="246"/>
      <c r="F32" s="226"/>
      <c r="G32" s="225">
        <f>ROUND(E32*F32,2)</f>
        <v>0</v>
      </c>
      <c r="H32" s="226"/>
      <c r="I32" s="225">
        <f>ROUND(E32*H32,2)</f>
        <v>0</v>
      </c>
      <c r="J32" s="226"/>
      <c r="K32" s="225">
        <f>ROUND(E32*J32,2)</f>
        <v>0</v>
      </c>
      <c r="L32" s="225">
        <v>21</v>
      </c>
      <c r="M32" s="225">
        <f>G32*(1+L32/100)</f>
        <v>0</v>
      </c>
      <c r="N32" s="225">
        <v>0</v>
      </c>
      <c r="O32" s="225">
        <f>ROUND(E32*N32,2)</f>
        <v>0</v>
      </c>
      <c r="P32" s="225">
        <v>0</v>
      </c>
      <c r="Q32" s="225">
        <f>ROUND(E32*P32,2)</f>
        <v>0</v>
      </c>
      <c r="R32" s="225"/>
      <c r="S32" s="225" t="s">
        <v>102</v>
      </c>
      <c r="T32" s="225" t="s">
        <v>103</v>
      </c>
      <c r="U32" s="225">
        <v>0</v>
      </c>
      <c r="V32" s="225">
        <f>ROUND(E32*U32,2)</f>
        <v>0</v>
      </c>
      <c r="W32" s="225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153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>
      <c r="A33" s="228" t="s">
        <v>97</v>
      </c>
      <c r="B33" s="229" t="s">
        <v>65</v>
      </c>
      <c r="C33" s="248" t="s">
        <v>66</v>
      </c>
      <c r="D33" s="230"/>
      <c r="E33" s="231"/>
      <c r="F33" s="232"/>
      <c r="G33" s="233">
        <f>SUMIF(AG34:AG35,"&lt;&gt;NOR",G34:G35)</f>
        <v>0</v>
      </c>
      <c r="H33" s="227"/>
      <c r="I33" s="227">
        <f>SUM(I34:I35)</f>
        <v>0</v>
      </c>
      <c r="J33" s="227"/>
      <c r="K33" s="227">
        <f>SUM(K34:K35)</f>
        <v>0</v>
      </c>
      <c r="L33" s="227"/>
      <c r="M33" s="227">
        <f>SUM(M34:M35)</f>
        <v>0</v>
      </c>
      <c r="N33" s="227"/>
      <c r="O33" s="227">
        <f>SUM(O34:O35)</f>
        <v>0.02</v>
      </c>
      <c r="P33" s="227"/>
      <c r="Q33" s="227">
        <f>SUM(Q34:Q35)</f>
        <v>0</v>
      </c>
      <c r="R33" s="227"/>
      <c r="S33" s="227"/>
      <c r="T33" s="227"/>
      <c r="U33" s="227"/>
      <c r="V33" s="227">
        <f>SUM(V34:V35)</f>
        <v>0.82</v>
      </c>
      <c r="W33" s="227"/>
      <c r="AG33" t="s">
        <v>98</v>
      </c>
    </row>
    <row r="34" spans="1:60" outlineLevel="1">
      <c r="A34" s="240">
        <v>24</v>
      </c>
      <c r="B34" s="241" t="s">
        <v>154</v>
      </c>
      <c r="C34" s="249" t="s">
        <v>155</v>
      </c>
      <c r="D34" s="242" t="s">
        <v>101</v>
      </c>
      <c r="E34" s="243">
        <v>4</v>
      </c>
      <c r="F34" s="244"/>
      <c r="G34" s="245">
        <f>ROUND(E34*F34,2)</f>
        <v>0</v>
      </c>
      <c r="H34" s="226"/>
      <c r="I34" s="225">
        <f>ROUND(E34*H34,2)</f>
        <v>0</v>
      </c>
      <c r="J34" s="226"/>
      <c r="K34" s="225">
        <f>ROUND(E34*J34,2)</f>
        <v>0</v>
      </c>
      <c r="L34" s="225">
        <v>21</v>
      </c>
      <c r="M34" s="225">
        <f>G34*(1+L34/100)</f>
        <v>0</v>
      </c>
      <c r="N34" s="225">
        <v>0</v>
      </c>
      <c r="O34" s="225">
        <f>ROUND(E34*N34,2)</f>
        <v>0</v>
      </c>
      <c r="P34" s="225">
        <v>0</v>
      </c>
      <c r="Q34" s="225">
        <f>ROUND(E34*P34,2)</f>
        <v>0</v>
      </c>
      <c r="R34" s="225"/>
      <c r="S34" s="225" t="s">
        <v>102</v>
      </c>
      <c r="T34" s="225" t="s">
        <v>103</v>
      </c>
      <c r="U34" s="225">
        <v>0.20600000000000002</v>
      </c>
      <c r="V34" s="225">
        <f>ROUND(E34*U34,2)</f>
        <v>0.82</v>
      </c>
      <c r="W34" s="225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104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>
      <c r="A35" s="240">
        <v>25</v>
      </c>
      <c r="B35" s="241" t="s">
        <v>156</v>
      </c>
      <c r="C35" s="249" t="s">
        <v>157</v>
      </c>
      <c r="D35" s="242" t="s">
        <v>101</v>
      </c>
      <c r="E35" s="243">
        <v>4</v>
      </c>
      <c r="F35" s="244"/>
      <c r="G35" s="245">
        <f>ROUND(E35*F35,2)</f>
        <v>0</v>
      </c>
      <c r="H35" s="226"/>
      <c r="I35" s="225">
        <f>ROUND(E35*H35,2)</f>
        <v>0</v>
      </c>
      <c r="J35" s="226"/>
      <c r="K35" s="225">
        <f>ROUND(E35*J35,2)</f>
        <v>0</v>
      </c>
      <c r="L35" s="225">
        <v>21</v>
      </c>
      <c r="M35" s="225">
        <f>G35*(1+L35/100)</f>
        <v>0</v>
      </c>
      <c r="N35" s="225">
        <v>4.0000000000000001E-3</v>
      </c>
      <c r="O35" s="225">
        <f>ROUND(E35*N35,2)</f>
        <v>0.02</v>
      </c>
      <c r="P35" s="225">
        <v>0</v>
      </c>
      <c r="Q35" s="225">
        <f>ROUND(E35*P35,2)</f>
        <v>0</v>
      </c>
      <c r="R35" s="225" t="s">
        <v>158</v>
      </c>
      <c r="S35" s="225" t="s">
        <v>102</v>
      </c>
      <c r="T35" s="225" t="s">
        <v>103</v>
      </c>
      <c r="U35" s="225">
        <v>0</v>
      </c>
      <c r="V35" s="225">
        <f>ROUND(E35*U35,2)</f>
        <v>0</v>
      </c>
      <c r="W35" s="225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159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>
      <c r="A36" s="228" t="s">
        <v>97</v>
      </c>
      <c r="B36" s="229" t="s">
        <v>67</v>
      </c>
      <c r="C36" s="248" t="s">
        <v>68</v>
      </c>
      <c r="D36" s="230"/>
      <c r="E36" s="231"/>
      <c r="F36" s="232"/>
      <c r="G36" s="233">
        <f>SUMIF(AG37:AG37,"&lt;&gt;NOR",G37:G37)</f>
        <v>0</v>
      </c>
      <c r="H36" s="227"/>
      <c r="I36" s="227">
        <f>SUM(I37:I37)</f>
        <v>0</v>
      </c>
      <c r="J36" s="227"/>
      <c r="K36" s="227">
        <f>SUM(K37:K37)</f>
        <v>0</v>
      </c>
      <c r="L36" s="227"/>
      <c r="M36" s="227">
        <f>SUM(M37:M37)</f>
        <v>0</v>
      </c>
      <c r="N36" s="227"/>
      <c r="O36" s="227">
        <f>SUM(O37:O37)</f>
        <v>0.04</v>
      </c>
      <c r="P36" s="227"/>
      <c r="Q36" s="227">
        <f>SUM(Q37:Q37)</f>
        <v>0</v>
      </c>
      <c r="R36" s="227"/>
      <c r="S36" s="227"/>
      <c r="T36" s="227"/>
      <c r="U36" s="227"/>
      <c r="V36" s="227">
        <f>SUM(V37:V37)</f>
        <v>19.03</v>
      </c>
      <c r="W36" s="227"/>
      <c r="AG36" t="s">
        <v>98</v>
      </c>
    </row>
    <row r="37" spans="1:60" ht="22.5" outlineLevel="1">
      <c r="A37" s="234">
        <v>26</v>
      </c>
      <c r="B37" s="235" t="s">
        <v>160</v>
      </c>
      <c r="C37" s="250" t="s">
        <v>161</v>
      </c>
      <c r="D37" s="236" t="s">
        <v>121</v>
      </c>
      <c r="E37" s="237">
        <v>906</v>
      </c>
      <c r="F37" s="238"/>
      <c r="G37" s="239">
        <f>ROUND(E37*F37,2)</f>
        <v>0</v>
      </c>
      <c r="H37" s="226"/>
      <c r="I37" s="225">
        <f>ROUND(E37*H37,2)</f>
        <v>0</v>
      </c>
      <c r="J37" s="226"/>
      <c r="K37" s="225">
        <f>ROUND(E37*J37,2)</f>
        <v>0</v>
      </c>
      <c r="L37" s="225">
        <v>21</v>
      </c>
      <c r="M37" s="225">
        <f>G37*(1+L37/100)</f>
        <v>0</v>
      </c>
      <c r="N37" s="225">
        <v>4.0000000000000003E-5</v>
      </c>
      <c r="O37" s="225">
        <f>ROUND(E37*N37,2)</f>
        <v>0.04</v>
      </c>
      <c r="P37" s="225">
        <v>0</v>
      </c>
      <c r="Q37" s="225">
        <f>ROUND(E37*P37,2)</f>
        <v>0</v>
      </c>
      <c r="R37" s="225"/>
      <c r="S37" s="225" t="s">
        <v>102</v>
      </c>
      <c r="T37" s="225" t="s">
        <v>103</v>
      </c>
      <c r="U37" s="225">
        <v>2.1000000000000001E-2</v>
      </c>
      <c r="V37" s="225">
        <f>ROUND(E37*U37,2)</f>
        <v>19.03</v>
      </c>
      <c r="W37" s="225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104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>
      <c r="A38" s="5"/>
      <c r="B38" s="6"/>
      <c r="C38" s="252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AE38">
        <v>15</v>
      </c>
      <c r="AF38">
        <v>21</v>
      </c>
    </row>
    <row r="39" spans="1:60">
      <c r="A39" s="208"/>
      <c r="B39" s="209" t="s">
        <v>31</v>
      </c>
      <c r="C39" s="253"/>
      <c r="D39" s="210"/>
      <c r="E39" s="211"/>
      <c r="F39" s="211"/>
      <c r="G39" s="247">
        <f>G8+G11+G33+G36</f>
        <v>0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AE39">
        <f>SUMIF(L7:L37,AE38,G7:G37)</f>
        <v>0</v>
      </c>
      <c r="AF39">
        <f>SUMIF(L7:L37,AF38,G7:G37)</f>
        <v>0</v>
      </c>
      <c r="AG39" t="s">
        <v>162</v>
      </c>
    </row>
    <row r="40" spans="1:60">
      <c r="A40" s="5"/>
      <c r="B40" s="6"/>
      <c r="C40" s="252"/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60">
      <c r="A41" s="5"/>
      <c r="B41" s="6"/>
      <c r="C41" s="252"/>
      <c r="D41" s="8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60">
      <c r="A42" s="212" t="s">
        <v>163</v>
      </c>
      <c r="B42" s="212"/>
      <c r="C42" s="254"/>
      <c r="D42" s="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60">
      <c r="A43" s="213"/>
      <c r="B43" s="214"/>
      <c r="C43" s="255"/>
      <c r="D43" s="214"/>
      <c r="E43" s="214"/>
      <c r="F43" s="214"/>
      <c r="G43" s="21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AG43" t="s">
        <v>164</v>
      </c>
    </row>
    <row r="44" spans="1:60">
      <c r="A44" s="216"/>
      <c r="B44" s="217"/>
      <c r="C44" s="256"/>
      <c r="D44" s="217"/>
      <c r="E44" s="217"/>
      <c r="F44" s="217"/>
      <c r="G44" s="218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60">
      <c r="A45" s="216"/>
      <c r="B45" s="217"/>
      <c r="C45" s="256"/>
      <c r="D45" s="217"/>
      <c r="E45" s="217"/>
      <c r="F45" s="217"/>
      <c r="G45" s="218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60">
      <c r="A46" s="216"/>
      <c r="B46" s="217"/>
      <c r="C46" s="256"/>
      <c r="D46" s="217"/>
      <c r="E46" s="217"/>
      <c r="F46" s="217"/>
      <c r="G46" s="218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60">
      <c r="A47" s="219"/>
      <c r="B47" s="220"/>
      <c r="C47" s="257"/>
      <c r="D47" s="220"/>
      <c r="E47" s="220"/>
      <c r="F47" s="220"/>
      <c r="G47" s="221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60">
      <c r="A48" s="5"/>
      <c r="B48" s="6"/>
      <c r="C48" s="252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3:33">
      <c r="C49" s="258"/>
      <c r="D49" s="189"/>
      <c r="AG49" t="s">
        <v>165</v>
      </c>
    </row>
    <row r="50" spans="3:33">
      <c r="D50" s="189"/>
    </row>
    <row r="51" spans="3:33">
      <c r="D51" s="189"/>
    </row>
    <row r="52" spans="3:33">
      <c r="D52" s="189"/>
    </row>
    <row r="53" spans="3:33">
      <c r="D53" s="189"/>
    </row>
    <row r="54" spans="3:33">
      <c r="D54" s="189"/>
    </row>
    <row r="55" spans="3:33">
      <c r="D55" s="189"/>
    </row>
    <row r="56" spans="3:33">
      <c r="D56" s="189"/>
    </row>
    <row r="57" spans="3:33">
      <c r="D57" s="189"/>
    </row>
    <row r="58" spans="3:33">
      <c r="D58" s="189"/>
    </row>
    <row r="59" spans="3:33">
      <c r="D59" s="189"/>
    </row>
    <row r="60" spans="3:33">
      <c r="D60" s="189"/>
    </row>
    <row r="61" spans="3:33">
      <c r="D61" s="189"/>
    </row>
    <row r="62" spans="3:33">
      <c r="D62" s="189"/>
    </row>
    <row r="63" spans="3:33">
      <c r="D63" s="189"/>
    </row>
    <row r="64" spans="3:33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mergeCells count="6">
    <mergeCell ref="A1:G1"/>
    <mergeCell ref="C2:G2"/>
    <mergeCell ref="C3:G3"/>
    <mergeCell ref="C4:G4"/>
    <mergeCell ref="A42:C42"/>
    <mergeCell ref="A43:G47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7</v>
      </c>
      <c r="B1" s="190"/>
      <c r="C1" s="190"/>
      <c r="D1" s="190"/>
      <c r="E1" s="190"/>
      <c r="F1" s="190"/>
      <c r="G1" s="190"/>
      <c r="AG1" t="s">
        <v>73</v>
      </c>
    </row>
    <row r="2" spans="1:60" ht="24.95" customHeight="1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74</v>
      </c>
    </row>
    <row r="3" spans="1:60" ht="24.95" customHeight="1">
      <c r="A3" s="191" t="s">
        <v>9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74</v>
      </c>
      <c r="AG3" t="s">
        <v>75</v>
      </c>
    </row>
    <row r="4" spans="1:60" ht="24.95" customHeight="1">
      <c r="A4" s="195" t="s">
        <v>10</v>
      </c>
      <c r="B4" s="196" t="s">
        <v>51</v>
      </c>
      <c r="C4" s="197" t="s">
        <v>52</v>
      </c>
      <c r="D4" s="198"/>
      <c r="E4" s="198"/>
      <c r="F4" s="198"/>
      <c r="G4" s="199"/>
      <c r="AG4" t="s">
        <v>76</v>
      </c>
    </row>
    <row r="5" spans="1:60">
      <c r="D5" s="189"/>
    </row>
    <row r="6" spans="1:60" ht="38.25">
      <c r="A6" s="201" t="s">
        <v>77</v>
      </c>
      <c r="B6" s="203" t="s">
        <v>78</v>
      </c>
      <c r="C6" s="203" t="s">
        <v>79</v>
      </c>
      <c r="D6" s="202" t="s">
        <v>80</v>
      </c>
      <c r="E6" s="201" t="s">
        <v>81</v>
      </c>
      <c r="F6" s="200" t="s">
        <v>82</v>
      </c>
      <c r="G6" s="201" t="s">
        <v>31</v>
      </c>
      <c r="H6" s="204" t="s">
        <v>32</v>
      </c>
      <c r="I6" s="204" t="s">
        <v>83</v>
      </c>
      <c r="J6" s="204" t="s">
        <v>33</v>
      </c>
      <c r="K6" s="204" t="s">
        <v>84</v>
      </c>
      <c r="L6" s="204" t="s">
        <v>85</v>
      </c>
      <c r="M6" s="204" t="s">
        <v>86</v>
      </c>
      <c r="N6" s="204" t="s">
        <v>87</v>
      </c>
      <c r="O6" s="204" t="s">
        <v>88</v>
      </c>
      <c r="P6" s="204" t="s">
        <v>89</v>
      </c>
      <c r="Q6" s="204" t="s">
        <v>90</v>
      </c>
      <c r="R6" s="204" t="s">
        <v>91</v>
      </c>
      <c r="S6" s="204" t="s">
        <v>92</v>
      </c>
      <c r="T6" s="204" t="s">
        <v>93</v>
      </c>
      <c r="U6" s="204" t="s">
        <v>94</v>
      </c>
      <c r="V6" s="204" t="s">
        <v>95</v>
      </c>
      <c r="W6" s="204" t="s">
        <v>96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28" t="s">
        <v>97</v>
      </c>
      <c r="B8" s="229" t="s">
        <v>59</v>
      </c>
      <c r="C8" s="248" t="s">
        <v>60</v>
      </c>
      <c r="D8" s="230"/>
      <c r="E8" s="231"/>
      <c r="F8" s="232"/>
      <c r="G8" s="233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</v>
      </c>
      <c r="P8" s="227"/>
      <c r="Q8" s="227">
        <f>SUM(Q9:Q10)</f>
        <v>0</v>
      </c>
      <c r="R8" s="227"/>
      <c r="S8" s="227"/>
      <c r="T8" s="227"/>
      <c r="U8" s="227"/>
      <c r="V8" s="227">
        <f>SUM(V9:V10)</f>
        <v>0</v>
      </c>
      <c r="W8" s="227"/>
      <c r="AG8" t="s">
        <v>98</v>
      </c>
    </row>
    <row r="9" spans="1:60" outlineLevel="1">
      <c r="A9" s="240">
        <v>1</v>
      </c>
      <c r="B9" s="241" t="s">
        <v>166</v>
      </c>
      <c r="C9" s="249" t="s">
        <v>167</v>
      </c>
      <c r="D9" s="242" t="s">
        <v>168</v>
      </c>
      <c r="E9" s="243">
        <v>1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107</v>
      </c>
      <c r="T9" s="225" t="s">
        <v>108</v>
      </c>
      <c r="U9" s="225">
        <v>0</v>
      </c>
      <c r="V9" s="225">
        <f>ROUND(E9*U9,2)</f>
        <v>0</v>
      </c>
      <c r="W9" s="22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169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2.5" outlineLevel="1">
      <c r="A10" s="234">
        <v>2</v>
      </c>
      <c r="B10" s="235" t="s">
        <v>170</v>
      </c>
      <c r="C10" s="250" t="s">
        <v>171</v>
      </c>
      <c r="D10" s="236" t="s">
        <v>172</v>
      </c>
      <c r="E10" s="237">
        <v>34</v>
      </c>
      <c r="F10" s="238"/>
      <c r="G10" s="239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107</v>
      </c>
      <c r="T10" s="225" t="s">
        <v>108</v>
      </c>
      <c r="U10" s="225">
        <v>0</v>
      </c>
      <c r="V10" s="225">
        <f>ROUND(E10*U10,2)</f>
        <v>0</v>
      </c>
      <c r="W10" s="22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173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>
      <c r="A11" s="5"/>
      <c r="B11" s="6"/>
      <c r="C11" s="252"/>
      <c r="D11" s="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AE11">
        <v>15</v>
      </c>
      <c r="AF11">
        <v>21</v>
      </c>
    </row>
    <row r="12" spans="1:60">
      <c r="A12" s="208"/>
      <c r="B12" s="209" t="s">
        <v>31</v>
      </c>
      <c r="C12" s="253"/>
      <c r="D12" s="210"/>
      <c r="E12" s="211"/>
      <c r="F12" s="211"/>
      <c r="G12" s="247">
        <f>G8</f>
        <v>0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AE12">
        <f>SUMIF(L7:L10,AE11,G7:G10)</f>
        <v>0</v>
      </c>
      <c r="AF12">
        <f>SUMIF(L7:L10,AF11,G7:G10)</f>
        <v>0</v>
      </c>
      <c r="AG12" t="s">
        <v>162</v>
      </c>
    </row>
    <row r="13" spans="1:60">
      <c r="A13" s="5"/>
      <c r="B13" s="6"/>
      <c r="C13" s="252"/>
      <c r="D13" s="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60">
      <c r="A14" s="5"/>
      <c r="B14" s="6"/>
      <c r="C14" s="252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60">
      <c r="A15" s="212" t="s">
        <v>163</v>
      </c>
      <c r="B15" s="212"/>
      <c r="C15" s="254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60">
      <c r="A16" s="213"/>
      <c r="B16" s="214"/>
      <c r="C16" s="255"/>
      <c r="D16" s="214"/>
      <c r="E16" s="214"/>
      <c r="F16" s="214"/>
      <c r="G16" s="21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G16" t="s">
        <v>164</v>
      </c>
    </row>
    <row r="17" spans="1:33">
      <c r="A17" s="216"/>
      <c r="B17" s="217"/>
      <c r="C17" s="256"/>
      <c r="D17" s="217"/>
      <c r="E17" s="217"/>
      <c r="F17" s="217"/>
      <c r="G17" s="218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33">
      <c r="A18" s="216"/>
      <c r="B18" s="217"/>
      <c r="C18" s="256"/>
      <c r="D18" s="217"/>
      <c r="E18" s="217"/>
      <c r="F18" s="217"/>
      <c r="G18" s="218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33">
      <c r="A19" s="216"/>
      <c r="B19" s="217"/>
      <c r="C19" s="256"/>
      <c r="D19" s="217"/>
      <c r="E19" s="217"/>
      <c r="F19" s="217"/>
      <c r="G19" s="218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33">
      <c r="A20" s="219"/>
      <c r="B20" s="220"/>
      <c r="C20" s="257"/>
      <c r="D20" s="220"/>
      <c r="E20" s="220"/>
      <c r="F20" s="220"/>
      <c r="G20" s="221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33">
      <c r="A21" s="5"/>
      <c r="B21" s="6"/>
      <c r="C21" s="252"/>
      <c r="D21" s="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33">
      <c r="C22" s="258"/>
      <c r="D22" s="189"/>
      <c r="AG22" t="s">
        <v>165</v>
      </c>
    </row>
    <row r="23" spans="1:33">
      <c r="D23" s="189"/>
    </row>
    <row r="24" spans="1:33">
      <c r="D24" s="189"/>
    </row>
    <row r="25" spans="1:33">
      <c r="D25" s="189"/>
    </row>
    <row r="26" spans="1:33">
      <c r="D26" s="189"/>
    </row>
    <row r="27" spans="1:33">
      <c r="D27" s="189"/>
    </row>
    <row r="28" spans="1:33">
      <c r="D28" s="189"/>
    </row>
    <row r="29" spans="1:33">
      <c r="D29" s="189"/>
    </row>
    <row r="30" spans="1:33">
      <c r="D30" s="189"/>
    </row>
    <row r="31" spans="1:33">
      <c r="D31" s="189"/>
    </row>
    <row r="32" spans="1:33">
      <c r="D32" s="189"/>
    </row>
    <row r="33" spans="4:4">
      <c r="D33" s="189"/>
    </row>
    <row r="34" spans="4:4">
      <c r="D34" s="189"/>
    </row>
    <row r="35" spans="4:4">
      <c r="D35" s="189"/>
    </row>
    <row r="36" spans="4:4">
      <c r="D36" s="189"/>
    </row>
    <row r="37" spans="4:4">
      <c r="D37" s="189"/>
    </row>
    <row r="38" spans="4:4">
      <c r="D38" s="189"/>
    </row>
    <row r="39" spans="4:4">
      <c r="D39" s="189"/>
    </row>
    <row r="40" spans="4:4">
      <c r="D40" s="189"/>
    </row>
    <row r="41" spans="4:4">
      <c r="D41" s="189"/>
    </row>
    <row r="42" spans="4:4">
      <c r="D42" s="189"/>
    </row>
    <row r="43" spans="4:4">
      <c r="D43" s="189"/>
    </row>
    <row r="44" spans="4:4">
      <c r="D44" s="189"/>
    </row>
    <row r="45" spans="4:4">
      <c r="D45" s="189"/>
    </row>
    <row r="46" spans="4:4">
      <c r="D46" s="189"/>
    </row>
    <row r="47" spans="4:4">
      <c r="D47" s="189"/>
    </row>
    <row r="48" spans="4:4">
      <c r="D48" s="189"/>
    </row>
    <row r="49" spans="4:4">
      <c r="D49" s="189"/>
    </row>
    <row r="50" spans="4:4">
      <c r="D50" s="189"/>
    </row>
    <row r="51" spans="4:4">
      <c r="D51" s="189"/>
    </row>
    <row r="52" spans="4:4">
      <c r="D52" s="189"/>
    </row>
    <row r="53" spans="4:4">
      <c r="D53" s="189"/>
    </row>
    <row r="54" spans="4:4">
      <c r="D54" s="189"/>
    </row>
    <row r="55" spans="4:4">
      <c r="D55" s="189"/>
    </row>
    <row r="56" spans="4:4">
      <c r="D56" s="189"/>
    </row>
    <row r="57" spans="4:4">
      <c r="D57" s="189"/>
    </row>
    <row r="58" spans="4:4">
      <c r="D58" s="189"/>
    </row>
    <row r="59" spans="4:4">
      <c r="D59" s="189"/>
    </row>
    <row r="60" spans="4:4">
      <c r="D60" s="189"/>
    </row>
    <row r="61" spans="4:4">
      <c r="D61" s="189"/>
    </row>
    <row r="62" spans="4:4">
      <c r="D62" s="189"/>
    </row>
    <row r="63" spans="4:4">
      <c r="D63" s="189"/>
    </row>
    <row r="64" spans="4:4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mergeCells count="6">
    <mergeCell ref="A1:G1"/>
    <mergeCell ref="C2:G2"/>
    <mergeCell ref="C3:G3"/>
    <mergeCell ref="C4:G4"/>
    <mergeCell ref="A15:C15"/>
    <mergeCell ref="A16:G2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7</v>
      </c>
      <c r="B1" s="190"/>
      <c r="C1" s="190"/>
      <c r="D1" s="190"/>
      <c r="E1" s="190"/>
      <c r="F1" s="190"/>
      <c r="G1" s="190"/>
      <c r="AG1" t="s">
        <v>73</v>
      </c>
    </row>
    <row r="2" spans="1:60" ht="24.95" customHeight="1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74</v>
      </c>
    </row>
    <row r="3" spans="1:60" ht="24.95" customHeight="1">
      <c r="A3" s="191" t="s">
        <v>9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74</v>
      </c>
      <c r="AG3" t="s">
        <v>75</v>
      </c>
    </row>
    <row r="4" spans="1:60" ht="24.95" customHeight="1">
      <c r="A4" s="195" t="s">
        <v>10</v>
      </c>
      <c r="B4" s="196" t="s">
        <v>53</v>
      </c>
      <c r="C4" s="197" t="s">
        <v>54</v>
      </c>
      <c r="D4" s="198"/>
      <c r="E4" s="198"/>
      <c r="F4" s="198"/>
      <c r="G4" s="199"/>
      <c r="AG4" t="s">
        <v>76</v>
      </c>
    </row>
    <row r="5" spans="1:60">
      <c r="D5" s="189"/>
    </row>
    <row r="6" spans="1:60" ht="38.25">
      <c r="A6" s="201" t="s">
        <v>77</v>
      </c>
      <c r="B6" s="203" t="s">
        <v>78</v>
      </c>
      <c r="C6" s="203" t="s">
        <v>79</v>
      </c>
      <c r="D6" s="202" t="s">
        <v>80</v>
      </c>
      <c r="E6" s="201" t="s">
        <v>81</v>
      </c>
      <c r="F6" s="200" t="s">
        <v>82</v>
      </c>
      <c r="G6" s="201" t="s">
        <v>31</v>
      </c>
      <c r="H6" s="204" t="s">
        <v>32</v>
      </c>
      <c r="I6" s="204" t="s">
        <v>83</v>
      </c>
      <c r="J6" s="204" t="s">
        <v>33</v>
      </c>
      <c r="K6" s="204" t="s">
        <v>84</v>
      </c>
      <c r="L6" s="204" t="s">
        <v>85</v>
      </c>
      <c r="M6" s="204" t="s">
        <v>86</v>
      </c>
      <c r="N6" s="204" t="s">
        <v>87</v>
      </c>
      <c r="O6" s="204" t="s">
        <v>88</v>
      </c>
      <c r="P6" s="204" t="s">
        <v>89</v>
      </c>
      <c r="Q6" s="204" t="s">
        <v>90</v>
      </c>
      <c r="R6" s="204" t="s">
        <v>91</v>
      </c>
      <c r="S6" s="204" t="s">
        <v>92</v>
      </c>
      <c r="T6" s="204" t="s">
        <v>93</v>
      </c>
      <c r="U6" s="204" t="s">
        <v>94</v>
      </c>
      <c r="V6" s="204" t="s">
        <v>95</v>
      </c>
      <c r="W6" s="204" t="s">
        <v>96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28" t="s">
        <v>97</v>
      </c>
      <c r="B8" s="229" t="s">
        <v>69</v>
      </c>
      <c r="C8" s="248" t="s">
        <v>70</v>
      </c>
      <c r="D8" s="230"/>
      <c r="E8" s="231"/>
      <c r="F8" s="232"/>
      <c r="G8" s="233">
        <f>SUMIF(AG9:AG17,"&lt;&gt;NOR",G9:G17)</f>
        <v>0</v>
      </c>
      <c r="H8" s="227"/>
      <c r="I8" s="227">
        <f>SUM(I9:I17)</f>
        <v>0</v>
      </c>
      <c r="J8" s="227"/>
      <c r="K8" s="227">
        <f>SUM(K9:K17)</f>
        <v>0</v>
      </c>
      <c r="L8" s="227"/>
      <c r="M8" s="227">
        <f>SUM(M9:M17)</f>
        <v>0</v>
      </c>
      <c r="N8" s="227"/>
      <c r="O8" s="227">
        <f>SUM(O9:O17)</f>
        <v>0.11</v>
      </c>
      <c r="P8" s="227"/>
      <c r="Q8" s="227">
        <f>SUM(Q9:Q17)</f>
        <v>0</v>
      </c>
      <c r="R8" s="227"/>
      <c r="S8" s="227"/>
      <c r="T8" s="227"/>
      <c r="U8" s="227"/>
      <c r="V8" s="227">
        <f>SUM(V9:V17)</f>
        <v>16.07</v>
      </c>
      <c r="W8" s="227"/>
      <c r="AG8" t="s">
        <v>98</v>
      </c>
    </row>
    <row r="9" spans="1:60" outlineLevel="1">
      <c r="A9" s="240">
        <v>1</v>
      </c>
      <c r="B9" s="241" t="s">
        <v>174</v>
      </c>
      <c r="C9" s="249" t="s">
        <v>175</v>
      </c>
      <c r="D9" s="242" t="s">
        <v>121</v>
      </c>
      <c r="E9" s="243">
        <v>0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102</v>
      </c>
      <c r="T9" s="225" t="s">
        <v>103</v>
      </c>
      <c r="U9" s="225">
        <v>0.49367000000000005</v>
      </c>
      <c r="V9" s="225">
        <f>ROUND(E9*U9,2)</f>
        <v>0</v>
      </c>
      <c r="W9" s="22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104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>
      <c r="A10" s="240">
        <v>2</v>
      </c>
      <c r="B10" s="241" t="s">
        <v>176</v>
      </c>
      <c r="C10" s="249" t="s">
        <v>177</v>
      </c>
      <c r="D10" s="242" t="s">
        <v>101</v>
      </c>
      <c r="E10" s="243">
        <v>9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102</v>
      </c>
      <c r="T10" s="225" t="s">
        <v>103</v>
      </c>
      <c r="U10" s="225">
        <v>0.05</v>
      </c>
      <c r="V10" s="225">
        <f>ROUND(E10*U10,2)</f>
        <v>0.45</v>
      </c>
      <c r="W10" s="22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104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>
      <c r="A11" s="240">
        <v>3</v>
      </c>
      <c r="B11" s="241" t="s">
        <v>178</v>
      </c>
      <c r="C11" s="249" t="s">
        <v>179</v>
      </c>
      <c r="D11" s="242" t="s">
        <v>101</v>
      </c>
      <c r="E11" s="243">
        <v>1</v>
      </c>
      <c r="F11" s="244"/>
      <c r="G11" s="245">
        <f>ROUND(E11*F11,2)</f>
        <v>0</v>
      </c>
      <c r="H11" s="226"/>
      <c r="I11" s="225">
        <f>ROUND(E11*H11,2)</f>
        <v>0</v>
      </c>
      <c r="J11" s="226"/>
      <c r="K11" s="225">
        <f>ROUND(E11*J11,2)</f>
        <v>0</v>
      </c>
      <c r="L11" s="225">
        <v>21</v>
      </c>
      <c r="M11" s="225">
        <f>G11*(1+L11/100)</f>
        <v>0</v>
      </c>
      <c r="N11" s="225">
        <v>0</v>
      </c>
      <c r="O11" s="225">
        <f>ROUND(E11*N11,2)</f>
        <v>0</v>
      </c>
      <c r="P11" s="225">
        <v>0</v>
      </c>
      <c r="Q11" s="225">
        <f>ROUND(E11*P11,2)</f>
        <v>0</v>
      </c>
      <c r="R11" s="225"/>
      <c r="S11" s="225" t="s">
        <v>102</v>
      </c>
      <c r="T11" s="225" t="s">
        <v>103</v>
      </c>
      <c r="U11" s="225">
        <v>0.34783000000000003</v>
      </c>
      <c r="V11" s="225">
        <f>ROUND(E11*U11,2)</f>
        <v>0.35</v>
      </c>
      <c r="W11" s="225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104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>
      <c r="A12" s="240">
        <v>4</v>
      </c>
      <c r="B12" s="241" t="s">
        <v>180</v>
      </c>
      <c r="C12" s="249" t="s">
        <v>181</v>
      </c>
      <c r="D12" s="242" t="s">
        <v>121</v>
      </c>
      <c r="E12" s="243">
        <v>7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0</v>
      </c>
      <c r="O12" s="225">
        <f>ROUND(E12*N12,2)</f>
        <v>0</v>
      </c>
      <c r="P12" s="225">
        <v>0</v>
      </c>
      <c r="Q12" s="225">
        <f>ROUND(E12*P12,2)</f>
        <v>0</v>
      </c>
      <c r="R12" s="225"/>
      <c r="S12" s="225" t="s">
        <v>102</v>
      </c>
      <c r="T12" s="225" t="s">
        <v>103</v>
      </c>
      <c r="U12" s="225">
        <v>4.6330000000000003E-2</v>
      </c>
      <c r="V12" s="225">
        <f>ROUND(E12*U12,2)</f>
        <v>0.32</v>
      </c>
      <c r="W12" s="22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104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22.5" outlineLevel="1">
      <c r="A13" s="240">
        <v>5</v>
      </c>
      <c r="B13" s="241" t="s">
        <v>182</v>
      </c>
      <c r="C13" s="249" t="s">
        <v>183</v>
      </c>
      <c r="D13" s="242" t="s">
        <v>121</v>
      </c>
      <c r="E13" s="243">
        <v>258</v>
      </c>
      <c r="F13" s="244"/>
      <c r="G13" s="245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21</v>
      </c>
      <c r="M13" s="225">
        <f>G13*(1+L13/100)</f>
        <v>0</v>
      </c>
      <c r="N13" s="225">
        <v>0</v>
      </c>
      <c r="O13" s="225">
        <f>ROUND(E13*N13,2)</f>
        <v>0</v>
      </c>
      <c r="P13" s="225">
        <v>0</v>
      </c>
      <c r="Q13" s="225">
        <f>ROUND(E13*P13,2)</f>
        <v>0</v>
      </c>
      <c r="R13" s="225"/>
      <c r="S13" s="225" t="s">
        <v>102</v>
      </c>
      <c r="T13" s="225" t="s">
        <v>103</v>
      </c>
      <c r="U13" s="225">
        <v>5.7940000000000005E-2</v>
      </c>
      <c r="V13" s="225">
        <f>ROUND(E13*U13,2)</f>
        <v>14.95</v>
      </c>
      <c r="W13" s="22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104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>
      <c r="A14" s="240">
        <v>6</v>
      </c>
      <c r="B14" s="241" t="s">
        <v>184</v>
      </c>
      <c r="C14" s="249" t="s">
        <v>185</v>
      </c>
      <c r="D14" s="242" t="s">
        <v>121</v>
      </c>
      <c r="E14" s="243">
        <v>258</v>
      </c>
      <c r="F14" s="244"/>
      <c r="G14" s="245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4.1000000000000005E-4</v>
      </c>
      <c r="O14" s="225">
        <f>ROUND(E14*N14,2)</f>
        <v>0.11</v>
      </c>
      <c r="P14" s="225">
        <v>0</v>
      </c>
      <c r="Q14" s="225">
        <f>ROUND(E14*P14,2)</f>
        <v>0</v>
      </c>
      <c r="R14" s="225" t="s">
        <v>158</v>
      </c>
      <c r="S14" s="225" t="s">
        <v>102</v>
      </c>
      <c r="T14" s="225" t="s">
        <v>103</v>
      </c>
      <c r="U14" s="225">
        <v>0</v>
      </c>
      <c r="V14" s="225">
        <f>ROUND(E14*U14,2)</f>
        <v>0</v>
      </c>
      <c r="W14" s="22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159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>
      <c r="A15" s="240">
        <v>7</v>
      </c>
      <c r="B15" s="241" t="s">
        <v>186</v>
      </c>
      <c r="C15" s="249" t="s">
        <v>187</v>
      </c>
      <c r="D15" s="242" t="s">
        <v>121</v>
      </c>
      <c r="E15" s="243">
        <v>7</v>
      </c>
      <c r="F15" s="244"/>
      <c r="G15" s="245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6.0000000000000002E-5</v>
      </c>
      <c r="O15" s="225">
        <f>ROUND(E15*N15,2)</f>
        <v>0</v>
      </c>
      <c r="P15" s="225">
        <v>0</v>
      </c>
      <c r="Q15" s="225">
        <f>ROUND(E15*P15,2)</f>
        <v>0</v>
      </c>
      <c r="R15" s="225" t="s">
        <v>158</v>
      </c>
      <c r="S15" s="225" t="s">
        <v>102</v>
      </c>
      <c r="T15" s="225" t="s">
        <v>103</v>
      </c>
      <c r="U15" s="225">
        <v>0</v>
      </c>
      <c r="V15" s="225">
        <f>ROUND(E15*U15,2)</f>
        <v>0</v>
      </c>
      <c r="W15" s="22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159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>
      <c r="A16" s="240">
        <v>8</v>
      </c>
      <c r="B16" s="241" t="s">
        <v>188</v>
      </c>
      <c r="C16" s="249" t="s">
        <v>189</v>
      </c>
      <c r="D16" s="242" t="s">
        <v>101</v>
      </c>
      <c r="E16" s="243">
        <v>1</v>
      </c>
      <c r="F16" s="244"/>
      <c r="G16" s="245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21</v>
      </c>
      <c r="M16" s="225">
        <f>G16*(1+L16/100)</f>
        <v>0</v>
      </c>
      <c r="N16" s="225">
        <v>5.0000000000000001E-4</v>
      </c>
      <c r="O16" s="225">
        <f>ROUND(E16*N16,2)</f>
        <v>0</v>
      </c>
      <c r="P16" s="225">
        <v>0</v>
      </c>
      <c r="Q16" s="225">
        <f>ROUND(E16*P16,2)</f>
        <v>0</v>
      </c>
      <c r="R16" s="225" t="s">
        <v>158</v>
      </c>
      <c r="S16" s="225" t="s">
        <v>102</v>
      </c>
      <c r="T16" s="225" t="s">
        <v>103</v>
      </c>
      <c r="U16" s="225">
        <v>0</v>
      </c>
      <c r="V16" s="225">
        <f>ROUND(E16*U16,2)</f>
        <v>0</v>
      </c>
      <c r="W16" s="22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159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>
      <c r="A17" s="240">
        <v>9</v>
      </c>
      <c r="B17" s="241" t="s">
        <v>190</v>
      </c>
      <c r="C17" s="249" t="s">
        <v>191</v>
      </c>
      <c r="D17" s="242" t="s">
        <v>142</v>
      </c>
      <c r="E17" s="243">
        <v>173</v>
      </c>
      <c r="F17" s="244"/>
      <c r="G17" s="245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0</v>
      </c>
      <c r="O17" s="225">
        <f>ROUND(E17*N17,2)</f>
        <v>0</v>
      </c>
      <c r="P17" s="225">
        <v>0</v>
      </c>
      <c r="Q17" s="225">
        <f>ROUND(E17*P17,2)</f>
        <v>0</v>
      </c>
      <c r="R17" s="225"/>
      <c r="S17" s="225" t="s">
        <v>107</v>
      </c>
      <c r="T17" s="225" t="s">
        <v>108</v>
      </c>
      <c r="U17" s="225">
        <v>0</v>
      </c>
      <c r="V17" s="225">
        <f>ROUND(E17*U17,2)</f>
        <v>0</v>
      </c>
      <c r="W17" s="22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159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>
      <c r="A18" s="228" t="s">
        <v>97</v>
      </c>
      <c r="B18" s="229" t="s">
        <v>71</v>
      </c>
      <c r="C18" s="248" t="s">
        <v>29</v>
      </c>
      <c r="D18" s="230"/>
      <c r="E18" s="231"/>
      <c r="F18" s="232"/>
      <c r="G18" s="233">
        <f>SUMIF(AG19:AG22,"&lt;&gt;NOR",G19:G22)</f>
        <v>0</v>
      </c>
      <c r="H18" s="227"/>
      <c r="I18" s="227">
        <f>SUM(I19:I22)</f>
        <v>0</v>
      </c>
      <c r="J18" s="227"/>
      <c r="K18" s="227">
        <f>SUM(K19:K22)</f>
        <v>0</v>
      </c>
      <c r="L18" s="227"/>
      <c r="M18" s="227">
        <f>SUM(M19:M22)</f>
        <v>0</v>
      </c>
      <c r="N18" s="227"/>
      <c r="O18" s="227">
        <f>SUM(O19:O22)</f>
        <v>0</v>
      </c>
      <c r="P18" s="227"/>
      <c r="Q18" s="227">
        <f>SUM(Q19:Q22)</f>
        <v>0</v>
      </c>
      <c r="R18" s="227"/>
      <c r="S18" s="227"/>
      <c r="T18" s="227"/>
      <c r="U18" s="227"/>
      <c r="V18" s="227">
        <f>SUM(V19:V22)</f>
        <v>0.01</v>
      </c>
      <c r="W18" s="227"/>
      <c r="AG18" t="s">
        <v>98</v>
      </c>
    </row>
    <row r="19" spans="1:60" outlineLevel="1">
      <c r="A19" s="240">
        <v>10</v>
      </c>
      <c r="B19" s="241" t="s">
        <v>192</v>
      </c>
      <c r="C19" s="249" t="s">
        <v>193</v>
      </c>
      <c r="D19" s="242" t="s">
        <v>194</v>
      </c>
      <c r="E19" s="243">
        <v>1</v>
      </c>
      <c r="F19" s="244"/>
      <c r="G19" s="245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0</v>
      </c>
      <c r="O19" s="225">
        <f>ROUND(E19*N19,2)</f>
        <v>0</v>
      </c>
      <c r="P19" s="225">
        <v>0</v>
      </c>
      <c r="Q19" s="225">
        <f>ROUND(E19*P19,2)</f>
        <v>0</v>
      </c>
      <c r="R19" s="225"/>
      <c r="S19" s="225" t="s">
        <v>102</v>
      </c>
      <c r="T19" s="225" t="s">
        <v>108</v>
      </c>
      <c r="U19" s="225">
        <v>0</v>
      </c>
      <c r="V19" s="225">
        <f>ROUND(E19*U19,2)</f>
        <v>0</v>
      </c>
      <c r="W19" s="22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104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>
      <c r="A20" s="240">
        <v>11</v>
      </c>
      <c r="B20" s="241" t="s">
        <v>195</v>
      </c>
      <c r="C20" s="249" t="s">
        <v>196</v>
      </c>
      <c r="D20" s="242" t="s">
        <v>194</v>
      </c>
      <c r="E20" s="243">
        <v>1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0</v>
      </c>
      <c r="O20" s="225">
        <f>ROUND(E20*N20,2)</f>
        <v>0</v>
      </c>
      <c r="P20" s="225">
        <v>0</v>
      </c>
      <c r="Q20" s="225">
        <f>ROUND(E20*P20,2)</f>
        <v>0</v>
      </c>
      <c r="R20" s="225"/>
      <c r="S20" s="225" t="s">
        <v>102</v>
      </c>
      <c r="T20" s="225" t="s">
        <v>108</v>
      </c>
      <c r="U20" s="225">
        <v>0</v>
      </c>
      <c r="V20" s="225">
        <f>ROUND(E20*U20,2)</f>
        <v>0</v>
      </c>
      <c r="W20" s="22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>
      <c r="A21" s="234">
        <v>12</v>
      </c>
      <c r="B21" s="235" t="s">
        <v>197</v>
      </c>
      <c r="C21" s="250" t="s">
        <v>198</v>
      </c>
      <c r="D21" s="236" t="s">
        <v>194</v>
      </c>
      <c r="E21" s="237">
        <v>1</v>
      </c>
      <c r="F21" s="238"/>
      <c r="G21" s="239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0</v>
      </c>
      <c r="O21" s="225">
        <f>ROUND(E21*N21,2)</f>
        <v>0</v>
      </c>
      <c r="P21" s="225">
        <v>0</v>
      </c>
      <c r="Q21" s="225">
        <f>ROUND(E21*P21,2)</f>
        <v>0</v>
      </c>
      <c r="R21" s="225"/>
      <c r="S21" s="225" t="s">
        <v>102</v>
      </c>
      <c r="T21" s="225" t="s">
        <v>108</v>
      </c>
      <c r="U21" s="225">
        <v>5.0000000000000001E-3</v>
      </c>
      <c r="V21" s="225">
        <f>ROUND(E21*U21,2)</f>
        <v>0.01</v>
      </c>
      <c r="W21" s="22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104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>
      <c r="A22" s="222">
        <v>13</v>
      </c>
      <c r="B22" s="223" t="s">
        <v>199</v>
      </c>
      <c r="C22" s="251" t="s">
        <v>200</v>
      </c>
      <c r="D22" s="224" t="s">
        <v>0</v>
      </c>
      <c r="E22" s="246"/>
      <c r="F22" s="226"/>
      <c r="G22" s="225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0</v>
      </c>
      <c r="O22" s="225">
        <f>ROUND(E22*N22,2)</f>
        <v>0</v>
      </c>
      <c r="P22" s="225">
        <v>0</v>
      </c>
      <c r="Q22" s="225">
        <f>ROUND(E22*P22,2)</f>
        <v>0</v>
      </c>
      <c r="R22" s="225"/>
      <c r="S22" s="225" t="s">
        <v>107</v>
      </c>
      <c r="T22" s="225" t="s">
        <v>108</v>
      </c>
      <c r="U22" s="225">
        <v>0</v>
      </c>
      <c r="V22" s="225">
        <f>ROUND(E22*U22,2)</f>
        <v>0</v>
      </c>
      <c r="W22" s="22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153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>
      <c r="A23" s="228" t="s">
        <v>97</v>
      </c>
      <c r="B23" s="229" t="s">
        <v>72</v>
      </c>
      <c r="C23" s="248" t="s">
        <v>30</v>
      </c>
      <c r="D23" s="230"/>
      <c r="E23" s="231"/>
      <c r="F23" s="232"/>
      <c r="G23" s="233">
        <f>SUMIF(AG24:AG26,"&lt;&gt;NOR",G24:G26)</f>
        <v>0</v>
      </c>
      <c r="H23" s="227"/>
      <c r="I23" s="227">
        <f>SUM(I24:I26)</f>
        <v>0</v>
      </c>
      <c r="J23" s="227"/>
      <c r="K23" s="227">
        <f>SUM(K24:K26)</f>
        <v>0</v>
      </c>
      <c r="L23" s="227"/>
      <c r="M23" s="227">
        <f>SUM(M24:M26)</f>
        <v>0</v>
      </c>
      <c r="N23" s="227"/>
      <c r="O23" s="227">
        <f>SUM(O24:O26)</f>
        <v>0</v>
      </c>
      <c r="P23" s="227"/>
      <c r="Q23" s="227">
        <f>SUM(Q24:Q26)</f>
        <v>0</v>
      </c>
      <c r="R23" s="227"/>
      <c r="S23" s="227"/>
      <c r="T23" s="227"/>
      <c r="U23" s="227"/>
      <c r="V23" s="227">
        <f>SUM(V24:V26)</f>
        <v>4</v>
      </c>
      <c r="W23" s="227"/>
      <c r="AG23" t="s">
        <v>98</v>
      </c>
    </row>
    <row r="24" spans="1:60" ht="22.5" outlineLevel="1">
      <c r="A24" s="240">
        <v>14</v>
      </c>
      <c r="B24" s="241" t="s">
        <v>201</v>
      </c>
      <c r="C24" s="249" t="s">
        <v>202</v>
      </c>
      <c r="D24" s="242" t="s">
        <v>203</v>
      </c>
      <c r="E24" s="243">
        <v>4</v>
      </c>
      <c r="F24" s="244"/>
      <c r="G24" s="245">
        <f>ROUND(E24*F24,2)</f>
        <v>0</v>
      </c>
      <c r="H24" s="226"/>
      <c r="I24" s="225">
        <f>ROUND(E24*H24,2)</f>
        <v>0</v>
      </c>
      <c r="J24" s="226"/>
      <c r="K24" s="225">
        <f>ROUND(E24*J24,2)</f>
        <v>0</v>
      </c>
      <c r="L24" s="225">
        <v>21</v>
      </c>
      <c r="M24" s="225">
        <f>G24*(1+L24/100)</f>
        <v>0</v>
      </c>
      <c r="N24" s="225">
        <v>0</v>
      </c>
      <c r="O24" s="225">
        <f>ROUND(E24*N24,2)</f>
        <v>0</v>
      </c>
      <c r="P24" s="225">
        <v>0</v>
      </c>
      <c r="Q24" s="225">
        <f>ROUND(E24*P24,2)</f>
        <v>0</v>
      </c>
      <c r="R24" s="225"/>
      <c r="S24" s="225" t="s">
        <v>102</v>
      </c>
      <c r="T24" s="225" t="s">
        <v>103</v>
      </c>
      <c r="U24" s="225">
        <v>1</v>
      </c>
      <c r="V24" s="225">
        <f>ROUND(E24*U24,2)</f>
        <v>4</v>
      </c>
      <c r="W24" s="22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104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>
      <c r="A25" s="240">
        <v>15</v>
      </c>
      <c r="B25" s="241" t="s">
        <v>204</v>
      </c>
      <c r="C25" s="249" t="s">
        <v>205</v>
      </c>
      <c r="D25" s="242" t="s">
        <v>206</v>
      </c>
      <c r="E25" s="243">
        <v>5</v>
      </c>
      <c r="F25" s="244"/>
      <c r="G25" s="24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0</v>
      </c>
      <c r="O25" s="225">
        <f>ROUND(E25*N25,2)</f>
        <v>0</v>
      </c>
      <c r="P25" s="225">
        <v>0</v>
      </c>
      <c r="Q25" s="225">
        <f>ROUND(E25*P25,2)</f>
        <v>0</v>
      </c>
      <c r="R25" s="225"/>
      <c r="S25" s="225" t="s">
        <v>102</v>
      </c>
      <c r="T25" s="225" t="s">
        <v>108</v>
      </c>
      <c r="U25" s="225">
        <v>0</v>
      </c>
      <c r="V25" s="225">
        <f>ROUND(E25*U25,2)</f>
        <v>0</v>
      </c>
      <c r="W25" s="22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207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>
      <c r="A26" s="234">
        <v>16</v>
      </c>
      <c r="B26" s="235" t="s">
        <v>208</v>
      </c>
      <c r="C26" s="250" t="s">
        <v>209</v>
      </c>
      <c r="D26" s="236" t="s">
        <v>210</v>
      </c>
      <c r="E26" s="237">
        <v>1</v>
      </c>
      <c r="F26" s="238"/>
      <c r="G26" s="239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0</v>
      </c>
      <c r="O26" s="225">
        <f>ROUND(E26*N26,2)</f>
        <v>0</v>
      </c>
      <c r="P26" s="225">
        <v>0</v>
      </c>
      <c r="Q26" s="225">
        <f>ROUND(E26*P26,2)</f>
        <v>0</v>
      </c>
      <c r="R26" s="225"/>
      <c r="S26" s="225" t="s">
        <v>102</v>
      </c>
      <c r="T26" s="225" t="s">
        <v>108</v>
      </c>
      <c r="U26" s="225">
        <v>0</v>
      </c>
      <c r="V26" s="225">
        <f>ROUND(E26*U26,2)</f>
        <v>0</v>
      </c>
      <c r="W26" s="22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207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>
      <c r="A27" s="5"/>
      <c r="B27" s="6"/>
      <c r="C27" s="252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v>15</v>
      </c>
      <c r="AF27">
        <v>21</v>
      </c>
    </row>
    <row r="28" spans="1:60">
      <c r="A28" s="208"/>
      <c r="B28" s="209" t="s">
        <v>31</v>
      </c>
      <c r="C28" s="253"/>
      <c r="D28" s="210"/>
      <c r="E28" s="211"/>
      <c r="F28" s="211"/>
      <c r="G28" s="247">
        <f>G8+G18+G23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f>SUMIF(L7:L26,AE27,G7:G26)</f>
        <v>0</v>
      </c>
      <c r="AF28">
        <f>SUMIF(L7:L26,AF27,G7:G26)</f>
        <v>0</v>
      </c>
      <c r="AG28" t="s">
        <v>162</v>
      </c>
    </row>
    <row r="29" spans="1:60">
      <c r="A29" s="5"/>
      <c r="B29" s="6"/>
      <c r="C29" s="252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>
      <c r="A30" s="5"/>
      <c r="B30" s="6"/>
      <c r="C30" s="252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>
      <c r="A31" s="212" t="s">
        <v>163</v>
      </c>
      <c r="B31" s="212"/>
      <c r="C31" s="254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>
      <c r="A32" s="213"/>
      <c r="B32" s="214"/>
      <c r="C32" s="255"/>
      <c r="D32" s="214"/>
      <c r="E32" s="214"/>
      <c r="F32" s="214"/>
      <c r="G32" s="21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G32" t="s">
        <v>164</v>
      </c>
    </row>
    <row r="33" spans="1:33">
      <c r="A33" s="216"/>
      <c r="B33" s="217"/>
      <c r="C33" s="256"/>
      <c r="D33" s="217"/>
      <c r="E33" s="217"/>
      <c r="F33" s="217"/>
      <c r="G33" s="218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>
      <c r="A34" s="216"/>
      <c r="B34" s="217"/>
      <c r="C34" s="256"/>
      <c r="D34" s="217"/>
      <c r="E34" s="217"/>
      <c r="F34" s="217"/>
      <c r="G34" s="21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>
      <c r="A35" s="216"/>
      <c r="B35" s="217"/>
      <c r="C35" s="256"/>
      <c r="D35" s="217"/>
      <c r="E35" s="217"/>
      <c r="F35" s="217"/>
      <c r="G35" s="218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>
      <c r="A36" s="219"/>
      <c r="B36" s="220"/>
      <c r="C36" s="257"/>
      <c r="D36" s="220"/>
      <c r="E36" s="220"/>
      <c r="F36" s="220"/>
      <c r="G36" s="221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>
      <c r="A37" s="5"/>
      <c r="B37" s="6"/>
      <c r="C37" s="252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>
      <c r="C38" s="258"/>
      <c r="D38" s="189"/>
      <c r="AG38" t="s">
        <v>165</v>
      </c>
    </row>
    <row r="39" spans="1:33">
      <c r="D39" s="189"/>
    </row>
    <row r="40" spans="1:33">
      <c r="D40" s="189"/>
    </row>
    <row r="41" spans="1:33">
      <c r="D41" s="189"/>
    </row>
    <row r="42" spans="1:33">
      <c r="D42" s="189"/>
    </row>
    <row r="43" spans="1:33">
      <c r="D43" s="189"/>
    </row>
    <row r="44" spans="1:33">
      <c r="D44" s="189"/>
    </row>
    <row r="45" spans="1:33">
      <c r="D45" s="189"/>
    </row>
    <row r="46" spans="1:33">
      <c r="D46" s="189"/>
    </row>
    <row r="47" spans="1:33">
      <c r="D47" s="189"/>
    </row>
    <row r="48" spans="1:33">
      <c r="D48" s="189"/>
    </row>
    <row r="49" spans="4:4">
      <c r="D49" s="189"/>
    </row>
    <row r="50" spans="4:4">
      <c r="D50" s="189"/>
    </row>
    <row r="51" spans="4:4">
      <c r="D51" s="189"/>
    </row>
    <row r="52" spans="4:4">
      <c r="D52" s="189"/>
    </row>
    <row r="53" spans="4:4">
      <c r="D53" s="189"/>
    </row>
    <row r="54" spans="4:4">
      <c r="D54" s="189"/>
    </row>
    <row r="55" spans="4:4">
      <c r="D55" s="189"/>
    </row>
    <row r="56" spans="4:4">
      <c r="D56" s="189"/>
    </row>
    <row r="57" spans="4:4">
      <c r="D57" s="189"/>
    </row>
    <row r="58" spans="4:4">
      <c r="D58" s="189"/>
    </row>
    <row r="59" spans="4:4">
      <c r="D59" s="189"/>
    </row>
    <row r="60" spans="4:4">
      <c r="D60" s="189"/>
    </row>
    <row r="61" spans="4:4">
      <c r="D61" s="189"/>
    </row>
    <row r="62" spans="4:4">
      <c r="D62" s="189"/>
    </row>
    <row r="63" spans="4:4">
      <c r="D63" s="189"/>
    </row>
    <row r="64" spans="4:4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mergeCells count="6">
    <mergeCell ref="A1:G1"/>
    <mergeCell ref="C2:G2"/>
    <mergeCell ref="C3:G3"/>
    <mergeCell ref="C4:G4"/>
    <mergeCell ref="A31:C31"/>
    <mergeCell ref="A32:G3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4 D.1.4.D Pol</vt:lpstr>
      <vt:lpstr>4 D.1.4.F Pol</vt:lpstr>
      <vt:lpstr>4 D.1.4.G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'4 D.1.4.D Pol'!Názvy_tisku</vt:lpstr>
      <vt:lpstr>'4 D.1.4.F Pol'!Názvy_tisku</vt:lpstr>
      <vt:lpstr>'4 D.1.4.G Pol'!Názvy_tisku</vt:lpstr>
      <vt:lpstr>oadresa</vt:lpstr>
      <vt:lpstr>Stavba!Objednatel</vt:lpstr>
      <vt:lpstr>Stavba!Objekt</vt:lpstr>
      <vt:lpstr>'4 D.1.4.D Pol'!Oblast_tisku</vt:lpstr>
      <vt:lpstr>'4 D.1.4.F Pol'!Oblast_tisku</vt:lpstr>
      <vt:lpstr>'4 D.1.4.G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Digitronic</cp:lastModifiedBy>
  <cp:lastPrinted>2014-02-28T09:52:57Z</cp:lastPrinted>
  <dcterms:created xsi:type="dcterms:W3CDTF">2009-04-08T07:15:50Z</dcterms:created>
  <dcterms:modified xsi:type="dcterms:W3CDTF">2018-11-15T08:53:19Z</dcterms:modified>
</cp:coreProperties>
</file>