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Nowy folder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ofertowy'!$B$1:$K$102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6" i="3" l="1"/>
  <c r="O95" i="3"/>
  <c r="O94" i="3"/>
  <c r="O93" i="3"/>
  <c r="O92" i="3"/>
  <c r="O89" i="3"/>
  <c r="O88" i="3"/>
  <c r="O86" i="3"/>
  <c r="O84" i="3"/>
  <c r="O83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6" i="3"/>
  <c r="O41" i="3"/>
  <c r="O36" i="3"/>
  <c r="O31" i="3"/>
  <c r="M96" i="3"/>
  <c r="N96" i="3" s="1"/>
  <c r="H96" i="3"/>
  <c r="J96" i="3" s="1"/>
  <c r="K96" i="3" s="1"/>
  <c r="M95" i="3"/>
  <c r="N95" i="3" s="1"/>
  <c r="H95" i="3"/>
  <c r="J95" i="3" s="1"/>
  <c r="K95" i="3" s="1"/>
  <c r="M94" i="3"/>
  <c r="N94" i="3" s="1"/>
  <c r="H94" i="3"/>
  <c r="J94" i="3" s="1"/>
  <c r="K94" i="3" s="1"/>
  <c r="M93" i="3"/>
  <c r="N93" i="3" s="1"/>
  <c r="H93" i="3"/>
  <c r="J93" i="3" s="1"/>
  <c r="K93" i="3" s="1"/>
  <c r="M92" i="3"/>
  <c r="N92" i="3" s="1"/>
  <c r="H92" i="3"/>
  <c r="J92" i="3" s="1"/>
  <c r="K92" i="3" s="1"/>
  <c r="M89" i="3"/>
  <c r="N89" i="3" s="1"/>
  <c r="H89" i="3"/>
  <c r="J89" i="3" s="1"/>
  <c r="K89" i="3" s="1"/>
  <c r="M88" i="3"/>
  <c r="N88" i="3" s="1"/>
  <c r="H88" i="3"/>
  <c r="J88" i="3" s="1"/>
  <c r="K88" i="3" s="1"/>
  <c r="M86" i="3"/>
  <c r="N86" i="3" s="1"/>
  <c r="H86" i="3"/>
  <c r="J86" i="3" s="1"/>
  <c r="K86" i="3" s="1"/>
  <c r="M84" i="3"/>
  <c r="N84" i="3" s="1"/>
  <c r="H84" i="3"/>
  <c r="J84" i="3" s="1"/>
  <c r="K84" i="3" s="1"/>
  <c r="M83" i="3"/>
  <c r="N83" i="3" s="1"/>
  <c r="H83" i="3"/>
  <c r="J83" i="3" s="1"/>
  <c r="K83" i="3" s="1"/>
  <c r="M81" i="3"/>
  <c r="N81" i="3" s="1"/>
  <c r="H81" i="3"/>
  <c r="J81" i="3" s="1"/>
  <c r="K81" i="3" s="1"/>
  <c r="M80" i="3"/>
  <c r="N80" i="3" s="1"/>
  <c r="H80" i="3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J68" i="3" s="1"/>
  <c r="K68" i="3" s="1"/>
  <c r="M67" i="3"/>
  <c r="N67" i="3" s="1"/>
  <c r="H67" i="3"/>
  <c r="J67" i="3" s="1"/>
  <c r="K67" i="3" s="1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2" i="3"/>
  <c r="N52" i="3" s="1"/>
  <c r="H52" i="3"/>
  <c r="J52" i="3" s="1"/>
  <c r="K52" i="3" s="1"/>
  <c r="M51" i="3"/>
  <c r="N51" i="3" s="1"/>
  <c r="H51" i="3"/>
  <c r="J51" i="3" s="1"/>
  <c r="K51" i="3" s="1"/>
  <c r="M50" i="3"/>
  <c r="N50" i="3" s="1"/>
  <c r="H50" i="3"/>
  <c r="J50" i="3" s="1"/>
  <c r="K50" i="3" s="1"/>
  <c r="M49" i="3"/>
  <c r="N49" i="3" s="1"/>
  <c r="H49" i="3"/>
  <c r="J49" i="3" s="1"/>
  <c r="K49" i="3" s="1"/>
  <c r="M46" i="3"/>
  <c r="N46" i="3" s="1"/>
  <c r="H46" i="3"/>
  <c r="J46" i="3" s="1"/>
  <c r="K46" i="3" s="1"/>
  <c r="M41" i="3"/>
  <c r="N41" i="3" s="1"/>
  <c r="H41" i="3"/>
  <c r="J41" i="3" s="1"/>
  <c r="K41" i="3" s="1"/>
  <c r="M36" i="3"/>
  <c r="N36" i="3" s="1"/>
  <c r="H36" i="3"/>
  <c r="M31" i="3"/>
  <c r="N31" i="3" s="1"/>
  <c r="H31" i="3"/>
  <c r="J31" i="3" l="1"/>
  <c r="K31" i="3" s="1"/>
  <c r="H98" i="3"/>
  <c r="J80" i="3"/>
  <c r="K80" i="3" s="1"/>
  <c r="J64" i="3"/>
  <c r="K64" i="3" s="1"/>
  <c r="J36" i="3"/>
  <c r="K36" i="3" s="1"/>
  <c r="O97" i="3"/>
  <c r="C100" i="3" s="1"/>
  <c r="N97" i="3"/>
  <c r="C97" i="3" s="1"/>
  <c r="H99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101" i="3" s="1"/>
  <c r="B10" i="4"/>
  <c r="B9" i="4"/>
</calcChain>
</file>

<file path=xl/sharedStrings.xml><?xml version="1.0" encoding="utf-8"?>
<sst xmlns="http://schemas.openxmlformats.org/spreadsheetml/2006/main" count="318" uniqueCount="181">
  <si>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</si>
  <si>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</si>
  <si>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</si>
  <si>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</si>
  <si>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</si>
  <si>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</si>
  <si>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</si>
  <si>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</si>
  <si>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</si>
  <si>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</si>
  <si>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</si>
  <si>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</si>
  <si>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</si>
  <si>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</si>
  <si>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</si>
  <si>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</si>
  <si>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</si>
  <si>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</si>
  <si>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</si>
  <si>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</si>
  <si>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</si>
  <si>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</si>
  <si>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</si>
  <si>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</si>
  <si>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</si>
  <si>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</si>
  <si>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</si>
  <si>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</si>
  <si>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</si>
  <si>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</si>
  <si>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</si>
  <si>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</si>
  <si>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</si>
  <si>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</si>
  <si>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</si>
  <si>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</si>
  <si>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</si>
  <si>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</si>
  <si>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</si>
  <si>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</si>
  <si>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</si>
  <si>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</si>
  <si>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</si>
  <si>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</si>
  <si>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</si>
  <si>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</si>
  <si>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</si>
  <si>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</si>
  <si>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</si>
  <si>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</si>
  <si>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</si>
  <si>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</si>
  <si>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</si>
  <si>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</si>
  <si>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</si>
  <si>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</si>
  <si>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</si>
  <si>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</si>
  <si>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</si>
  <si>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</si>
  <si>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</si>
  <si>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</si>
  <si>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</si>
  <si>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</si>
  <si>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</si>
  <si>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</si>
  <si>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</si>
  <si>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</si>
  <si>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</si>
  <si>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</si>
  <si>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</si>
  <si>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</si>
  <si>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</si>
  <si>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</si>
  <si>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</si>
  <si>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</si>
  <si>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139</t>
  </si>
  <si>
    <t>SZUK-OWA2</t>
  </si>
  <si>
    <t>Próbne poszukiwania owadów w ściole metodą dwóch drzew próbnych</t>
  </si>
  <si>
    <t>140</t>
  </si>
  <si>
    <t>SMAR-PBIO</t>
  </si>
  <si>
    <t>Smarowanie pni biopreparatem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</si>
  <si>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</si>
  <si>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</si>
  <si>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</si>
  <si>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</si>
  <si>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</si>
  <si>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</si>
  <si>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</si>
  <si>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</si>
  <si>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</si>
  <si>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</si>
  <si>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</si>
  <si>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</si>
  <si>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</si>
  <si>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</si>
  <si>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</si>
  <si>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</si>
  <si>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</si>
  <si>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</si>
  <si>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</si>
  <si>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</si>
  <si>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152.01</t>
  </si>
  <si>
    <t>ZD-SO</t>
  </si>
  <si>
    <t>Zrębkowanie drobnicy SO</t>
  </si>
  <si>
    <t>152.02</t>
  </si>
  <si>
    <t>ZD-SW</t>
  </si>
  <si>
    <t>Zrębkowanie drobnicy ŚW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</si>
  <si>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</si>
  <si>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</si>
  <si>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</si>
  <si>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</si>
  <si>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</si>
  <si>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</si>
  <si>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</si>
  <si>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</si>
  <si>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</si>
  <si>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</si>
  <si>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</si>
  <si>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</si>
  <si>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</si>
  <si>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</si>
  <si>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</si>
  <si>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</si>
  <si>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</si>
  <si>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</si>
  <si>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</si>
  <si>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</si>
  <si>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</si>
  <si>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</si>
  <si>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</si>
  <si>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</si>
  <si>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</si>
  <si>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</si>
  <si>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</si>
  <si>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</si>
  <si>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</si>
  <si>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</si>
  <si>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</si>
  <si>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</si>
  <si>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</si>
  <si>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</si>
  <si>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</si>
  <si>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</si>
  <si>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</si>
  <si>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</si>
  <si>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</si>
  <si>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</si>
  <si>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</si>
  <si>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</si>
  <si>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</si>
  <si>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</si>
  <si>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</si>
  <si>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</si>
  <si>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</si>
  <si>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</si>
  <si>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</si>
  <si>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</si>
  <si>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</si>
  <si>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</si>
  <si>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</si>
  <si>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</si>
  <si>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</si>
  <si>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</si>
  <si>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</si>
  <si>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</si>
  <si>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</si>
  <si>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</si>
  <si>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</si>
  <si>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</si>
  <si>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</si>
  <si>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</si>
  <si>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</si>
  <si>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</si>
  <si>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</si>
  <si>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</si>
  <si>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</si>
  <si>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</si>
  <si>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</si>
  <si>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7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</si>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</sst>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" fontId="25" fillId="2" borderId="0" xfId="0" applyNumberFormat="1" applyFont="1" applyFill="1" applyBorder="1" applyAlignment="1" applyProtection="1">
      <alignment vertical="center"/>
    </xf>
    <xf numFmtId="49" fontId="26" fillId="3" borderId="4" xfId="0" applyNumberFormat="1" applyFont="1" applyFill="1" applyBorder="1" applyAlignment="1">
      <alignment horizontal="center" vertical="center" wrapText="1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4" fontId="25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62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workbookViewId="0">
      <selection activeCell="K5" activeCellId="2" sqref="B1:D5 H5:J5 K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8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95"/>
      <c r="C1" s="96"/>
      <c r="D1" s="97"/>
      <c r="G1" s="68"/>
      <c r="H1" s="8"/>
      <c r="I1" s="8"/>
      <c r="J1" s="66" t="s">
        <v>176</v>
      </c>
    </row>
    <row r="2" spans="2:20" s="1" customFormat="1" ht="17.649999999999999" customHeight="1" x14ac:dyDescent="0.2">
      <c r="B2" s="98"/>
      <c r="C2" s="99"/>
      <c r="D2" s="100"/>
      <c r="G2" s="68"/>
      <c r="H2" s="8"/>
      <c r="I2" s="9"/>
      <c r="J2" s="9"/>
      <c r="K2" s="9"/>
    </row>
    <row r="3" spans="2:20" s="1" customFormat="1" ht="20.25" customHeight="1" x14ac:dyDescent="0.2">
      <c r="B3" s="98"/>
      <c r="C3" s="99"/>
      <c r="D3" s="100"/>
      <c r="G3" s="68"/>
      <c r="H3" s="8"/>
      <c r="I3" s="8"/>
      <c r="J3" s="8"/>
      <c r="K3" s="8"/>
    </row>
    <row r="4" spans="2:20" s="1" customFormat="1" ht="2.65" customHeight="1" x14ac:dyDescent="0.2">
      <c r="B4" s="98"/>
      <c r="C4" s="99"/>
      <c r="D4" s="100"/>
      <c r="G4" s="68"/>
      <c r="H4" s="8"/>
      <c r="I4" s="8"/>
      <c r="J4" s="8"/>
      <c r="K4" s="8"/>
    </row>
    <row r="5" spans="2:20" s="1" customFormat="1" ht="40.5" customHeight="1" x14ac:dyDescent="0.2">
      <c r="B5" s="101"/>
      <c r="C5" s="102"/>
      <c r="D5" s="103"/>
      <c r="G5" s="69"/>
      <c r="H5" s="104"/>
      <c r="I5" s="104"/>
      <c r="J5" s="104"/>
      <c r="K5" s="105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69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93" t="s">
        <v>175</v>
      </c>
      <c r="C7" s="93"/>
      <c r="D7" s="93"/>
      <c r="G7" s="69"/>
      <c r="H7" s="94" t="s">
        <v>177</v>
      </c>
      <c r="I7" s="94"/>
      <c r="J7" s="94"/>
      <c r="K7" s="94" t="s">
        <v>178</v>
      </c>
      <c r="L7" s="94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69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0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0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0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8"/>
      <c r="H12" s="8"/>
      <c r="I12" s="8"/>
      <c r="J12" s="8"/>
      <c r="K12" s="8"/>
    </row>
    <row r="13" spans="2:20" s="1" customFormat="1" ht="48.6" customHeight="1" x14ac:dyDescent="0.2">
      <c r="G13" s="68"/>
      <c r="H13" s="8"/>
      <c r="I13" s="8"/>
      <c r="J13" s="8"/>
      <c r="K13" s="8"/>
    </row>
    <row r="14" spans="2:20" s="1" customFormat="1" ht="24" customHeight="1" x14ac:dyDescent="0.2">
      <c r="B14" s="88" t="s">
        <v>157</v>
      </c>
      <c r="C14" s="88"/>
      <c r="D14" s="88"/>
      <c r="E14" s="88"/>
      <c r="F14" s="88"/>
      <c r="G14" s="88"/>
      <c r="H14" s="88"/>
      <c r="I14" s="88"/>
      <c r="J14" s="88"/>
      <c r="K14" s="88"/>
    </row>
    <row r="15" spans="2:20" s="1" customFormat="1" ht="57.6" customHeight="1" x14ac:dyDescent="0.2">
      <c r="G15" s="68"/>
      <c r="H15" s="8"/>
      <c r="I15" s="8"/>
      <c r="J15" s="8"/>
      <c r="K15" s="8"/>
    </row>
    <row r="16" spans="2:20" s="1" customFormat="1" ht="20.85" customHeight="1" x14ac:dyDescent="0.2">
      <c r="B16" s="4" t="s">
        <v>149</v>
      </c>
      <c r="C16" s="4"/>
      <c r="D16" s="4"/>
      <c r="G16" s="68"/>
      <c r="H16" s="8"/>
      <c r="I16" s="8"/>
      <c r="J16" s="8"/>
      <c r="K16" s="8"/>
    </row>
    <row r="17" spans="2:15" s="1" customFormat="1" ht="3.2" customHeight="1" x14ac:dyDescent="0.2">
      <c r="G17" s="68"/>
      <c r="H17" s="8"/>
      <c r="I17" s="8"/>
      <c r="J17" s="8"/>
      <c r="K17" s="8"/>
    </row>
    <row r="18" spans="2:15" s="1" customFormat="1" ht="20.85" customHeight="1" x14ac:dyDescent="0.2">
      <c r="B18" s="4" t="s">
        <v>150</v>
      </c>
      <c r="C18" s="4"/>
      <c r="D18" s="4"/>
      <c r="G18" s="68"/>
      <c r="H18" s="8"/>
      <c r="I18" s="8"/>
      <c r="J18" s="8"/>
      <c r="K18" s="8"/>
    </row>
    <row r="19" spans="2:15" s="1" customFormat="1" ht="3.75" customHeight="1" x14ac:dyDescent="0.2">
      <c r="G19" s="68"/>
      <c r="H19" s="8"/>
      <c r="I19" s="8"/>
      <c r="J19" s="8"/>
      <c r="K19" s="8"/>
    </row>
    <row r="20" spans="2:15" s="1" customFormat="1" ht="20.85" customHeight="1" x14ac:dyDescent="0.2">
      <c r="B20" s="4" t="s">
        <v>151</v>
      </c>
      <c r="C20" s="4"/>
      <c r="D20" s="4"/>
      <c r="G20" s="68"/>
      <c r="H20" s="8"/>
      <c r="I20" s="8"/>
      <c r="J20" s="8"/>
      <c r="K20" s="8"/>
    </row>
    <row r="21" spans="2:15" s="1" customFormat="1" ht="2.65" customHeight="1" x14ac:dyDescent="0.2">
      <c r="G21" s="68"/>
      <c r="H21" s="8"/>
      <c r="I21" s="8"/>
      <c r="J21" s="8"/>
      <c r="K21" s="8"/>
    </row>
    <row r="22" spans="2:15" s="1" customFormat="1" ht="20.85" customHeight="1" x14ac:dyDescent="0.2">
      <c r="B22" s="4" t="s">
        <v>152</v>
      </c>
      <c r="C22" s="4"/>
      <c r="D22" s="4"/>
      <c r="G22" s="68"/>
      <c r="H22" s="8"/>
      <c r="I22" s="8"/>
      <c r="J22" s="8"/>
      <c r="K22" s="8"/>
    </row>
    <row r="23" spans="2:15" s="1" customFormat="1" ht="59.65" customHeight="1" x14ac:dyDescent="0.2">
      <c r="G23" s="68"/>
      <c r="H23" s="8"/>
      <c r="I23" s="8"/>
      <c r="J23" s="8"/>
      <c r="K23" s="8"/>
    </row>
    <row r="24" spans="2:15" s="1" customFormat="1" ht="50.1" customHeight="1" x14ac:dyDescent="0.2">
      <c r="B24" s="89" t="s">
        <v>179</v>
      </c>
      <c r="C24" s="89"/>
      <c r="D24" s="89"/>
      <c r="E24" s="89"/>
      <c r="F24" s="89"/>
      <c r="G24" s="89"/>
      <c r="H24" s="89"/>
      <c r="I24" s="89"/>
      <c r="J24" s="89"/>
      <c r="K24" s="89"/>
    </row>
    <row r="25" spans="2:15" s="1" customFormat="1" ht="52.35" customHeight="1" x14ac:dyDescent="0.2">
      <c r="G25" s="68"/>
      <c r="H25" s="8"/>
      <c r="I25" s="8"/>
      <c r="J25" s="8"/>
      <c r="K25" s="8"/>
    </row>
    <row r="26" spans="2:15" s="1" customFormat="1" ht="3.2" customHeight="1" x14ac:dyDescent="0.2">
      <c r="G26" s="68"/>
      <c r="H26" s="8"/>
      <c r="I26" s="8"/>
      <c r="J26" s="8"/>
      <c r="K26" s="8"/>
    </row>
    <row r="27" spans="2:15" s="20" customFormat="1" ht="20.25" customHeight="1" x14ac:dyDescent="0.2">
      <c r="G27" s="71"/>
      <c r="H27" s="24"/>
      <c r="I27" s="25"/>
      <c r="J27" s="25"/>
      <c r="K27" s="21"/>
      <c r="M27" s="28"/>
      <c r="N27" s="33"/>
    </row>
    <row r="28" spans="2:15" s="1" customFormat="1" ht="20.85" customHeight="1" x14ac:dyDescent="0.2">
      <c r="B28" s="5" t="s">
        <v>153</v>
      </c>
      <c r="C28" s="5"/>
      <c r="D28" s="5"/>
      <c r="E28" s="5"/>
      <c r="G28" s="68"/>
      <c r="H28" s="8"/>
      <c r="I28" s="8"/>
      <c r="J28" s="8"/>
      <c r="K28" s="8"/>
    </row>
    <row r="29" spans="2:15" s="1" customFormat="1" ht="10.15" customHeight="1" x14ac:dyDescent="0.2">
      <c r="G29" s="68"/>
      <c r="H29" s="8"/>
      <c r="I29" s="8"/>
      <c r="J29" s="8"/>
      <c r="K29" s="8"/>
    </row>
    <row r="30" spans="2:15" s="1" customFormat="1" ht="45.4" customHeight="1" x14ac:dyDescent="0.2">
      <c r="B30" s="12" t="s">
        <v>0</v>
      </c>
      <c r="C30" s="13" t="s">
        <v>1</v>
      </c>
      <c r="D30" s="14" t="s">
        <v>2</v>
      </c>
      <c r="E30" s="14" t="s">
        <v>3</v>
      </c>
      <c r="F30" s="14" t="s">
        <v>4</v>
      </c>
      <c r="G30" s="72" t="s">
        <v>5</v>
      </c>
      <c r="H30" s="26" t="s">
        <v>6</v>
      </c>
      <c r="I30" s="13" t="s">
        <v>7</v>
      </c>
      <c r="J30" s="13" t="s">
        <v>8</v>
      </c>
      <c r="K30" s="15" t="s">
        <v>9</v>
      </c>
    </row>
    <row r="31" spans="2:15" s="1" customFormat="1" ht="19.7" customHeight="1" x14ac:dyDescent="0.2">
      <c r="B31" s="16" t="s">
        <v>10</v>
      </c>
      <c r="C31" s="17" t="s">
        <v>11</v>
      </c>
      <c r="D31" s="18" t="s">
        <v>12</v>
      </c>
      <c r="E31" s="16" t="s">
        <v>13</v>
      </c>
      <c r="F31" s="19">
        <v>774</v>
      </c>
      <c r="G31" s="73"/>
      <c r="H31" s="22">
        <f>ROUND(F31*G31,2)</f>
        <v>0</v>
      </c>
      <c r="I31" s="29">
        <v>0.08</v>
      </c>
      <c r="J31" s="23">
        <f t="shared" ref="J31" si="0">ROUND(H31*I31,2)</f>
        <v>0</v>
      </c>
      <c r="K31" s="23">
        <f t="shared" ref="K31" si="1">ROUND(H31+J31,2)</f>
        <v>0</v>
      </c>
      <c r="M31" s="27" t="str">
        <f>IF(AND(F31&gt;0,OR(ISBLANK(G31),G31=0)),"podaj stawkę!",IF(AND(ISBLANK(F31),G31&gt;0),"usuń stawkę",""))</f>
        <v>podaj stawkę!</v>
      </c>
      <c r="N31" s="33">
        <f>IF(M31&lt;&gt;"",1,0)</f>
        <v>1</v>
      </c>
      <c r="O31" s="1">
        <f>IF(I31="",1,0)</f>
        <v>0</v>
      </c>
    </row>
    <row r="32" spans="2:15" s="1" customFormat="1" ht="3.2" customHeight="1" x14ac:dyDescent="0.2">
      <c r="G32" s="68"/>
      <c r="H32" s="8"/>
      <c r="I32" s="8"/>
      <c r="J32" s="8"/>
      <c r="K32" s="8"/>
    </row>
    <row r="33" spans="2:15" s="1" customFormat="1" ht="20.85" customHeight="1" x14ac:dyDescent="0.2">
      <c r="B33" s="5" t="s">
        <v>154</v>
      </c>
      <c r="C33" s="5"/>
      <c r="D33" s="5"/>
      <c r="E33" s="5"/>
      <c r="G33" s="68"/>
      <c r="H33" s="8"/>
      <c r="I33" s="8"/>
      <c r="J33" s="8"/>
      <c r="K33" s="8"/>
    </row>
    <row r="34" spans="2:15" s="1" customFormat="1" ht="10.15" customHeight="1" x14ac:dyDescent="0.2">
      <c r="G34" s="68"/>
      <c r="H34" s="8"/>
      <c r="I34" s="8"/>
      <c r="J34" s="8"/>
      <c r="K34" s="8"/>
    </row>
    <row r="35" spans="2:15" s="1" customFormat="1" ht="45.4" customHeight="1" x14ac:dyDescent="0.2">
      <c r="B35" s="12" t="s">
        <v>0</v>
      </c>
      <c r="C35" s="13" t="s">
        <v>1</v>
      </c>
      <c r="D35" s="14" t="s">
        <v>2</v>
      </c>
      <c r="E35" s="14" t="s">
        <v>3</v>
      </c>
      <c r="F35" s="14" t="s">
        <v>4</v>
      </c>
      <c r="G35" s="72" t="s">
        <v>5</v>
      </c>
      <c r="H35" s="26" t="s">
        <v>6</v>
      </c>
      <c r="I35" s="13" t="s">
        <v>7</v>
      </c>
      <c r="J35" s="13" t="s">
        <v>8</v>
      </c>
      <c r="K35" s="15" t="s">
        <v>9</v>
      </c>
    </row>
    <row r="36" spans="2:15" s="1" customFormat="1" ht="19.7" customHeight="1" x14ac:dyDescent="0.2">
      <c r="B36" s="16" t="s">
        <v>10</v>
      </c>
      <c r="C36" s="17" t="s">
        <v>11</v>
      </c>
      <c r="D36" s="18" t="s">
        <v>12</v>
      </c>
      <c r="E36" s="16" t="s">
        <v>13</v>
      </c>
      <c r="F36" s="19">
        <v>6725</v>
      </c>
      <c r="G36" s="73"/>
      <c r="H36" s="22">
        <f>ROUND(F36*G36,2)</f>
        <v>0</v>
      </c>
      <c r="I36" s="29">
        <v>0.08</v>
      </c>
      <c r="J36" s="23">
        <f t="shared" ref="J36" si="2">ROUND(H36*I36,2)</f>
        <v>0</v>
      </c>
      <c r="K36" s="23">
        <f t="shared" ref="K36" si="3">ROUND(H36+J36,2)</f>
        <v>0</v>
      </c>
      <c r="M36" s="27" t="str">
        <f>IF(AND(F36&gt;0,OR(ISBLANK(G36),G36=0)),"podaj stawkę!",IF(AND(ISBLANK(F36),G36&gt;0),"usuń stawkę",""))</f>
        <v>podaj stawkę!</v>
      </c>
      <c r="N36" s="33">
        <f>IF(M36&lt;&gt;"",1,0)</f>
        <v>1</v>
      </c>
      <c r="O36" s="1">
        <f>IF(I36="",1,0)</f>
        <v>0</v>
      </c>
    </row>
    <row r="37" spans="2:15" s="1" customFormat="1" ht="3.2" customHeight="1" x14ac:dyDescent="0.2">
      <c r="G37" s="68"/>
      <c r="H37" s="8"/>
      <c r="I37" s="8"/>
      <c r="J37" s="8"/>
      <c r="K37" s="8"/>
    </row>
    <row r="38" spans="2:15" s="1" customFormat="1" ht="20.85" customHeight="1" x14ac:dyDescent="0.2">
      <c r="B38" s="5" t="s">
        <v>155</v>
      </c>
      <c r="C38" s="5"/>
      <c r="D38" s="5"/>
      <c r="E38" s="5"/>
      <c r="G38" s="68"/>
      <c r="H38" s="8"/>
      <c r="I38" s="8"/>
      <c r="J38" s="8"/>
      <c r="K38" s="8"/>
    </row>
    <row r="39" spans="2:15" s="1" customFormat="1" ht="10.15" customHeight="1" x14ac:dyDescent="0.2">
      <c r="G39" s="68"/>
      <c r="H39" s="8"/>
      <c r="I39" s="8"/>
      <c r="J39" s="8"/>
      <c r="K39" s="8"/>
    </row>
    <row r="40" spans="2:15" s="1" customFormat="1" ht="45.4" customHeight="1" x14ac:dyDescent="0.2">
      <c r="B40" s="12" t="s">
        <v>0</v>
      </c>
      <c r="C40" s="13" t="s">
        <v>1</v>
      </c>
      <c r="D40" s="14" t="s">
        <v>2</v>
      </c>
      <c r="E40" s="14" t="s">
        <v>3</v>
      </c>
      <c r="F40" s="14" t="s">
        <v>4</v>
      </c>
      <c r="G40" s="72" t="s">
        <v>5</v>
      </c>
      <c r="H40" s="26" t="s">
        <v>6</v>
      </c>
      <c r="I40" s="13" t="s">
        <v>7</v>
      </c>
      <c r="J40" s="13" t="s">
        <v>8</v>
      </c>
      <c r="K40" s="15" t="s">
        <v>9</v>
      </c>
    </row>
    <row r="41" spans="2:15" s="1" customFormat="1" ht="19.7" customHeight="1" x14ac:dyDescent="0.2">
      <c r="B41" s="16" t="s">
        <v>10</v>
      </c>
      <c r="C41" s="17" t="s">
        <v>11</v>
      </c>
      <c r="D41" s="18" t="s">
        <v>12</v>
      </c>
      <c r="E41" s="16" t="s">
        <v>13</v>
      </c>
      <c r="F41" s="19">
        <v>248</v>
      </c>
      <c r="G41" s="73"/>
      <c r="H41" s="22">
        <f>ROUND(F41*G41,2)</f>
        <v>0</v>
      </c>
      <c r="I41" s="29">
        <v>0.08</v>
      </c>
      <c r="J41" s="23">
        <f t="shared" ref="J41" si="4">ROUND(H41*I41,2)</f>
        <v>0</v>
      </c>
      <c r="K41" s="23">
        <f t="shared" ref="K41" si="5">ROUND(H41+J41,2)</f>
        <v>0</v>
      </c>
      <c r="M41" s="27" t="str">
        <f>IF(AND(F41&gt;0,OR(ISBLANK(G41),G41=0)),"podaj stawkę!",IF(AND(ISBLANK(F41),G41&gt;0),"usuń stawkę",""))</f>
        <v>podaj stawkę!</v>
      </c>
      <c r="N41" s="33">
        <f>IF(M41&lt;&gt;"",1,0)</f>
        <v>1</v>
      </c>
      <c r="O41" s="1">
        <f>IF(I41="",1,0)</f>
        <v>0</v>
      </c>
    </row>
    <row r="42" spans="2:15" s="1" customFormat="1" ht="3.2" customHeight="1" x14ac:dyDescent="0.2">
      <c r="G42" s="68"/>
      <c r="H42" s="8"/>
      <c r="I42" s="8"/>
      <c r="J42" s="8"/>
      <c r="K42" s="8"/>
    </row>
    <row r="43" spans="2:15" s="1" customFormat="1" ht="20.85" customHeight="1" x14ac:dyDescent="0.2">
      <c r="B43" s="5" t="s">
        <v>156</v>
      </c>
      <c r="C43" s="5"/>
      <c r="D43" s="5"/>
      <c r="E43" s="5"/>
      <c r="G43" s="68"/>
      <c r="H43" s="8"/>
      <c r="I43" s="8"/>
      <c r="J43" s="8"/>
      <c r="K43" s="8"/>
    </row>
    <row r="44" spans="2:15" s="1" customFormat="1" ht="10.15" customHeight="1" x14ac:dyDescent="0.2">
      <c r="G44" s="68"/>
      <c r="H44" s="8"/>
      <c r="I44" s="8"/>
      <c r="J44" s="8"/>
      <c r="K44" s="8"/>
    </row>
    <row r="45" spans="2:15" s="1" customFormat="1" ht="45.4" customHeight="1" x14ac:dyDescent="0.2">
      <c r="B45" s="12" t="s">
        <v>0</v>
      </c>
      <c r="C45" s="13" t="s">
        <v>1</v>
      </c>
      <c r="D45" s="14" t="s">
        <v>2</v>
      </c>
      <c r="E45" s="14" t="s">
        <v>3</v>
      </c>
      <c r="F45" s="14" t="s">
        <v>4</v>
      </c>
      <c r="G45" s="72" t="s">
        <v>5</v>
      </c>
      <c r="H45" s="26" t="s">
        <v>6</v>
      </c>
      <c r="I45" s="13" t="s">
        <v>7</v>
      </c>
      <c r="J45" s="13" t="s">
        <v>8</v>
      </c>
      <c r="K45" s="15" t="s">
        <v>9</v>
      </c>
    </row>
    <row r="46" spans="2:15" s="1" customFormat="1" ht="19.7" customHeight="1" x14ac:dyDescent="0.2">
      <c r="B46" s="16" t="s">
        <v>10</v>
      </c>
      <c r="C46" s="17" t="s">
        <v>11</v>
      </c>
      <c r="D46" s="18" t="s">
        <v>12</v>
      </c>
      <c r="E46" s="16" t="s">
        <v>13</v>
      </c>
      <c r="F46" s="19">
        <v>2265</v>
      </c>
      <c r="G46" s="73"/>
      <c r="H46" s="22">
        <f>ROUND(F46*G46,2)</f>
        <v>0</v>
      </c>
      <c r="I46" s="29">
        <v>0.08</v>
      </c>
      <c r="J46" s="23">
        <f t="shared" ref="J46" si="6">ROUND(H46*I46,2)</f>
        <v>0</v>
      </c>
      <c r="K46" s="23">
        <f t="shared" ref="K46" si="7">ROUND(H46+J46,2)</f>
        <v>0</v>
      </c>
      <c r="M46" s="27" t="str">
        <f>IF(AND(F46&gt;0,OR(ISBLANK(G46),G46=0)),"podaj stawkę!",IF(AND(ISBLANK(F46),G46&gt;0),"usuń stawkę",""))</f>
        <v>podaj stawkę!</v>
      </c>
      <c r="N46" s="33">
        <f>IF(M46&lt;&gt;"",1,0)</f>
        <v>1</v>
      </c>
      <c r="O46" s="1">
        <f>IF(I46="",1,0)</f>
        <v>0</v>
      </c>
    </row>
    <row r="47" spans="2:15" s="1" customFormat="1" ht="13.35" customHeight="1" x14ac:dyDescent="0.2">
      <c r="G47" s="68"/>
      <c r="H47" s="8"/>
      <c r="I47" s="8"/>
      <c r="J47" s="8"/>
      <c r="K47" s="8"/>
    </row>
    <row r="48" spans="2:15" s="1" customFormat="1" ht="45.4" customHeight="1" x14ac:dyDescent="0.2">
      <c r="B48" s="12" t="s">
        <v>0</v>
      </c>
      <c r="C48" s="13" t="s">
        <v>1</v>
      </c>
      <c r="D48" s="14" t="s">
        <v>2</v>
      </c>
      <c r="E48" s="14" t="s">
        <v>3</v>
      </c>
      <c r="F48" s="14" t="s">
        <v>4</v>
      </c>
      <c r="G48" s="72" t="s">
        <v>5</v>
      </c>
      <c r="H48" s="15" t="s">
        <v>6</v>
      </c>
      <c r="I48" s="13" t="s">
        <v>7</v>
      </c>
      <c r="J48" s="13" t="s">
        <v>8</v>
      </c>
      <c r="K48" s="15" t="s">
        <v>9</v>
      </c>
    </row>
    <row r="49" spans="2:15" s="1" customFormat="1" ht="19.7" customHeight="1" x14ac:dyDescent="0.2">
      <c r="B49" s="16" t="s">
        <v>14</v>
      </c>
      <c r="C49" s="17" t="s">
        <v>15</v>
      </c>
      <c r="D49" s="18" t="s">
        <v>16</v>
      </c>
      <c r="E49" s="16" t="s">
        <v>13</v>
      </c>
      <c r="F49" s="19">
        <v>10</v>
      </c>
      <c r="G49" s="74"/>
      <c r="H49" s="22">
        <f>ROUND(F49*G49,2)</f>
        <v>0</v>
      </c>
      <c r="I49" s="29">
        <v>0.08</v>
      </c>
      <c r="J49" s="23">
        <f t="shared" ref="J49:J84" si="8">ROUND(H49*I49,2)</f>
        <v>0</v>
      </c>
      <c r="K49" s="23">
        <f t="shared" ref="K49:K84" si="9">ROUND(H49+J49,2)</f>
        <v>0</v>
      </c>
      <c r="M49" s="27" t="str">
        <f>IF(AND(F49&gt;0,OR(ISBLANK(G49),G49=0)),"podaj stawkę!",IF(AND(ISBLANK(F49),G49&gt;0),"usuń stawkę",""))</f>
        <v>podaj stawkę!</v>
      </c>
      <c r="N49" s="33">
        <f>IF(M49&lt;&gt;"",1,0)</f>
        <v>1</v>
      </c>
      <c r="O49" s="1">
        <f>IF(I49="",1,0)</f>
        <v>0</v>
      </c>
    </row>
    <row r="50" spans="2:15" s="1" customFormat="1" ht="19.7" customHeight="1" x14ac:dyDescent="0.2">
      <c r="B50" s="16" t="s">
        <v>17</v>
      </c>
      <c r="C50" s="17" t="s">
        <v>18</v>
      </c>
      <c r="D50" s="18" t="s">
        <v>19</v>
      </c>
      <c r="E50" s="16" t="s">
        <v>13</v>
      </c>
      <c r="F50" s="19">
        <v>10</v>
      </c>
      <c r="G50" s="74"/>
      <c r="H50" s="22">
        <f t="shared" ref="H50:H84" si="10">ROUND(F50*G50,2)</f>
        <v>0</v>
      </c>
      <c r="I50" s="29">
        <v>0.08</v>
      </c>
      <c r="J50" s="23">
        <f t="shared" si="8"/>
        <v>0</v>
      </c>
      <c r="K50" s="23">
        <f t="shared" si="9"/>
        <v>0</v>
      </c>
      <c r="M50" s="27" t="str">
        <f t="shared" ref="M50:M84" si="11">IF(AND(F50&gt;0,OR(ISBLANK(G50),G50=0)),"podaj stawkę!",IF(AND(ISBLANK(F50),G50&gt;0),"usuń stawkę",""))</f>
        <v>podaj stawkę!</v>
      </c>
      <c r="N50" s="33">
        <f t="shared" ref="N50:N84" si="12">IF(M50&lt;&gt;"",1,0)</f>
        <v>1</v>
      </c>
      <c r="O50" s="1">
        <f t="shared" ref="O50:O84" si="13">IF(I50="",1,0)</f>
        <v>0</v>
      </c>
    </row>
    <row r="51" spans="2:15" s="1" customFormat="1" ht="19.7" customHeight="1" x14ac:dyDescent="0.2">
      <c r="B51" s="16" t="s">
        <v>20</v>
      </c>
      <c r="C51" s="17" t="s">
        <v>21</v>
      </c>
      <c r="D51" s="18" t="s">
        <v>22</v>
      </c>
      <c r="E51" s="16" t="s">
        <v>13</v>
      </c>
      <c r="F51" s="19">
        <v>10</v>
      </c>
      <c r="G51" s="74"/>
      <c r="H51" s="22">
        <f t="shared" si="10"/>
        <v>0</v>
      </c>
      <c r="I51" s="29">
        <v>0.08</v>
      </c>
      <c r="J51" s="23">
        <f t="shared" si="8"/>
        <v>0</v>
      </c>
      <c r="K51" s="23">
        <f t="shared" si="9"/>
        <v>0</v>
      </c>
      <c r="M51" s="27" t="str">
        <f t="shared" si="11"/>
        <v>podaj stawkę!</v>
      </c>
      <c r="N51" s="33">
        <f t="shared" si="12"/>
        <v>1</v>
      </c>
      <c r="O51" s="1">
        <f t="shared" si="13"/>
        <v>0</v>
      </c>
    </row>
    <row r="52" spans="2:15" s="1" customFormat="1" ht="19.7" customHeight="1" x14ac:dyDescent="0.2">
      <c r="B52" s="16" t="s">
        <v>23</v>
      </c>
      <c r="C52" s="17" t="s">
        <v>24</v>
      </c>
      <c r="D52" s="18" t="s">
        <v>25</v>
      </c>
      <c r="E52" s="16" t="s">
        <v>26</v>
      </c>
      <c r="F52" s="19">
        <v>10</v>
      </c>
      <c r="G52" s="74"/>
      <c r="H52" s="22">
        <f t="shared" si="10"/>
        <v>0</v>
      </c>
      <c r="I52" s="29">
        <v>0.08</v>
      </c>
      <c r="J52" s="23">
        <f t="shared" si="8"/>
        <v>0</v>
      </c>
      <c r="K52" s="23">
        <f t="shared" si="9"/>
        <v>0</v>
      </c>
      <c r="M52" s="27" t="str">
        <f t="shared" si="11"/>
        <v>podaj stawkę!</v>
      </c>
      <c r="N52" s="33">
        <f t="shared" si="12"/>
        <v>1</v>
      </c>
      <c r="O52" s="1">
        <f t="shared" si="13"/>
        <v>0</v>
      </c>
    </row>
    <row r="53" spans="2:15" s="1" customFormat="1" ht="38.85" customHeight="1" x14ac:dyDescent="0.2">
      <c r="B53" s="16" t="s">
        <v>27</v>
      </c>
      <c r="C53" s="17" t="s">
        <v>28</v>
      </c>
      <c r="D53" s="18" t="s">
        <v>29</v>
      </c>
      <c r="E53" s="16" t="s">
        <v>30</v>
      </c>
      <c r="F53" s="19">
        <v>3.1</v>
      </c>
      <c r="G53" s="74"/>
      <c r="H53" s="22">
        <f t="shared" si="10"/>
        <v>0</v>
      </c>
      <c r="I53" s="29">
        <v>0.08</v>
      </c>
      <c r="J53" s="23">
        <f t="shared" si="8"/>
        <v>0</v>
      </c>
      <c r="K53" s="23">
        <f t="shared" si="9"/>
        <v>0</v>
      </c>
      <c r="M53" s="27" t="str">
        <f t="shared" si="11"/>
        <v>podaj stawkę!</v>
      </c>
      <c r="N53" s="33">
        <f t="shared" si="12"/>
        <v>1</v>
      </c>
      <c r="O53" s="1">
        <f t="shared" si="13"/>
        <v>0</v>
      </c>
    </row>
    <row r="54" spans="2:15" s="1" customFormat="1" ht="28.7" customHeight="1" x14ac:dyDescent="0.2">
      <c r="B54" s="16" t="s">
        <v>31</v>
      </c>
      <c r="C54" s="17" t="s">
        <v>32</v>
      </c>
      <c r="D54" s="18" t="s">
        <v>33</v>
      </c>
      <c r="E54" s="16" t="s">
        <v>30</v>
      </c>
      <c r="F54" s="19">
        <v>3.64</v>
      </c>
      <c r="G54" s="74"/>
      <c r="H54" s="22">
        <f t="shared" si="10"/>
        <v>0</v>
      </c>
      <c r="I54" s="29">
        <v>0.08</v>
      </c>
      <c r="J54" s="23">
        <f t="shared" si="8"/>
        <v>0</v>
      </c>
      <c r="K54" s="23">
        <f t="shared" si="9"/>
        <v>0</v>
      </c>
      <c r="M54" s="27" t="str">
        <f t="shared" si="11"/>
        <v>podaj stawkę!</v>
      </c>
      <c r="N54" s="33">
        <f t="shared" si="12"/>
        <v>1</v>
      </c>
      <c r="O54" s="1">
        <f t="shared" si="13"/>
        <v>0</v>
      </c>
    </row>
    <row r="55" spans="2:15" s="1" customFormat="1" ht="19.7" customHeight="1" x14ac:dyDescent="0.2">
      <c r="B55" s="16" t="s">
        <v>35</v>
      </c>
      <c r="C55" s="17" t="s">
        <v>36</v>
      </c>
      <c r="D55" s="18" t="s">
        <v>37</v>
      </c>
      <c r="E55" s="16" t="s">
        <v>38</v>
      </c>
      <c r="F55" s="19">
        <v>2</v>
      </c>
      <c r="G55" s="74"/>
      <c r="H55" s="22">
        <f t="shared" si="10"/>
        <v>0</v>
      </c>
      <c r="I55" s="29">
        <v>0.08</v>
      </c>
      <c r="J55" s="23">
        <f t="shared" si="8"/>
        <v>0</v>
      </c>
      <c r="K55" s="23">
        <f t="shared" si="9"/>
        <v>0</v>
      </c>
      <c r="M55" s="27" t="str">
        <f t="shared" si="11"/>
        <v>podaj stawkę!</v>
      </c>
      <c r="N55" s="33">
        <f t="shared" si="12"/>
        <v>1</v>
      </c>
      <c r="O55" s="1">
        <f t="shared" si="13"/>
        <v>0</v>
      </c>
    </row>
    <row r="56" spans="2:15" s="1" customFormat="1" ht="19.7" customHeight="1" x14ac:dyDescent="0.2">
      <c r="B56" s="16" t="s">
        <v>39</v>
      </c>
      <c r="C56" s="17" t="s">
        <v>40</v>
      </c>
      <c r="D56" s="18" t="s">
        <v>41</v>
      </c>
      <c r="E56" s="16" t="s">
        <v>13</v>
      </c>
      <c r="F56" s="19">
        <v>5</v>
      </c>
      <c r="G56" s="74"/>
      <c r="H56" s="22">
        <f t="shared" si="10"/>
        <v>0</v>
      </c>
      <c r="I56" s="29">
        <v>0.08</v>
      </c>
      <c r="J56" s="23">
        <f t="shared" si="8"/>
        <v>0</v>
      </c>
      <c r="K56" s="23">
        <f t="shared" si="9"/>
        <v>0</v>
      </c>
      <c r="M56" s="27" t="str">
        <f t="shared" si="11"/>
        <v>podaj stawkę!</v>
      </c>
      <c r="N56" s="33">
        <f t="shared" si="12"/>
        <v>1</v>
      </c>
      <c r="O56" s="1">
        <f t="shared" si="13"/>
        <v>0</v>
      </c>
    </row>
    <row r="57" spans="2:15" s="1" customFormat="1" ht="28.7" customHeight="1" x14ac:dyDescent="0.2">
      <c r="B57" s="16" t="s">
        <v>42</v>
      </c>
      <c r="C57" s="17" t="s">
        <v>43</v>
      </c>
      <c r="D57" s="18" t="s">
        <v>44</v>
      </c>
      <c r="E57" s="16" t="s">
        <v>34</v>
      </c>
      <c r="F57" s="19">
        <v>16.53</v>
      </c>
      <c r="G57" s="74"/>
      <c r="H57" s="22">
        <f t="shared" si="10"/>
        <v>0</v>
      </c>
      <c r="I57" s="29">
        <v>0.08</v>
      </c>
      <c r="J57" s="23">
        <f t="shared" si="8"/>
        <v>0</v>
      </c>
      <c r="K57" s="23">
        <f t="shared" si="9"/>
        <v>0</v>
      </c>
      <c r="M57" s="27" t="str">
        <f t="shared" si="11"/>
        <v>podaj stawkę!</v>
      </c>
      <c r="N57" s="33">
        <f t="shared" si="12"/>
        <v>1</v>
      </c>
      <c r="O57" s="1">
        <f t="shared" si="13"/>
        <v>0</v>
      </c>
    </row>
    <row r="58" spans="2:15" s="1" customFormat="1" ht="28.7" customHeight="1" x14ac:dyDescent="0.2">
      <c r="B58" s="16" t="s">
        <v>45</v>
      </c>
      <c r="C58" s="17" t="s">
        <v>46</v>
      </c>
      <c r="D58" s="18" t="s">
        <v>47</v>
      </c>
      <c r="E58" s="16" t="s">
        <v>34</v>
      </c>
      <c r="F58" s="19">
        <v>7.73</v>
      </c>
      <c r="G58" s="74"/>
      <c r="H58" s="22">
        <f t="shared" si="10"/>
        <v>0</v>
      </c>
      <c r="I58" s="29">
        <v>0.08</v>
      </c>
      <c r="J58" s="23">
        <f t="shared" si="8"/>
        <v>0</v>
      </c>
      <c r="K58" s="23">
        <f t="shared" si="9"/>
        <v>0</v>
      </c>
      <c r="M58" s="27" t="str">
        <f t="shared" si="11"/>
        <v>podaj stawkę!</v>
      </c>
      <c r="N58" s="33">
        <f t="shared" si="12"/>
        <v>1</v>
      </c>
      <c r="O58" s="1">
        <f t="shared" si="13"/>
        <v>0</v>
      </c>
    </row>
    <row r="59" spans="2:15" s="1" customFormat="1" ht="19.7" customHeight="1" x14ac:dyDescent="0.2">
      <c r="B59" s="16" t="s">
        <v>48</v>
      </c>
      <c r="C59" s="17" t="s">
        <v>49</v>
      </c>
      <c r="D59" s="18" t="s">
        <v>50</v>
      </c>
      <c r="E59" s="16" t="s">
        <v>38</v>
      </c>
      <c r="F59" s="19">
        <v>49.1</v>
      </c>
      <c r="G59" s="74"/>
      <c r="H59" s="22">
        <f t="shared" si="10"/>
        <v>0</v>
      </c>
      <c r="I59" s="29">
        <v>0.08</v>
      </c>
      <c r="J59" s="23">
        <f t="shared" si="8"/>
        <v>0</v>
      </c>
      <c r="K59" s="23">
        <f t="shared" si="9"/>
        <v>0</v>
      </c>
      <c r="M59" s="27" t="str">
        <f t="shared" si="11"/>
        <v>podaj stawkę!</v>
      </c>
      <c r="N59" s="33">
        <f t="shared" si="12"/>
        <v>1</v>
      </c>
      <c r="O59" s="1">
        <f t="shared" si="13"/>
        <v>0</v>
      </c>
    </row>
    <row r="60" spans="2:15" s="1" customFormat="1" ht="19.7" customHeight="1" x14ac:dyDescent="0.2">
      <c r="B60" s="16" t="s">
        <v>51</v>
      </c>
      <c r="C60" s="17" t="s">
        <v>52</v>
      </c>
      <c r="D60" s="18" t="s">
        <v>53</v>
      </c>
      <c r="E60" s="16" t="s">
        <v>38</v>
      </c>
      <c r="F60" s="19">
        <v>49.1</v>
      </c>
      <c r="G60" s="74"/>
      <c r="H60" s="22">
        <f t="shared" si="10"/>
        <v>0</v>
      </c>
      <c r="I60" s="29">
        <v>0.08</v>
      </c>
      <c r="J60" s="23">
        <f t="shared" si="8"/>
        <v>0</v>
      </c>
      <c r="K60" s="23">
        <f t="shared" si="9"/>
        <v>0</v>
      </c>
      <c r="M60" s="27" t="str">
        <f t="shared" si="11"/>
        <v>podaj stawkę!</v>
      </c>
      <c r="N60" s="33">
        <f t="shared" si="12"/>
        <v>1</v>
      </c>
      <c r="O60" s="1">
        <f t="shared" si="13"/>
        <v>0</v>
      </c>
    </row>
    <row r="61" spans="2:15" s="1" customFormat="1" ht="28.7" customHeight="1" x14ac:dyDescent="0.2">
      <c r="B61" s="16" t="s">
        <v>54</v>
      </c>
      <c r="C61" s="17" t="s">
        <v>55</v>
      </c>
      <c r="D61" s="18" t="s">
        <v>56</v>
      </c>
      <c r="E61" s="16" t="s">
        <v>30</v>
      </c>
      <c r="F61" s="19">
        <v>23.9</v>
      </c>
      <c r="G61" s="74"/>
      <c r="H61" s="22">
        <f t="shared" si="10"/>
        <v>0</v>
      </c>
      <c r="I61" s="29">
        <v>0.08</v>
      </c>
      <c r="J61" s="23">
        <f t="shared" si="8"/>
        <v>0</v>
      </c>
      <c r="K61" s="23">
        <f t="shared" si="9"/>
        <v>0</v>
      </c>
      <c r="M61" s="27" t="str">
        <f t="shared" si="11"/>
        <v>podaj stawkę!</v>
      </c>
      <c r="N61" s="33">
        <f t="shared" si="12"/>
        <v>1</v>
      </c>
      <c r="O61" s="1">
        <f t="shared" si="13"/>
        <v>0</v>
      </c>
    </row>
    <row r="62" spans="2:15" s="1" customFormat="1" ht="19.7" customHeight="1" x14ac:dyDescent="0.2">
      <c r="B62" s="16" t="s">
        <v>57</v>
      </c>
      <c r="C62" s="17" t="s">
        <v>58</v>
      </c>
      <c r="D62" s="18" t="s">
        <v>59</v>
      </c>
      <c r="E62" s="16" t="s">
        <v>30</v>
      </c>
      <c r="F62" s="19">
        <v>12.15</v>
      </c>
      <c r="G62" s="74"/>
      <c r="H62" s="22">
        <f t="shared" si="10"/>
        <v>0</v>
      </c>
      <c r="I62" s="29">
        <v>0.08</v>
      </c>
      <c r="J62" s="23">
        <f t="shared" si="8"/>
        <v>0</v>
      </c>
      <c r="K62" s="23">
        <f t="shared" si="9"/>
        <v>0</v>
      </c>
      <c r="M62" s="27" t="str">
        <f t="shared" si="11"/>
        <v>podaj stawkę!</v>
      </c>
      <c r="N62" s="33">
        <f t="shared" si="12"/>
        <v>1</v>
      </c>
      <c r="O62" s="1">
        <f t="shared" si="13"/>
        <v>0</v>
      </c>
    </row>
    <row r="63" spans="2:15" s="1" customFormat="1" ht="41.25" customHeight="1" x14ac:dyDescent="0.2">
      <c r="B63" s="12" t="s">
        <v>0</v>
      </c>
      <c r="C63" s="13" t="s">
        <v>1</v>
      </c>
      <c r="D63" s="14" t="s">
        <v>2</v>
      </c>
      <c r="E63" s="14" t="s">
        <v>3</v>
      </c>
      <c r="F63" s="14" t="s">
        <v>4</v>
      </c>
      <c r="G63" s="72" t="s">
        <v>5</v>
      </c>
      <c r="H63" s="26" t="s">
        <v>6</v>
      </c>
      <c r="I63" s="13" t="s">
        <v>7</v>
      </c>
      <c r="J63" s="13" t="s">
        <v>8</v>
      </c>
      <c r="K63" s="15" t="s">
        <v>9</v>
      </c>
      <c r="M63" s="27"/>
      <c r="N63" s="33"/>
    </row>
    <row r="64" spans="2:15" s="1" customFormat="1" ht="19.7" customHeight="1" x14ac:dyDescent="0.2">
      <c r="B64" s="16" t="s">
        <v>60</v>
      </c>
      <c r="C64" s="17" t="s">
        <v>61</v>
      </c>
      <c r="D64" s="18" t="s">
        <v>62</v>
      </c>
      <c r="E64" s="16" t="s">
        <v>30</v>
      </c>
      <c r="F64" s="19">
        <v>6.33</v>
      </c>
      <c r="G64" s="74"/>
      <c r="H64" s="22">
        <f t="shared" si="10"/>
        <v>0</v>
      </c>
      <c r="I64" s="29">
        <v>0.08</v>
      </c>
      <c r="J64" s="23">
        <f t="shared" si="8"/>
        <v>0</v>
      </c>
      <c r="K64" s="23">
        <f t="shared" si="9"/>
        <v>0</v>
      </c>
      <c r="M64" s="27" t="str">
        <f t="shared" si="11"/>
        <v>podaj stawkę!</v>
      </c>
      <c r="N64" s="33">
        <f t="shared" si="12"/>
        <v>1</v>
      </c>
      <c r="O64" s="1">
        <f t="shared" si="13"/>
        <v>0</v>
      </c>
    </row>
    <row r="65" spans="2:15" s="1" customFormat="1" ht="19.7" customHeight="1" x14ac:dyDescent="0.2">
      <c r="B65" s="16" t="s">
        <v>63</v>
      </c>
      <c r="C65" s="17" t="s">
        <v>64</v>
      </c>
      <c r="D65" s="18" t="s">
        <v>65</v>
      </c>
      <c r="E65" s="16" t="s">
        <v>30</v>
      </c>
      <c r="F65" s="19">
        <v>2.71</v>
      </c>
      <c r="G65" s="74"/>
      <c r="H65" s="22">
        <f t="shared" si="10"/>
        <v>0</v>
      </c>
      <c r="I65" s="29">
        <v>0.08</v>
      </c>
      <c r="J65" s="23">
        <f t="shared" si="8"/>
        <v>0</v>
      </c>
      <c r="K65" s="23">
        <f t="shared" si="9"/>
        <v>0</v>
      </c>
      <c r="M65" s="27" t="str">
        <f t="shared" si="11"/>
        <v>podaj stawkę!</v>
      </c>
      <c r="N65" s="33">
        <f t="shared" si="12"/>
        <v>1</v>
      </c>
      <c r="O65" s="1">
        <f t="shared" si="13"/>
        <v>0</v>
      </c>
    </row>
    <row r="66" spans="2:15" s="1" customFormat="1" ht="19.7" customHeight="1" x14ac:dyDescent="0.2">
      <c r="B66" s="16" t="s">
        <v>66</v>
      </c>
      <c r="C66" s="17" t="s">
        <v>67</v>
      </c>
      <c r="D66" s="18" t="s">
        <v>68</v>
      </c>
      <c r="E66" s="16" t="s">
        <v>13</v>
      </c>
      <c r="F66" s="19">
        <v>20</v>
      </c>
      <c r="G66" s="74"/>
      <c r="H66" s="22">
        <f t="shared" si="10"/>
        <v>0</v>
      </c>
      <c r="I66" s="29">
        <v>0.08</v>
      </c>
      <c r="J66" s="23">
        <f t="shared" si="8"/>
        <v>0</v>
      </c>
      <c r="K66" s="23">
        <f t="shared" si="9"/>
        <v>0</v>
      </c>
      <c r="M66" s="27" t="str">
        <f t="shared" si="11"/>
        <v>podaj stawkę!</v>
      </c>
      <c r="N66" s="33">
        <f t="shared" si="12"/>
        <v>1</v>
      </c>
      <c r="O66" s="1">
        <f t="shared" si="13"/>
        <v>0</v>
      </c>
    </row>
    <row r="67" spans="2:15" s="1" customFormat="1" ht="19.7" customHeight="1" x14ac:dyDescent="0.2">
      <c r="B67" s="16" t="s">
        <v>69</v>
      </c>
      <c r="C67" s="17" t="s">
        <v>70</v>
      </c>
      <c r="D67" s="18" t="s">
        <v>71</v>
      </c>
      <c r="E67" s="16" t="s">
        <v>13</v>
      </c>
      <c r="F67" s="19">
        <v>5</v>
      </c>
      <c r="G67" s="74"/>
      <c r="H67" s="22">
        <f t="shared" si="10"/>
        <v>0</v>
      </c>
      <c r="I67" s="29">
        <v>0.08</v>
      </c>
      <c r="J67" s="23">
        <f t="shared" si="8"/>
        <v>0</v>
      </c>
      <c r="K67" s="23">
        <f t="shared" si="9"/>
        <v>0</v>
      </c>
      <c r="M67" s="27" t="str">
        <f t="shared" si="11"/>
        <v>podaj stawkę!</v>
      </c>
      <c r="N67" s="33">
        <f t="shared" si="12"/>
        <v>1</v>
      </c>
      <c r="O67" s="1">
        <f t="shared" si="13"/>
        <v>0</v>
      </c>
    </row>
    <row r="68" spans="2:15" s="1" customFormat="1" ht="19.7" customHeight="1" x14ac:dyDescent="0.2">
      <c r="B68" s="16" t="s">
        <v>73</v>
      </c>
      <c r="C68" s="17" t="s">
        <v>74</v>
      </c>
      <c r="D68" s="18" t="s">
        <v>75</v>
      </c>
      <c r="E68" s="16" t="s">
        <v>72</v>
      </c>
      <c r="F68" s="19">
        <v>20</v>
      </c>
      <c r="G68" s="74"/>
      <c r="H68" s="22">
        <f t="shared" si="10"/>
        <v>0</v>
      </c>
      <c r="I68" s="29">
        <v>0.08</v>
      </c>
      <c r="J68" s="23">
        <f t="shared" si="8"/>
        <v>0</v>
      </c>
      <c r="K68" s="23">
        <f t="shared" si="9"/>
        <v>0</v>
      </c>
      <c r="M68" s="27" t="str">
        <f t="shared" si="11"/>
        <v>podaj stawkę!</v>
      </c>
      <c r="N68" s="33">
        <f t="shared" si="12"/>
        <v>1</v>
      </c>
      <c r="O68" s="1">
        <f t="shared" si="13"/>
        <v>0</v>
      </c>
    </row>
    <row r="69" spans="2:15" s="1" customFormat="1" ht="28.7" customHeight="1" x14ac:dyDescent="0.2">
      <c r="B69" s="16" t="s">
        <v>76</v>
      </c>
      <c r="C69" s="17" t="s">
        <v>77</v>
      </c>
      <c r="D69" s="18" t="s">
        <v>78</v>
      </c>
      <c r="E69" s="16" t="s">
        <v>72</v>
      </c>
      <c r="F69" s="19">
        <v>7</v>
      </c>
      <c r="G69" s="74"/>
      <c r="H69" s="22">
        <f t="shared" si="10"/>
        <v>0</v>
      </c>
      <c r="I69" s="29">
        <v>0.08</v>
      </c>
      <c r="J69" s="23">
        <f t="shared" si="8"/>
        <v>0</v>
      </c>
      <c r="K69" s="23">
        <f t="shared" si="9"/>
        <v>0</v>
      </c>
      <c r="M69" s="27" t="str">
        <f t="shared" si="11"/>
        <v>podaj stawkę!</v>
      </c>
      <c r="N69" s="33">
        <f t="shared" si="12"/>
        <v>1</v>
      </c>
      <c r="O69" s="1">
        <f t="shared" si="13"/>
        <v>0</v>
      </c>
    </row>
    <row r="70" spans="2:15" s="1" customFormat="1" ht="19.7" customHeight="1" x14ac:dyDescent="0.2">
      <c r="B70" s="16" t="s">
        <v>79</v>
      </c>
      <c r="C70" s="17" t="s">
        <v>80</v>
      </c>
      <c r="D70" s="18" t="s">
        <v>81</v>
      </c>
      <c r="E70" s="16" t="s">
        <v>30</v>
      </c>
      <c r="F70" s="19">
        <v>5.23</v>
      </c>
      <c r="G70" s="74"/>
      <c r="H70" s="22">
        <f t="shared" si="10"/>
        <v>0</v>
      </c>
      <c r="I70" s="29">
        <v>0.08</v>
      </c>
      <c r="J70" s="23">
        <f t="shared" si="8"/>
        <v>0</v>
      </c>
      <c r="K70" s="23">
        <f t="shared" si="9"/>
        <v>0</v>
      </c>
      <c r="M70" s="27" t="str">
        <f t="shared" si="11"/>
        <v>podaj stawkę!</v>
      </c>
      <c r="N70" s="33">
        <f t="shared" si="12"/>
        <v>1</v>
      </c>
      <c r="O70" s="1">
        <f t="shared" si="13"/>
        <v>0</v>
      </c>
    </row>
    <row r="71" spans="2:15" s="1" customFormat="1" ht="19.7" customHeight="1" x14ac:dyDescent="0.2">
      <c r="B71" s="16" t="s">
        <v>83</v>
      </c>
      <c r="C71" s="17" t="s">
        <v>84</v>
      </c>
      <c r="D71" s="18" t="s">
        <v>85</v>
      </c>
      <c r="E71" s="16" t="s">
        <v>82</v>
      </c>
      <c r="F71" s="19">
        <v>8.5</v>
      </c>
      <c r="G71" s="74"/>
      <c r="H71" s="22">
        <f t="shared" si="10"/>
        <v>0</v>
      </c>
      <c r="I71" s="29">
        <v>0.23</v>
      </c>
      <c r="J71" s="23">
        <f t="shared" si="8"/>
        <v>0</v>
      </c>
      <c r="K71" s="23">
        <f t="shared" si="9"/>
        <v>0</v>
      </c>
      <c r="M71" s="27" t="str">
        <f t="shared" si="11"/>
        <v>podaj stawkę!</v>
      </c>
      <c r="N71" s="33">
        <f t="shared" si="12"/>
        <v>1</v>
      </c>
      <c r="O71" s="1">
        <f t="shared" si="13"/>
        <v>0</v>
      </c>
    </row>
    <row r="72" spans="2:15" s="1" customFormat="1" ht="19.7" customHeight="1" x14ac:dyDescent="0.2">
      <c r="B72" s="16" t="s">
        <v>86</v>
      </c>
      <c r="C72" s="17" t="s">
        <v>87</v>
      </c>
      <c r="D72" s="18" t="s">
        <v>88</v>
      </c>
      <c r="E72" s="16" t="s">
        <v>72</v>
      </c>
      <c r="F72" s="19">
        <v>95</v>
      </c>
      <c r="G72" s="74"/>
      <c r="H72" s="22">
        <f t="shared" si="10"/>
        <v>0</v>
      </c>
      <c r="I72" s="29">
        <v>0.23</v>
      </c>
      <c r="J72" s="23">
        <f t="shared" si="8"/>
        <v>0</v>
      </c>
      <c r="K72" s="23">
        <f t="shared" si="9"/>
        <v>0</v>
      </c>
      <c r="M72" s="27" t="str">
        <f t="shared" si="11"/>
        <v>podaj stawkę!</v>
      </c>
      <c r="N72" s="33">
        <f t="shared" si="12"/>
        <v>1</v>
      </c>
      <c r="O72" s="1">
        <f t="shared" si="13"/>
        <v>0</v>
      </c>
    </row>
    <row r="73" spans="2:15" s="1" customFormat="1" ht="19.7" customHeight="1" x14ac:dyDescent="0.2">
      <c r="B73" s="16" t="s">
        <v>89</v>
      </c>
      <c r="C73" s="17" t="s">
        <v>90</v>
      </c>
      <c r="D73" s="18" t="s">
        <v>91</v>
      </c>
      <c r="E73" s="16" t="s">
        <v>82</v>
      </c>
      <c r="F73" s="19">
        <v>10.08</v>
      </c>
      <c r="G73" s="74"/>
      <c r="H73" s="22">
        <f t="shared" si="10"/>
        <v>0</v>
      </c>
      <c r="I73" s="29">
        <v>0.23</v>
      </c>
      <c r="J73" s="23">
        <f t="shared" si="8"/>
        <v>0</v>
      </c>
      <c r="K73" s="23">
        <f t="shared" si="9"/>
        <v>0</v>
      </c>
      <c r="M73" s="27" t="str">
        <f t="shared" si="11"/>
        <v>podaj stawkę!</v>
      </c>
      <c r="N73" s="33">
        <f t="shared" si="12"/>
        <v>1</v>
      </c>
      <c r="O73" s="1">
        <f t="shared" si="13"/>
        <v>0</v>
      </c>
    </row>
    <row r="74" spans="2:15" s="1" customFormat="1" ht="19.7" customHeight="1" x14ac:dyDescent="0.2">
      <c r="B74" s="16" t="s">
        <v>92</v>
      </c>
      <c r="C74" s="17" t="s">
        <v>93</v>
      </c>
      <c r="D74" s="18" t="s">
        <v>94</v>
      </c>
      <c r="E74" s="16" t="s">
        <v>26</v>
      </c>
      <c r="F74" s="19">
        <v>35</v>
      </c>
      <c r="G74" s="74"/>
      <c r="H74" s="22">
        <f t="shared" si="10"/>
        <v>0</v>
      </c>
      <c r="I74" s="29">
        <v>0.23</v>
      </c>
      <c r="J74" s="23">
        <f t="shared" si="8"/>
        <v>0</v>
      </c>
      <c r="K74" s="23">
        <f t="shared" si="9"/>
        <v>0</v>
      </c>
      <c r="M74" s="27" t="str">
        <f t="shared" si="11"/>
        <v>podaj stawkę!</v>
      </c>
      <c r="N74" s="33">
        <f t="shared" si="12"/>
        <v>1</v>
      </c>
      <c r="O74" s="1">
        <f t="shared" si="13"/>
        <v>0</v>
      </c>
    </row>
    <row r="75" spans="2:15" s="1" customFormat="1" ht="19.7" customHeight="1" x14ac:dyDescent="0.2">
      <c r="B75" s="16" t="s">
        <v>95</v>
      </c>
      <c r="C75" s="17" t="s">
        <v>96</v>
      </c>
      <c r="D75" s="18" t="s">
        <v>97</v>
      </c>
      <c r="E75" s="16" t="s">
        <v>98</v>
      </c>
      <c r="F75" s="19">
        <v>15</v>
      </c>
      <c r="G75" s="74"/>
      <c r="H75" s="22">
        <f t="shared" si="10"/>
        <v>0</v>
      </c>
      <c r="I75" s="29">
        <v>0.08</v>
      </c>
      <c r="J75" s="23">
        <f t="shared" si="8"/>
        <v>0</v>
      </c>
      <c r="K75" s="23">
        <f t="shared" si="9"/>
        <v>0</v>
      </c>
      <c r="M75" s="27" t="str">
        <f t="shared" si="11"/>
        <v>podaj stawkę!</v>
      </c>
      <c r="N75" s="33">
        <f t="shared" si="12"/>
        <v>1</v>
      </c>
      <c r="O75" s="1">
        <f t="shared" si="13"/>
        <v>0</v>
      </c>
    </row>
    <row r="76" spans="2:15" s="1" customFormat="1" ht="19.7" customHeight="1" x14ac:dyDescent="0.2">
      <c r="B76" s="16" t="s">
        <v>99</v>
      </c>
      <c r="C76" s="17" t="s">
        <v>100</v>
      </c>
      <c r="D76" s="18" t="s">
        <v>101</v>
      </c>
      <c r="E76" s="16" t="s">
        <v>98</v>
      </c>
      <c r="F76" s="19">
        <v>15</v>
      </c>
      <c r="G76" s="74"/>
      <c r="H76" s="22">
        <f t="shared" si="10"/>
        <v>0</v>
      </c>
      <c r="I76" s="29">
        <v>0.08</v>
      </c>
      <c r="J76" s="23">
        <f t="shared" si="8"/>
        <v>0</v>
      </c>
      <c r="K76" s="23">
        <f t="shared" si="9"/>
        <v>0</v>
      </c>
      <c r="M76" s="27" t="str">
        <f t="shared" si="11"/>
        <v>podaj stawkę!</v>
      </c>
      <c r="N76" s="33">
        <f t="shared" si="12"/>
        <v>1</v>
      </c>
      <c r="O76" s="1">
        <f t="shared" si="13"/>
        <v>0</v>
      </c>
    </row>
    <row r="77" spans="2:15" s="1" customFormat="1" ht="19.7" customHeight="1" x14ac:dyDescent="0.2">
      <c r="B77" s="16" t="s">
        <v>102</v>
      </c>
      <c r="C77" s="17" t="s">
        <v>103</v>
      </c>
      <c r="D77" s="18" t="s">
        <v>104</v>
      </c>
      <c r="E77" s="16" t="s">
        <v>13</v>
      </c>
      <c r="F77" s="19">
        <v>10</v>
      </c>
      <c r="G77" s="74"/>
      <c r="H77" s="22">
        <f t="shared" si="10"/>
        <v>0</v>
      </c>
      <c r="I77" s="29">
        <v>0.08</v>
      </c>
      <c r="J77" s="23">
        <f t="shared" si="8"/>
        <v>0</v>
      </c>
      <c r="K77" s="23">
        <f t="shared" si="9"/>
        <v>0</v>
      </c>
      <c r="M77" s="27" t="str">
        <f t="shared" si="11"/>
        <v>podaj stawkę!</v>
      </c>
      <c r="N77" s="33">
        <f t="shared" si="12"/>
        <v>1</v>
      </c>
      <c r="O77" s="1">
        <f t="shared" si="13"/>
        <v>0</v>
      </c>
    </row>
    <row r="78" spans="2:15" s="1" customFormat="1" ht="19.7" customHeight="1" x14ac:dyDescent="0.2">
      <c r="B78" s="16" t="s">
        <v>105</v>
      </c>
      <c r="C78" s="17" t="s">
        <v>106</v>
      </c>
      <c r="D78" s="18" t="s">
        <v>107</v>
      </c>
      <c r="E78" s="16" t="s">
        <v>13</v>
      </c>
      <c r="F78" s="19">
        <v>10</v>
      </c>
      <c r="G78" s="74"/>
      <c r="H78" s="22">
        <f t="shared" si="10"/>
        <v>0</v>
      </c>
      <c r="I78" s="29">
        <v>0.08</v>
      </c>
      <c r="J78" s="23">
        <f t="shared" si="8"/>
        <v>0</v>
      </c>
      <c r="K78" s="23">
        <f t="shared" si="9"/>
        <v>0</v>
      </c>
      <c r="M78" s="27" t="str">
        <f t="shared" si="11"/>
        <v>podaj stawkę!</v>
      </c>
      <c r="N78" s="33">
        <f t="shared" si="12"/>
        <v>1</v>
      </c>
      <c r="O78" s="1">
        <f t="shared" si="13"/>
        <v>0</v>
      </c>
    </row>
    <row r="79" spans="2:15" s="1" customFormat="1" ht="19.7" customHeight="1" x14ac:dyDescent="0.2">
      <c r="B79" s="16" t="s">
        <v>108</v>
      </c>
      <c r="C79" s="17" t="s">
        <v>109</v>
      </c>
      <c r="D79" s="18" t="s">
        <v>110</v>
      </c>
      <c r="E79" s="16" t="s">
        <v>13</v>
      </c>
      <c r="F79" s="19">
        <v>10</v>
      </c>
      <c r="G79" s="74"/>
      <c r="H79" s="22">
        <f t="shared" si="10"/>
        <v>0</v>
      </c>
      <c r="I79" s="29">
        <v>0.08</v>
      </c>
      <c r="J79" s="23">
        <f t="shared" si="8"/>
        <v>0</v>
      </c>
      <c r="K79" s="23">
        <f t="shared" si="9"/>
        <v>0</v>
      </c>
      <c r="M79" s="27" t="str">
        <f t="shared" si="11"/>
        <v>podaj stawkę!</v>
      </c>
      <c r="N79" s="33">
        <f t="shared" si="12"/>
        <v>1</v>
      </c>
      <c r="O79" s="1">
        <f t="shared" si="13"/>
        <v>0</v>
      </c>
    </row>
    <row r="80" spans="2:15" s="1" customFormat="1" ht="19.7" customHeight="1" x14ac:dyDescent="0.2">
      <c r="B80" s="16" t="s">
        <v>111</v>
      </c>
      <c r="C80" s="17" t="s">
        <v>112</v>
      </c>
      <c r="D80" s="18" t="s">
        <v>113</v>
      </c>
      <c r="E80" s="16" t="s">
        <v>13</v>
      </c>
      <c r="F80" s="19">
        <v>10</v>
      </c>
      <c r="G80" s="74"/>
      <c r="H80" s="22">
        <f t="shared" si="10"/>
        <v>0</v>
      </c>
      <c r="I80" s="29">
        <v>0.08</v>
      </c>
      <c r="J80" s="23">
        <f t="shared" si="8"/>
        <v>0</v>
      </c>
      <c r="K80" s="23">
        <f t="shared" si="9"/>
        <v>0</v>
      </c>
      <c r="M80" s="27" t="str">
        <f t="shared" si="11"/>
        <v>podaj stawkę!</v>
      </c>
      <c r="N80" s="33">
        <f t="shared" si="12"/>
        <v>1</v>
      </c>
      <c r="O80" s="1">
        <f t="shared" si="13"/>
        <v>0</v>
      </c>
    </row>
    <row r="81" spans="2:15" s="1" customFormat="1" ht="19.7" customHeight="1" x14ac:dyDescent="0.2">
      <c r="B81" s="16" t="s">
        <v>114</v>
      </c>
      <c r="C81" s="17" t="s">
        <v>115</v>
      </c>
      <c r="D81" s="18" t="s">
        <v>116</v>
      </c>
      <c r="E81" s="16" t="s">
        <v>72</v>
      </c>
      <c r="F81" s="19">
        <v>200</v>
      </c>
      <c r="G81" s="74"/>
      <c r="H81" s="22">
        <f t="shared" si="10"/>
        <v>0</v>
      </c>
      <c r="I81" s="29">
        <v>0.08</v>
      </c>
      <c r="J81" s="23">
        <f t="shared" si="8"/>
        <v>0</v>
      </c>
      <c r="K81" s="23">
        <f t="shared" si="9"/>
        <v>0</v>
      </c>
      <c r="M81" s="27" t="str">
        <f t="shared" si="11"/>
        <v>podaj stawkę!</v>
      </c>
      <c r="N81" s="33">
        <f t="shared" si="12"/>
        <v>1</v>
      </c>
      <c r="O81" s="1">
        <f t="shared" si="13"/>
        <v>0</v>
      </c>
    </row>
    <row r="82" spans="2:15" s="1" customFormat="1" ht="39.75" customHeight="1" x14ac:dyDescent="0.2">
      <c r="B82" s="12" t="s">
        <v>0</v>
      </c>
      <c r="C82" s="13" t="s">
        <v>1</v>
      </c>
      <c r="D82" s="14" t="s">
        <v>2</v>
      </c>
      <c r="E82" s="14" t="s">
        <v>3</v>
      </c>
      <c r="F82" s="14" t="s">
        <v>4</v>
      </c>
      <c r="G82" s="72" t="s">
        <v>5</v>
      </c>
      <c r="H82" s="15" t="s">
        <v>6</v>
      </c>
      <c r="I82" s="13" t="s">
        <v>7</v>
      </c>
      <c r="J82" s="13" t="s">
        <v>8</v>
      </c>
      <c r="K82" s="15" t="s">
        <v>9</v>
      </c>
      <c r="M82" s="27"/>
      <c r="N82" s="33"/>
    </row>
    <row r="83" spans="2:15" s="1" customFormat="1" ht="19.7" customHeight="1" x14ac:dyDescent="0.2">
      <c r="B83" s="16" t="s">
        <v>117</v>
      </c>
      <c r="C83" s="17" t="s">
        <v>118</v>
      </c>
      <c r="D83" s="18" t="s">
        <v>119</v>
      </c>
      <c r="E83" s="16" t="s">
        <v>30</v>
      </c>
      <c r="F83" s="19">
        <v>2.0699999999999998</v>
      </c>
      <c r="G83" s="74"/>
      <c r="H83" s="22">
        <f t="shared" si="10"/>
        <v>0</v>
      </c>
      <c r="I83" s="29">
        <v>0.08</v>
      </c>
      <c r="J83" s="23">
        <f t="shared" si="8"/>
        <v>0</v>
      </c>
      <c r="K83" s="23">
        <f t="shared" si="9"/>
        <v>0</v>
      </c>
      <c r="M83" s="27" t="str">
        <f t="shared" si="11"/>
        <v>podaj stawkę!</v>
      </c>
      <c r="N83" s="33">
        <f t="shared" si="12"/>
        <v>1</v>
      </c>
      <c r="O83" s="1">
        <f t="shared" si="13"/>
        <v>0</v>
      </c>
    </row>
    <row r="84" spans="2:15" s="1" customFormat="1" ht="28.7" customHeight="1" x14ac:dyDescent="0.2">
      <c r="B84" s="16" t="s">
        <v>120</v>
      </c>
      <c r="C84" s="17" t="s">
        <v>121</v>
      </c>
      <c r="D84" s="18" t="s">
        <v>122</v>
      </c>
      <c r="E84" s="16" t="s">
        <v>26</v>
      </c>
      <c r="F84" s="19">
        <v>1</v>
      </c>
      <c r="G84" s="74"/>
      <c r="H84" s="22">
        <f t="shared" si="10"/>
        <v>0</v>
      </c>
      <c r="I84" s="29">
        <v>0.08</v>
      </c>
      <c r="J84" s="23">
        <f t="shared" si="8"/>
        <v>0</v>
      </c>
      <c r="K84" s="23">
        <f t="shared" si="9"/>
        <v>0</v>
      </c>
      <c r="M84" s="27" t="str">
        <f t="shared" si="11"/>
        <v>podaj stawkę!</v>
      </c>
      <c r="N84" s="33">
        <f t="shared" si="12"/>
        <v>1</v>
      </c>
      <c r="O84" s="1">
        <f t="shared" si="13"/>
        <v>0</v>
      </c>
    </row>
    <row r="85" spans="2:15" s="1" customFormat="1" ht="43.5" customHeight="1" x14ac:dyDescent="0.2">
      <c r="B85" s="12" t="s">
        <v>0</v>
      </c>
      <c r="C85" s="13" t="s">
        <v>1</v>
      </c>
      <c r="D85" s="14" t="s">
        <v>2</v>
      </c>
      <c r="E85" s="14" t="s">
        <v>3</v>
      </c>
      <c r="F85" s="14" t="s">
        <v>4</v>
      </c>
      <c r="G85" s="72" t="s">
        <v>5</v>
      </c>
      <c r="H85" s="15" t="s">
        <v>6</v>
      </c>
      <c r="I85" s="13" t="s">
        <v>7</v>
      </c>
      <c r="J85" s="13" t="s">
        <v>8</v>
      </c>
      <c r="K85" s="15" t="s">
        <v>9</v>
      </c>
      <c r="M85" s="27"/>
      <c r="N85" s="33"/>
    </row>
    <row r="86" spans="2:15" s="1" customFormat="1" ht="19.7" customHeight="1" x14ac:dyDescent="0.2">
      <c r="B86" s="16" t="s">
        <v>123</v>
      </c>
      <c r="C86" s="17" t="s">
        <v>124</v>
      </c>
      <c r="D86" s="18" t="s">
        <v>125</v>
      </c>
      <c r="E86" s="16" t="s">
        <v>34</v>
      </c>
      <c r="F86" s="19">
        <v>20</v>
      </c>
      <c r="G86" s="74"/>
      <c r="H86" s="22">
        <f t="shared" ref="H86:H89" si="14">ROUND(F86*G86,2)</f>
        <v>0</v>
      </c>
      <c r="I86" s="29">
        <v>0.23</v>
      </c>
      <c r="J86" s="23">
        <f t="shared" ref="J86:J89" si="15">ROUND(H86*I86,2)</f>
        <v>0</v>
      </c>
      <c r="K86" s="23">
        <f t="shared" ref="K86:K89" si="16">ROUND(H86+J86,2)</f>
        <v>0</v>
      </c>
      <c r="M86" s="27" t="str">
        <f t="shared" ref="M86:M89" si="17">IF(AND(F86&gt;0,OR(ISBLANK(G86),G86=0)),"podaj stawkę!",IF(AND(ISBLANK(F86),G86&gt;0),"usuń stawkę",""))</f>
        <v>podaj stawkę!</v>
      </c>
      <c r="N86" s="33">
        <f t="shared" ref="N86:N89" si="18">IF(M86&lt;&gt;"",1,0)</f>
        <v>1</v>
      </c>
      <c r="O86" s="1">
        <f t="shared" ref="O86:O89" si="19">IF(I86="",1,0)</f>
        <v>0</v>
      </c>
    </row>
    <row r="87" spans="2:15" s="1" customFormat="1" ht="41.25" customHeight="1" x14ac:dyDescent="0.2">
      <c r="B87" s="12" t="s">
        <v>0</v>
      </c>
      <c r="C87" s="13" t="s">
        <v>1</v>
      </c>
      <c r="D87" s="14" t="s">
        <v>2</v>
      </c>
      <c r="E87" s="14" t="s">
        <v>3</v>
      </c>
      <c r="F87" s="14" t="s">
        <v>4</v>
      </c>
      <c r="G87" s="72" t="s">
        <v>5</v>
      </c>
      <c r="H87" s="15" t="s">
        <v>6</v>
      </c>
      <c r="I87" s="13" t="s">
        <v>7</v>
      </c>
      <c r="J87" s="13" t="s">
        <v>8</v>
      </c>
      <c r="K87" s="15" t="s">
        <v>9</v>
      </c>
      <c r="M87" s="27"/>
      <c r="N87" s="33"/>
    </row>
    <row r="88" spans="2:15" s="1" customFormat="1" ht="19.7" customHeight="1" x14ac:dyDescent="0.2">
      <c r="B88" s="16" t="s">
        <v>126</v>
      </c>
      <c r="C88" s="17" t="s">
        <v>127</v>
      </c>
      <c r="D88" s="18" t="s">
        <v>128</v>
      </c>
      <c r="E88" s="16" t="s">
        <v>180</v>
      </c>
      <c r="F88" s="19">
        <v>10</v>
      </c>
      <c r="G88" s="74"/>
      <c r="H88" s="22">
        <f t="shared" si="14"/>
        <v>0</v>
      </c>
      <c r="I88" s="29">
        <v>0.23</v>
      </c>
      <c r="J88" s="23">
        <f t="shared" si="15"/>
        <v>0</v>
      </c>
      <c r="K88" s="23">
        <f t="shared" si="16"/>
        <v>0</v>
      </c>
      <c r="M88" s="27" t="str">
        <f t="shared" si="17"/>
        <v>podaj stawkę!</v>
      </c>
      <c r="N88" s="33">
        <f t="shared" si="18"/>
        <v>1</v>
      </c>
      <c r="O88" s="1">
        <f t="shared" si="19"/>
        <v>0</v>
      </c>
    </row>
    <row r="89" spans="2:15" s="1" customFormat="1" ht="19.7" customHeight="1" x14ac:dyDescent="0.2">
      <c r="B89" s="16" t="s">
        <v>129</v>
      </c>
      <c r="C89" s="17" t="s">
        <v>130</v>
      </c>
      <c r="D89" s="18" t="s">
        <v>131</v>
      </c>
      <c r="E89" s="16" t="s">
        <v>34</v>
      </c>
      <c r="F89" s="19">
        <v>1</v>
      </c>
      <c r="G89" s="74"/>
      <c r="H89" s="22">
        <f t="shared" si="14"/>
        <v>0</v>
      </c>
      <c r="I89" s="29">
        <v>0.23</v>
      </c>
      <c r="J89" s="23">
        <f t="shared" si="15"/>
        <v>0</v>
      </c>
      <c r="K89" s="23">
        <f t="shared" si="16"/>
        <v>0</v>
      </c>
      <c r="M89" s="27" t="str">
        <f t="shared" si="17"/>
        <v>podaj stawkę!</v>
      </c>
      <c r="N89" s="33">
        <f t="shared" si="18"/>
        <v>1</v>
      </c>
      <c r="O89" s="1">
        <f t="shared" si="19"/>
        <v>0</v>
      </c>
    </row>
    <row r="90" spans="2:15" s="1" customFormat="1" ht="28.7" customHeight="1" x14ac:dyDescent="0.2">
      <c r="G90" s="68"/>
      <c r="H90" s="8"/>
      <c r="I90" s="8"/>
      <c r="J90" s="8"/>
      <c r="K90" s="8"/>
    </row>
    <row r="91" spans="2:15" s="1" customFormat="1" ht="45.4" customHeight="1" x14ac:dyDescent="0.2">
      <c r="B91" s="12" t="s">
        <v>0</v>
      </c>
      <c r="C91" s="13" t="s">
        <v>1</v>
      </c>
      <c r="D91" s="30" t="s">
        <v>2</v>
      </c>
      <c r="E91" s="14" t="s">
        <v>3</v>
      </c>
      <c r="F91" s="30" t="s">
        <v>4</v>
      </c>
      <c r="G91" s="72" t="s">
        <v>5</v>
      </c>
      <c r="H91" s="15" t="s">
        <v>6</v>
      </c>
      <c r="I91" s="13" t="s">
        <v>7</v>
      </c>
      <c r="J91" s="13" t="s">
        <v>8</v>
      </c>
      <c r="K91" s="15" t="s">
        <v>9</v>
      </c>
    </row>
    <row r="92" spans="2:15" s="1" customFormat="1" ht="89.65" customHeight="1" x14ac:dyDescent="0.2">
      <c r="B92" s="31" t="s">
        <v>132</v>
      </c>
      <c r="C92" s="17" t="s">
        <v>133</v>
      </c>
      <c r="D92" s="16" t="s">
        <v>134</v>
      </c>
      <c r="E92" s="16" t="s">
        <v>26</v>
      </c>
      <c r="F92" s="32">
        <v>474</v>
      </c>
      <c r="G92" s="74"/>
      <c r="H92" s="22">
        <f t="shared" ref="H92:H96" si="20">ROUND(F92*G92,2)</f>
        <v>0</v>
      </c>
      <c r="I92" s="29">
        <v>0.08</v>
      </c>
      <c r="J92" s="23">
        <f>ROUND(H92*I92,2)</f>
        <v>0</v>
      </c>
      <c r="K92" s="23">
        <f>ROUND(H92+J92,2)</f>
        <v>0</v>
      </c>
      <c r="M92" s="27" t="str">
        <f t="shared" ref="M92:M96" si="21">IF(AND(F92&gt;0,OR(ISBLANK(G92),G92=0)),"podaj stawkę!",IF(AND(ISBLANK(F92),G92&gt;0),"usuń stawkę",""))</f>
        <v>podaj stawkę!</v>
      </c>
      <c r="N92" s="33">
        <f t="shared" ref="N92:N96" si="22">IF(M92&lt;&gt;"",1,0)</f>
        <v>1</v>
      </c>
      <c r="O92" s="1">
        <f t="shared" ref="O92:O96" si="23">IF(I92="",1,0)</f>
        <v>0</v>
      </c>
    </row>
    <row r="93" spans="2:15" s="1" customFormat="1" ht="24.6" customHeight="1" x14ac:dyDescent="0.2">
      <c r="B93" s="31" t="s">
        <v>135</v>
      </c>
      <c r="C93" s="17" t="s">
        <v>136</v>
      </c>
      <c r="D93" s="16" t="s">
        <v>137</v>
      </c>
      <c r="E93" s="16" t="s">
        <v>26</v>
      </c>
      <c r="F93" s="32">
        <v>57</v>
      </c>
      <c r="G93" s="74"/>
      <c r="H93" s="22">
        <f t="shared" si="20"/>
        <v>0</v>
      </c>
      <c r="I93" s="29">
        <v>0.23</v>
      </c>
      <c r="J93" s="23">
        <f t="shared" ref="J93:J96" si="24">ROUND(H93*I93,2)</f>
        <v>0</v>
      </c>
      <c r="K93" s="23">
        <f t="shared" ref="K93:K96" si="25">ROUND(H93+J93,2)</f>
        <v>0</v>
      </c>
      <c r="M93" s="27" t="str">
        <f t="shared" si="21"/>
        <v>podaj stawkę!</v>
      </c>
      <c r="N93" s="33">
        <f t="shared" si="22"/>
        <v>1</v>
      </c>
      <c r="O93" s="1">
        <f t="shared" si="23"/>
        <v>0</v>
      </c>
    </row>
    <row r="94" spans="2:15" s="1" customFormat="1" ht="46.35" customHeight="1" x14ac:dyDescent="0.2">
      <c r="B94" s="31" t="s">
        <v>138</v>
      </c>
      <c r="C94" s="17" t="s">
        <v>139</v>
      </c>
      <c r="D94" s="16" t="s">
        <v>140</v>
      </c>
      <c r="E94" s="16" t="s">
        <v>26</v>
      </c>
      <c r="F94" s="32">
        <v>125</v>
      </c>
      <c r="G94" s="74"/>
      <c r="H94" s="22">
        <f t="shared" si="20"/>
        <v>0</v>
      </c>
      <c r="I94" s="29">
        <v>0.08</v>
      </c>
      <c r="J94" s="23">
        <f t="shared" si="24"/>
        <v>0</v>
      </c>
      <c r="K94" s="23">
        <f t="shared" si="25"/>
        <v>0</v>
      </c>
      <c r="M94" s="27" t="str">
        <f t="shared" si="21"/>
        <v>podaj stawkę!</v>
      </c>
      <c r="N94" s="33">
        <f t="shared" si="22"/>
        <v>1</v>
      </c>
      <c r="O94" s="1">
        <f t="shared" si="23"/>
        <v>0</v>
      </c>
    </row>
    <row r="95" spans="2:15" s="1" customFormat="1" ht="78.400000000000006" customHeight="1" x14ac:dyDescent="0.2">
      <c r="B95" s="31" t="s">
        <v>141</v>
      </c>
      <c r="C95" s="17" t="s">
        <v>142</v>
      </c>
      <c r="D95" s="16" t="s">
        <v>143</v>
      </c>
      <c r="E95" s="16" t="s">
        <v>26</v>
      </c>
      <c r="F95" s="32">
        <v>53</v>
      </c>
      <c r="G95" s="74"/>
      <c r="H95" s="22">
        <f t="shared" si="20"/>
        <v>0</v>
      </c>
      <c r="I95" s="29">
        <v>0.08</v>
      </c>
      <c r="J95" s="23">
        <f t="shared" si="24"/>
        <v>0</v>
      </c>
      <c r="K95" s="23">
        <f t="shared" si="25"/>
        <v>0</v>
      </c>
      <c r="M95" s="27" t="str">
        <f t="shared" si="21"/>
        <v>podaj stawkę!</v>
      </c>
      <c r="N95" s="33">
        <f t="shared" si="22"/>
        <v>1</v>
      </c>
      <c r="O95" s="1">
        <f t="shared" si="23"/>
        <v>0</v>
      </c>
    </row>
    <row r="96" spans="2:15" s="1" customFormat="1" ht="24.6" customHeight="1" x14ac:dyDescent="0.2">
      <c r="B96" s="31" t="s">
        <v>144</v>
      </c>
      <c r="C96" s="17" t="s">
        <v>145</v>
      </c>
      <c r="D96" s="16" t="s">
        <v>146</v>
      </c>
      <c r="E96" s="16" t="s">
        <v>26</v>
      </c>
      <c r="F96" s="32">
        <v>32</v>
      </c>
      <c r="G96" s="74"/>
      <c r="H96" s="22">
        <f t="shared" si="20"/>
        <v>0</v>
      </c>
      <c r="I96" s="29">
        <v>0.23</v>
      </c>
      <c r="J96" s="23">
        <f t="shared" si="24"/>
        <v>0</v>
      </c>
      <c r="K96" s="23">
        <f t="shared" si="25"/>
        <v>0</v>
      </c>
      <c r="M96" s="27" t="str">
        <f t="shared" si="21"/>
        <v>podaj stawkę!</v>
      </c>
      <c r="N96" s="33">
        <f t="shared" si="22"/>
        <v>1</v>
      </c>
      <c r="O96" s="1">
        <f t="shared" si="23"/>
        <v>0</v>
      </c>
    </row>
    <row r="97" spans="2:15" s="1" customFormat="1" ht="28.7" customHeight="1" x14ac:dyDescent="0.35">
      <c r="C97" s="35" t="str">
        <f>IF(N97&gt;0,"Nie wypełniono wszystkich stawek lub wprowadzono niepotrzebne stawki!!!!!!","")</f>
        <v>Nie wypełniono wszystkich stawek lub wprowadzono niepotrzebne stawki!!!!!!</v>
      </c>
      <c r="G97" s="68"/>
      <c r="H97" s="8"/>
      <c r="I97" s="8"/>
      <c r="J97" s="8"/>
      <c r="K97" s="8"/>
      <c r="N97" s="34">
        <f>SUM(N27:N96)</f>
        <v>46</v>
      </c>
      <c r="O97" s="34">
        <f>SUM(O27:O96)</f>
        <v>0</v>
      </c>
    </row>
    <row r="98" spans="2:15" s="1" customFormat="1" ht="21.4" customHeight="1" x14ac:dyDescent="0.2">
      <c r="B98" s="7" t="s">
        <v>147</v>
      </c>
      <c r="C98" s="7"/>
      <c r="D98" s="7"/>
      <c r="E98" s="6"/>
      <c r="F98" s="6"/>
      <c r="G98" s="75"/>
      <c r="H98" s="90">
        <f>SUM(H31,H36,H41,H46,H49:H62,H64:H81,H83:H84,H86,H88:H89,H92:H96)</f>
        <v>0</v>
      </c>
      <c r="I98" s="91"/>
      <c r="J98" s="92"/>
      <c r="K98" s="2"/>
    </row>
    <row r="99" spans="2:15" s="1" customFormat="1" ht="21.4" customHeight="1" x14ac:dyDescent="0.2">
      <c r="B99" s="7" t="s">
        <v>148</v>
      </c>
      <c r="C99" s="7"/>
      <c r="D99" s="7"/>
      <c r="E99" s="3"/>
      <c r="F99" s="3"/>
      <c r="G99" s="76"/>
      <c r="H99" s="90">
        <f>SUM(K31,K36,K41,K46,K49:K62,K64:K81,K83:K84,K86,K88:K89,K92:K96)</f>
        <v>0</v>
      </c>
      <c r="I99" s="91"/>
      <c r="J99" s="92"/>
      <c r="K99" s="2"/>
    </row>
    <row r="100" spans="2:15" s="1" customFormat="1" ht="21.4" customHeight="1" x14ac:dyDescent="0.35">
      <c r="B100" s="36"/>
      <c r="C100" s="35" t="str">
        <f>IF(O97&gt;0,"Nie wypełniono wszystkich stawek VAT!!!!!!","")</f>
        <v/>
      </c>
      <c r="D100" s="36"/>
      <c r="E100" s="37"/>
      <c r="F100" s="37"/>
      <c r="G100" s="77"/>
      <c r="H100" s="38"/>
      <c r="I100" s="80"/>
      <c r="J100" s="80"/>
      <c r="K100" s="80"/>
    </row>
    <row r="101" spans="2:15" s="1" customFormat="1" ht="58.15" customHeight="1" x14ac:dyDescent="0.2">
      <c r="B101" s="82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101" s="83"/>
      <c r="D101" s="83"/>
      <c r="E101" s="83"/>
      <c r="F101" s="83"/>
      <c r="G101" s="83"/>
      <c r="H101" s="84"/>
      <c r="I101" s="81"/>
      <c r="J101" s="81"/>
      <c r="K101" s="81"/>
    </row>
    <row r="102" spans="2:15" s="1" customFormat="1" ht="17.649999999999999" customHeight="1" x14ac:dyDescent="0.2">
      <c r="B102" s="85"/>
      <c r="C102" s="86"/>
      <c r="D102" s="86"/>
      <c r="E102" s="86"/>
      <c r="F102" s="86"/>
      <c r="G102" s="86"/>
      <c r="H102" s="87"/>
      <c r="I102" s="79" t="s">
        <v>158</v>
      </c>
      <c r="J102" s="79"/>
      <c r="K102" s="79"/>
    </row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YK29wqLHrO1cxQILuBLPGaMFBR1Rd7ap7fpFPMzyrEsMY+DuupyC9kc9QI/0yZxOSPZ2LySJaqXkfC2QIzSjxA==" saltValue="k0DtS3jpKz/2VeT7bhtgxw==" spinCount="100000" sheet="1" objects="1" scenarios="1" selectLockedCells="1"/>
  <mergeCells count="12">
    <mergeCell ref="B1:D5"/>
    <mergeCell ref="B7:D7"/>
    <mergeCell ref="H5:J5"/>
    <mergeCell ref="H7:J7"/>
    <mergeCell ref="K7:L7"/>
    <mergeCell ref="I102:K102"/>
    <mergeCell ref="I100:K101"/>
    <mergeCell ref="B101:H102"/>
    <mergeCell ref="B14:K14"/>
    <mergeCell ref="B24:K24"/>
    <mergeCell ref="H98:J98"/>
    <mergeCell ref="H99:J99"/>
  </mergeCells>
  <conditionalFormatting sqref="G88:H89 J88:K89 G27:J27 G50:H62 J49:K62 G64:H81 J64:K81 G83:H84 J83:K84 J86:K86 G86:H86">
    <cfRule type="cellIs" dxfId="61" priority="97" operator="greaterThan">
      <formula>0</formula>
    </cfRule>
  </conditionalFormatting>
  <conditionalFormatting sqref="G88:H89 G27:H27 G50:H62 G64:H81 G83:H84 G86:H86">
    <cfRule type="cellIs" dxfId="60" priority="94" operator="greaterThan">
      <formula>0</formula>
    </cfRule>
  </conditionalFormatting>
  <conditionalFormatting sqref="M50:M89">
    <cfRule type="cellIs" dxfId="59" priority="86" operator="equal">
      <formula>""</formula>
    </cfRule>
    <cfRule type="cellIs" dxfId="58" priority="87" operator="notEqual">
      <formula>"OK"</formula>
    </cfRule>
  </conditionalFormatting>
  <conditionalFormatting sqref="G49">
    <cfRule type="cellIs" dxfId="57" priority="61" operator="greaterThan">
      <formula>0</formula>
    </cfRule>
  </conditionalFormatting>
  <conditionalFormatting sqref="G49">
    <cfRule type="cellIs" dxfId="56" priority="60" operator="greaterThan">
      <formula>0</formula>
    </cfRule>
  </conditionalFormatting>
  <conditionalFormatting sqref="M31">
    <cfRule type="cellIs" dxfId="55" priority="80" operator="equal">
      <formula>""</formula>
    </cfRule>
    <cfRule type="cellIs" dxfId="54" priority="81" operator="notEqual">
      <formula>"OK"</formula>
    </cfRule>
  </conditionalFormatting>
  <conditionalFormatting sqref="H49">
    <cfRule type="cellIs" dxfId="53" priority="59" operator="greaterThan">
      <formula>0</formula>
    </cfRule>
  </conditionalFormatting>
  <conditionalFormatting sqref="H49">
    <cfRule type="cellIs" dxfId="52" priority="58" operator="greaterThan">
      <formula>0</formula>
    </cfRule>
  </conditionalFormatting>
  <conditionalFormatting sqref="M36">
    <cfRule type="cellIs" dxfId="51" priority="74" operator="equal">
      <formula>""</formula>
    </cfRule>
    <cfRule type="cellIs" dxfId="50" priority="75" operator="notEqual">
      <formula>"OK"</formula>
    </cfRule>
  </conditionalFormatting>
  <conditionalFormatting sqref="M41">
    <cfRule type="cellIs" dxfId="49" priority="68" operator="equal">
      <formula>""</formula>
    </cfRule>
    <cfRule type="cellIs" dxfId="48" priority="69" operator="notEqual">
      <formula>"OK"</formula>
    </cfRule>
  </conditionalFormatting>
  <conditionalFormatting sqref="M46">
    <cfRule type="cellIs" dxfId="47" priority="62" operator="equal">
      <formula>""</formula>
    </cfRule>
    <cfRule type="cellIs" dxfId="46" priority="63" operator="notEqual">
      <formula>"OK"</formula>
    </cfRule>
  </conditionalFormatting>
  <conditionalFormatting sqref="M49">
    <cfRule type="cellIs" dxfId="45" priority="56" operator="equal">
      <formula>""</formula>
    </cfRule>
    <cfRule type="cellIs" dxfId="44" priority="57" operator="notEqual">
      <formula>"OK"</formula>
    </cfRule>
  </conditionalFormatting>
  <conditionalFormatting sqref="G31">
    <cfRule type="cellIs" dxfId="43" priority="49" operator="greaterThan">
      <formula>0</formula>
    </cfRule>
  </conditionalFormatting>
  <conditionalFormatting sqref="G31">
    <cfRule type="cellIs" dxfId="42" priority="48" operator="greaterThan">
      <formula>0</formula>
    </cfRule>
  </conditionalFormatting>
  <conditionalFormatting sqref="H31">
    <cfRule type="cellIs" dxfId="41" priority="47" operator="greaterThan">
      <formula>0</formula>
    </cfRule>
  </conditionalFormatting>
  <conditionalFormatting sqref="H31">
    <cfRule type="cellIs" dxfId="40" priority="46" operator="greaterThan">
      <formula>0</formula>
    </cfRule>
  </conditionalFormatting>
  <conditionalFormatting sqref="G36">
    <cfRule type="cellIs" dxfId="39" priority="45" operator="greaterThan">
      <formula>0</formula>
    </cfRule>
  </conditionalFormatting>
  <conditionalFormatting sqref="G36">
    <cfRule type="cellIs" dxfId="38" priority="44" operator="greaterThan">
      <formula>0</formula>
    </cfRule>
  </conditionalFormatting>
  <conditionalFormatting sqref="H36">
    <cfRule type="cellIs" dxfId="37" priority="43" operator="greaterThan">
      <formula>0</formula>
    </cfRule>
  </conditionalFormatting>
  <conditionalFormatting sqref="H36">
    <cfRule type="cellIs" dxfId="36" priority="42" operator="greaterThan">
      <formula>0</formula>
    </cfRule>
  </conditionalFormatting>
  <conditionalFormatting sqref="G41">
    <cfRule type="cellIs" dxfId="35" priority="41" operator="greaterThan">
      <formula>0</formula>
    </cfRule>
  </conditionalFormatting>
  <conditionalFormatting sqref="G41">
    <cfRule type="cellIs" dxfId="34" priority="40" operator="greaterThan">
      <formula>0</formula>
    </cfRule>
  </conditionalFormatting>
  <conditionalFormatting sqref="H41">
    <cfRule type="cellIs" dxfId="33" priority="39" operator="greaterThan">
      <formula>0</formula>
    </cfRule>
  </conditionalFormatting>
  <conditionalFormatting sqref="H41">
    <cfRule type="cellIs" dxfId="32" priority="38" operator="greaterThan">
      <formula>0</formula>
    </cfRule>
  </conditionalFormatting>
  <conditionalFormatting sqref="G46">
    <cfRule type="cellIs" dxfId="31" priority="37" operator="greaterThan">
      <formula>0</formula>
    </cfRule>
  </conditionalFormatting>
  <conditionalFormatting sqref="G46">
    <cfRule type="cellIs" dxfId="30" priority="36" operator="greaterThan">
      <formula>0</formula>
    </cfRule>
  </conditionalFormatting>
  <conditionalFormatting sqref="H46">
    <cfRule type="cellIs" dxfId="29" priority="35" operator="greaterThan">
      <formula>0</formula>
    </cfRule>
  </conditionalFormatting>
  <conditionalFormatting sqref="H46">
    <cfRule type="cellIs" dxfId="28" priority="34" operator="greaterThan">
      <formula>0</formula>
    </cfRule>
  </conditionalFormatting>
  <conditionalFormatting sqref="G92:G96 J92:K96">
    <cfRule type="cellIs" dxfId="27" priority="33" operator="greaterThan">
      <formula>0</formula>
    </cfRule>
  </conditionalFormatting>
  <conditionalFormatting sqref="G92:G96">
    <cfRule type="cellIs" dxfId="26" priority="32" operator="greaterThan">
      <formula>0</formula>
    </cfRule>
  </conditionalFormatting>
  <conditionalFormatting sqref="H92:H96">
    <cfRule type="cellIs" dxfId="25" priority="31" operator="greaterThan">
      <formula>0</formula>
    </cfRule>
  </conditionalFormatting>
  <conditionalFormatting sqref="H92:H96">
    <cfRule type="cellIs" dxfId="24" priority="30" operator="greaterThan">
      <formula>0</formula>
    </cfRule>
  </conditionalFormatting>
  <conditionalFormatting sqref="M92:M96">
    <cfRule type="cellIs" dxfId="23" priority="28" operator="equal">
      <formula>""</formula>
    </cfRule>
    <cfRule type="cellIs" dxfId="22" priority="29" operator="notEqual">
      <formula>"OK"</formula>
    </cfRule>
  </conditionalFormatting>
  <conditionalFormatting sqref="N50:N89">
    <cfRule type="cellIs" dxfId="21" priority="27" operator="greaterThan">
      <formula>0</formula>
    </cfRule>
  </conditionalFormatting>
  <conditionalFormatting sqref="N31">
    <cfRule type="cellIs" dxfId="20" priority="26" operator="greaterThan">
      <formula>0</formula>
    </cfRule>
  </conditionalFormatting>
  <conditionalFormatting sqref="N36">
    <cfRule type="cellIs" dxfId="19" priority="25" operator="greaterThan">
      <formula>0</formula>
    </cfRule>
  </conditionalFormatting>
  <conditionalFormatting sqref="N41">
    <cfRule type="cellIs" dxfId="18" priority="24" operator="greaterThan">
      <formula>0</formula>
    </cfRule>
  </conditionalFormatting>
  <conditionalFormatting sqref="N46">
    <cfRule type="cellIs" dxfId="17" priority="23" operator="greaterThan">
      <formula>0</formula>
    </cfRule>
  </conditionalFormatting>
  <conditionalFormatting sqref="N49">
    <cfRule type="cellIs" dxfId="16" priority="22" operator="greaterThan">
      <formula>0</formula>
    </cfRule>
  </conditionalFormatting>
  <conditionalFormatting sqref="N92:N96">
    <cfRule type="cellIs" dxfId="15" priority="20" operator="greaterThan">
      <formula>0</formula>
    </cfRule>
  </conditionalFormatting>
  <conditionalFormatting sqref="I88:I89 I50:I62 I64:I81 I83:I84 I86">
    <cfRule type="expression" dxfId="14" priority="17">
      <formula>AND(G50&gt;0,I50="")</formula>
    </cfRule>
  </conditionalFormatting>
  <conditionalFormatting sqref="I49">
    <cfRule type="expression" dxfId="13" priority="16">
      <formula>AND(G49&gt;0,I49="")</formula>
    </cfRule>
  </conditionalFormatting>
  <conditionalFormatting sqref="I31">
    <cfRule type="expression" dxfId="12" priority="15">
      <formula>AND(G31&gt;0,I31="")</formula>
    </cfRule>
  </conditionalFormatting>
  <conditionalFormatting sqref="I36">
    <cfRule type="expression" dxfId="11" priority="14">
      <formula>AND(G36&gt;0,I36="")</formula>
    </cfRule>
  </conditionalFormatting>
  <conditionalFormatting sqref="I41">
    <cfRule type="expression" dxfId="10" priority="13">
      <formula>AND(G41&gt;0,I41="")</formula>
    </cfRule>
  </conditionalFormatting>
  <conditionalFormatting sqref="I46">
    <cfRule type="expression" dxfId="9" priority="12">
      <formula>AND(G46&gt;0,I46="")</formula>
    </cfRule>
  </conditionalFormatting>
  <conditionalFormatting sqref="I92">
    <cfRule type="expression" dxfId="8" priority="11">
      <formula>AND(G92&gt;0,I92="")</formula>
    </cfRule>
  </conditionalFormatting>
  <conditionalFormatting sqref="I93">
    <cfRule type="expression" dxfId="7" priority="10">
      <formula>AND(G93&gt;0,I93="")</formula>
    </cfRule>
  </conditionalFormatting>
  <conditionalFormatting sqref="I94">
    <cfRule type="expression" dxfId="6" priority="9">
      <formula>AND(G94&gt;0,I94="")</formula>
    </cfRule>
  </conditionalFormatting>
  <conditionalFormatting sqref="I95">
    <cfRule type="expression" dxfId="5" priority="8">
      <formula>AND(G95&gt;0,I95="")</formula>
    </cfRule>
  </conditionalFormatting>
  <conditionalFormatting sqref="I96">
    <cfRule type="expression" dxfId="4" priority="7">
      <formula>AND(G96&gt;0,I96="")</formula>
    </cfRule>
  </conditionalFormatting>
  <conditionalFormatting sqref="J46:K46">
    <cfRule type="cellIs" dxfId="3" priority="5" operator="greaterThan">
      <formula>0</formula>
    </cfRule>
  </conditionalFormatting>
  <conditionalFormatting sqref="J41:K41">
    <cfRule type="cellIs" dxfId="2" priority="4" operator="greaterThan">
      <formula>0</formula>
    </cfRule>
  </conditionalFormatting>
  <conditionalFormatting sqref="J36:K36">
    <cfRule type="cellIs" dxfId="1" priority="3" operator="greaterThan">
      <formula>0</formula>
    </cfRule>
  </conditionalFormatting>
  <conditionalFormatting sqref="J31:K31">
    <cfRule type="cellIs" dxfId="0" priority="2" operator="greaterThan">
      <formula>0</formula>
    </cfRule>
  </conditionalFormatting>
  <dataValidations count="1">
    <dataValidation type="list" showInputMessage="1" showErrorMessage="1" error="Podaj właściwą stawkęVAT (8 lub 23%)" sqref="I92:I96 I46 I31 I36 I41 I88:I89 I49:I62 I64:I81 I83:I84 I86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159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160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160</v>
      </c>
      <c r="B3" s="47">
        <f>'Kosztorys ofertowy'!$H$99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161</v>
      </c>
      <c r="D4" s="50" t="s">
        <v>162</v>
      </c>
      <c r="E4" s="50" t="s">
        <v>163</v>
      </c>
      <c r="F4" s="50" t="s">
        <v>164</v>
      </c>
      <c r="G4" s="50" t="s">
        <v>165</v>
      </c>
      <c r="H4" s="50" t="s">
        <v>166</v>
      </c>
      <c r="I4" s="42"/>
    </row>
    <row r="5" spans="1:13" s="45" customFormat="1" x14ac:dyDescent="0.2">
      <c r="A5" s="43" t="s">
        <v>167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168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169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170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171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172</v>
      </c>
    </row>
    <row r="13" spans="1:13" x14ac:dyDescent="0.2">
      <c r="A13" s="62" t="s">
        <v>173</v>
      </c>
    </row>
    <row r="14" spans="1:13" x14ac:dyDescent="0.2">
      <c r="A14" s="64" t="s">
        <v>174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2021-10-08T06:45:16Z</cp:lastPrinted>
  <dcterms:created xsi:type="dcterms:W3CDTF">2021-10-07T21:49:02Z</dcterms:created>
  <dcterms:modified xsi:type="dcterms:W3CDTF">2021-11-15T13:44:12Z</dcterms:modified>
</cp:coreProperties>
</file>