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esktop\Ťažba\DNS\"/>
    </mc:Choice>
  </mc:AlternateContent>
  <bookViews>
    <workbookView xWindow="1950" yWindow="-30" windowWidth="21075" windowHeight="978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ponuka'!$A$1:$P$44</definedName>
  </definedNames>
  <calcPr calcId="152511"/>
</workbook>
</file>

<file path=xl/calcChain.xml><?xml version="1.0" encoding="utf-8"?>
<calcChain xmlns="http://schemas.openxmlformats.org/spreadsheetml/2006/main">
  <c r="H27" i="1" l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Q25" i="1" l="1"/>
  <c r="Q24" i="1" l="1"/>
  <c r="Q23" i="1"/>
  <c r="Q22" i="1"/>
  <c r="Q21" i="1"/>
  <c r="Q20" i="1" l="1"/>
  <c r="Q27" i="1" l="1"/>
  <c r="Q26" i="1"/>
  <c r="Q19" i="1"/>
  <c r="Q18" i="1"/>
  <c r="Q17" i="1"/>
  <c r="Q16" i="1"/>
  <c r="Q15" i="1"/>
  <c r="Q14" i="1"/>
  <c r="Q13" i="1"/>
  <c r="P12" i="1"/>
  <c r="M29" i="1" l="1"/>
  <c r="H28" i="1" l="1"/>
  <c r="Q12" i="1" l="1"/>
  <c r="P29" i="1" l="1"/>
  <c r="P31" i="1" s="1"/>
  <c r="Q29" i="1" l="1"/>
  <c r="P30" i="1"/>
</calcChain>
</file>

<file path=xl/sharedStrings.xml><?xml version="1.0" encoding="utf-8"?>
<sst xmlns="http://schemas.openxmlformats.org/spreadsheetml/2006/main" count="131" uniqueCount="91">
  <si>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</si>
  <si>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</si>
  <si>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</si>
  <si>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</si>
  <si>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</si>
  <si>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</si>
  <si>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</si>
  <si>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</si>
  <si>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</si>
  <si>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</si>
  <si>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</si>
  <si>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</si>
  <si>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</si>
  <si>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</si>
  <si>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</si>
  <si>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</si>
  <si>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</si>
  <si>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</si>
  <si>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</si>
  <si>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</si>
  <si>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</si>
  <si>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</si>
  <si>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</si>
  <si>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</si>
  <si>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</si>
  <si>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</si>
  <si>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</si>
  <si>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</si>
  <si>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</si>
  <si>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</si>
  <si>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</si>
  <si>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</si>
  <si>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</si>
  <si>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</si>
  <si>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</si>
  <si>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</si>
  <si>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</si>
  <si>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</si>
  <si>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</si>
  <si>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</si>
  <si>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</si>
  <si>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</si>
  <si>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</si>
  <si>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</si>
  <si>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</si>
  <si>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</si>
  <si>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</si>
  <si>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</si>
  <si>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</si>
  <si>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</si>
  <si>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</si>
  <si>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</si>
  <si>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</si>
  <si>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</si>
  <si>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</si>
  <si>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</si>
  <si>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</si>
  <si>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</si>
  <si>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</si>
  <si>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</si>
  <si>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</si>
  <si>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</si>
  <si>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</si>
  <si>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</si>
  <si>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</si>
  <si>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</si>
  <si>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</si>
  <si>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</si>
  <si>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</si>
  <si>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termín dokončenia do</t>
  </si>
  <si>
    <t>1,2,4 d,4 a,6,7</t>
  </si>
  <si>
    <t>Lesy SR š.p. OZ Beňuš</t>
  </si>
  <si>
    <t>1,2,4 a,6,7</t>
  </si>
  <si>
    <t>Racovo</t>
  </si>
  <si>
    <t>Ľapinka</t>
  </si>
  <si>
    <t>160/600</t>
  </si>
  <si>
    <t>385 1</t>
  </si>
  <si>
    <t>384 1</t>
  </si>
  <si>
    <t>1,83/1,19</t>
  </si>
  <si>
    <t>1,75/1,35</t>
  </si>
  <si>
    <t>350A0</t>
  </si>
  <si>
    <t>1,39/0,48</t>
  </si>
  <si>
    <t>421 0</t>
  </si>
  <si>
    <t>422 0</t>
  </si>
  <si>
    <t>Zmluva č.</t>
  </si>
  <si>
    <t>389 1</t>
  </si>
  <si>
    <t>1,2,4 b,6,7</t>
  </si>
  <si>
    <t>2,44/2,36</t>
  </si>
  <si>
    <t>150/350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</si>
  <si>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: Skracovanie na OD.</t>
    </r>
  </si>
  <si>
    <t>Lesnícke služby v ťažbovom procese na OZ Beňuš, LS Pohorelá, VC Pohorelá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</si>
</sst>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8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10" fillId="3" borderId="19" xfId="0" applyFont="1" applyFill="1" applyBorder="1" applyAlignment="1" applyProtection="1">
      <alignment horizontal="center" vertical="center"/>
    </xf>
    <xf numFmtId="4" fontId="6" fillId="3" borderId="16" xfId="0" applyNumberFormat="1" applyFont="1" applyFill="1" applyBorder="1" applyAlignment="1" applyProtection="1">
      <alignment horizontal="center" vertical="center"/>
    </xf>
    <xf numFmtId="0" fontId="10" fillId="3" borderId="24" xfId="0" applyFont="1" applyFill="1" applyBorder="1" applyAlignment="1" applyProtection="1">
      <alignment horizontal="center" vertical="center"/>
    </xf>
    <xf numFmtId="0" fontId="10" fillId="3" borderId="25" xfId="0" applyFont="1" applyFill="1" applyBorder="1" applyAlignment="1" applyProtection="1">
      <alignment horizontal="center" vertical="center" wrapText="1"/>
    </xf>
    <xf numFmtId="0" fontId="3" fillId="3" borderId="25" xfId="0" applyFont="1" applyFill="1" applyBorder="1" applyAlignment="1" applyProtection="1">
      <alignment horizontal="center" vertical="center"/>
    </xf>
    <xf numFmtId="0" fontId="0" fillId="3" borderId="25" xfId="0" applyFill="1" applyBorder="1" applyAlignment="1" applyProtection="1">
      <alignment horizontal="center" vertical="center"/>
    </xf>
    <xf numFmtId="3" fontId="10" fillId="3" borderId="25" xfId="0" applyNumberFormat="1" applyFont="1" applyFill="1" applyBorder="1" applyAlignment="1" applyProtection="1">
      <alignment horizontal="right" vertical="center"/>
    </xf>
    <xf numFmtId="0" fontId="10" fillId="3" borderId="25" xfId="0" applyFont="1" applyFill="1" applyBorder="1" applyAlignment="1" applyProtection="1">
      <alignment horizontal="center" vertical="center"/>
    </xf>
    <xf numFmtId="4" fontId="6" fillId="3" borderId="27" xfId="0" applyNumberFormat="1" applyFont="1" applyFill="1" applyBorder="1" applyAlignment="1" applyProtection="1">
      <alignment horizontal="center" vertical="center"/>
    </xf>
    <xf numFmtId="4" fontId="6" fillId="3" borderId="26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26" xfId="0" applyNumberFormat="1" applyFont="1" applyFill="1" applyBorder="1" applyAlignment="1" applyProtection="1">
      <alignment horizontal="center" vertical="center"/>
      <protection locked="0"/>
    </xf>
    <xf numFmtId="4" fontId="6" fillId="3" borderId="18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4" fontId="6" fillId="3" borderId="15" xfId="0" applyNumberFormat="1" applyFont="1" applyFill="1" applyBorder="1" applyAlignment="1" applyProtection="1">
      <alignment horizontal="center" vertical="center"/>
      <protection locked="0"/>
    </xf>
    <xf numFmtId="4" fontId="6" fillId="3" borderId="29" xfId="0" applyNumberFormat="1" applyFont="1" applyFill="1" applyBorder="1" applyAlignment="1" applyProtection="1">
      <alignment horizontal="center" vertical="center"/>
      <protection locked="0"/>
    </xf>
    <xf numFmtId="4" fontId="6" fillId="3" borderId="35" xfId="0" applyNumberFormat="1" applyFont="1" applyFill="1" applyBorder="1" applyAlignment="1" applyProtection="1">
      <alignment horizontal="center" vertical="center"/>
      <protection locked="0"/>
    </xf>
    <xf numFmtId="0" fontId="3" fillId="3" borderId="27" xfId="0" applyFont="1" applyFill="1" applyBorder="1" applyProtection="1"/>
    <xf numFmtId="0" fontId="0" fillId="3" borderId="24" xfId="0" applyFill="1" applyBorder="1" applyProtection="1"/>
    <xf numFmtId="2" fontId="6" fillId="3" borderId="10" xfId="0" applyNumberFormat="1" applyFont="1" applyFill="1" applyBorder="1" applyAlignment="1" applyProtection="1">
      <alignment horizontal="center" vertical="center"/>
    </xf>
    <xf numFmtId="2" fontId="6" fillId="3" borderId="16" xfId="0" applyNumberFormat="1" applyFont="1" applyFill="1" applyBorder="1" applyAlignment="1" applyProtection="1">
      <alignment horizontal="center" vertical="center"/>
    </xf>
    <xf numFmtId="2" fontId="6" fillId="3" borderId="22" xfId="0" applyNumberFormat="1" applyFont="1" applyFill="1" applyBorder="1" applyAlignment="1" applyProtection="1">
      <alignment horizontal="center" vertical="center"/>
    </xf>
    <xf numFmtId="2" fontId="6" fillId="3" borderId="23" xfId="0" applyNumberFormat="1" applyFont="1" applyFill="1" applyBorder="1" applyAlignment="1" applyProtection="1">
      <alignment horizontal="center" vertical="center"/>
    </xf>
    <xf numFmtId="4" fontId="10" fillId="3" borderId="25" xfId="0" applyNumberFormat="1" applyFont="1" applyFill="1" applyBorder="1" applyAlignment="1" applyProtection="1">
      <alignment horizontal="right" vertical="center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22" xfId="0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14" fontId="0" fillId="0" borderId="0" xfId="0" applyNumberFormat="1"/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14" fontId="6" fillId="3" borderId="34" xfId="0" applyNumberFormat="1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right" vertical="center"/>
    </xf>
    <xf numFmtId="0" fontId="10" fillId="3" borderId="1" xfId="0" applyFont="1" applyFill="1" applyBorder="1" applyAlignment="1" applyProtection="1">
      <alignment horizontal="center" vertical="center"/>
    </xf>
    <xf numFmtId="0" fontId="3" fillId="3" borderId="20" xfId="0" applyFont="1" applyFill="1" applyBorder="1" applyAlignment="1" applyProtection="1">
      <alignment horizontal="center" vertical="center"/>
    </xf>
    <xf numFmtId="0" fontId="3" fillId="3" borderId="20" xfId="0" applyFont="1" applyFill="1" applyBorder="1" applyAlignment="1" applyProtection="1">
      <alignment horizontal="center" vertical="center"/>
    </xf>
    <xf numFmtId="0" fontId="3" fillId="3" borderId="20" xfId="0" applyFont="1" applyFill="1" applyBorder="1" applyAlignment="1" applyProtection="1">
      <alignment horizontal="center" vertical="center"/>
    </xf>
    <xf numFmtId="0" fontId="3" fillId="3" borderId="20" xfId="0" applyFont="1" applyFill="1" applyBorder="1" applyAlignment="1" applyProtection="1">
      <alignment horizontal="center" vertical="center"/>
    </xf>
    <xf numFmtId="0" fontId="10" fillId="3" borderId="38" xfId="0" applyFont="1" applyFill="1" applyBorder="1" applyAlignment="1" applyProtection="1">
      <alignment horizontal="center" vertical="center" wrapText="1"/>
    </xf>
    <xf numFmtId="3" fontId="10" fillId="3" borderId="38" xfId="0" applyNumberFormat="1" applyFont="1" applyFill="1" applyBorder="1" applyAlignment="1" applyProtection="1">
      <alignment horizontal="right" vertical="center"/>
    </xf>
    <xf numFmtId="4" fontId="6" fillId="3" borderId="22" xfId="0" applyNumberFormat="1" applyFont="1" applyFill="1" applyBorder="1" applyAlignment="1" applyProtection="1">
      <alignment horizontal="center" vertical="center"/>
    </xf>
    <xf numFmtId="0" fontId="3" fillId="3" borderId="20" xfId="0" applyFont="1" applyFill="1" applyBorder="1" applyAlignment="1" applyProtection="1">
      <alignment horizontal="center" vertical="center"/>
    </xf>
    <xf numFmtId="0" fontId="0" fillId="3" borderId="21" xfId="0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3" fillId="3" borderId="0" xfId="0" applyFont="1" applyFill="1" applyBorder="1" applyAlignment="1" applyProtection="1">
      <alignment horizontal="left" vertical="center"/>
    </xf>
    <xf numFmtId="0" fontId="5" fillId="2" borderId="20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1" xfId="0" applyFont="1" applyFill="1" applyBorder="1" applyAlignment="1" applyProtection="1">
      <alignment horizontal="left"/>
      <protection locked="0"/>
    </xf>
    <xf numFmtId="0" fontId="0" fillId="2" borderId="20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30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31" xfId="0" applyFill="1" applyBorder="1" applyAlignment="1">
      <alignment horizontal="center" vertical="top" wrapText="1"/>
    </xf>
    <xf numFmtId="0" fontId="0" fillId="3" borderId="28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32" xfId="0" applyFill="1" applyBorder="1" applyAlignment="1">
      <alignment horizontal="center" vertical="top" wrapText="1"/>
    </xf>
    <xf numFmtId="0" fontId="0" fillId="3" borderId="33" xfId="0" applyFill="1" applyBorder="1" applyAlignment="1">
      <alignment horizontal="center" vertical="top" wrapText="1"/>
    </xf>
    <xf numFmtId="0" fontId="0" fillId="3" borderId="29" xfId="0" applyFill="1" applyBorder="1" applyAlignment="1">
      <alignment horizontal="center" vertical="top" wrapText="1"/>
    </xf>
    <xf numFmtId="0" fontId="0" fillId="3" borderId="34" xfId="0" applyFill="1" applyBorder="1" applyAlignment="1">
      <alignment horizontal="center" vertical="top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36" xfId="0" applyFont="1" applyFill="1" applyBorder="1" applyAlignment="1" applyProtection="1">
      <alignment horizontal="center" vertical="center" wrapText="1"/>
    </xf>
    <xf numFmtId="0" fontId="6" fillId="3" borderId="37" xfId="0" applyFont="1" applyFill="1" applyBorder="1" applyAlignment="1" applyProtection="1">
      <alignment horizontal="center" vertical="center" wrapText="1"/>
    </xf>
    <xf numFmtId="0" fontId="6" fillId="3" borderId="24" xfId="0" applyFont="1" applyFill="1" applyBorder="1" applyAlignment="1" applyProtection="1">
      <alignment horizontal="center" vertical="center" wrapText="1"/>
    </xf>
    <xf numFmtId="0" fontId="6" fillId="3" borderId="26" xfId="0" applyFont="1" applyFill="1" applyBorder="1" applyAlignment="1" applyProtection="1">
      <alignment horizontal="center" vertical="center" wrapText="1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1" fillId="3" borderId="0" xfId="0" applyFont="1" applyFill="1" applyAlignment="1" applyProtection="1">
      <alignment horizontal="center"/>
    </xf>
    <xf numFmtId="0" fontId="5" fillId="3" borderId="11" xfId="0" applyFont="1" applyFill="1" applyBorder="1" applyAlignment="1" applyProtection="1">
      <alignment horizontal="center"/>
    </xf>
    <xf numFmtId="0" fontId="5" fillId="3" borderId="12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0" fontId="4" fillId="2" borderId="0" xfId="0" applyFont="1" applyFill="1" applyAlignment="1"/>
    <xf numFmtId="0" fontId="0" fillId="2" borderId="0" xfId="0" applyFill="1" applyAlignment="1"/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23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24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1" xfId="0" applyFont="1" applyFill="1" applyBorder="1" applyAlignment="1" applyProtection="1">
      <alignment horizontal="left" vertical="center" wrapText="1"/>
    </xf>
    <xf numFmtId="0" fontId="0" fillId="0" borderId="29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4"/>
  <sheetViews>
    <sheetView tabSelected="1" zoomScaleNormal="100" zoomScaleSheetLayoutView="100" workbookViewId="0">
      <selection activeCell="Q4" sqref="Q4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5" width="16" customWidth="1"/>
    <col min="8" max="8" width="11.85546875" customWidth="1"/>
    <col min="9" max="9" width="9.7109375" customWidth="1"/>
    <col min="12" max="12" width="11.42578125" customWidth="1"/>
    <col min="13" max="13" width="16.140625" customWidth="1"/>
    <col min="14" max="14" width="6.140625" customWidth="1"/>
    <col min="15" max="15" width="13.85546875" customWidth="1"/>
    <col min="16" max="16" width="15.85546875" customWidth="1"/>
    <col min="17" max="17" width="14.5703125" customWidth="1"/>
    <col min="18" max="18" width="9.42578125" bestFit="1" customWidth="1"/>
  </cols>
  <sheetData>
    <row r="1" spans="1:18" ht="18" x14ac:dyDescent="0.25">
      <c r="A1" s="117" t="s">
        <v>64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6" t="s">
        <v>67</v>
      </c>
      <c r="P1" s="15"/>
    </row>
    <row r="2" spans="1:18" ht="11.25" customHeight="1" x14ac:dyDescent="0.25">
      <c r="A2" s="13"/>
      <c r="B2" s="13"/>
      <c r="C2" s="13"/>
      <c r="D2" s="13"/>
      <c r="E2" s="64"/>
      <c r="F2" s="13"/>
      <c r="G2" s="13"/>
      <c r="H2" s="13"/>
      <c r="I2" s="13"/>
      <c r="J2" s="13"/>
      <c r="K2" s="13"/>
      <c r="L2" s="13"/>
      <c r="M2" s="13"/>
      <c r="N2" s="16" t="s">
        <v>68</v>
      </c>
      <c r="P2" s="15"/>
    </row>
    <row r="3" spans="1:18" ht="18" x14ac:dyDescent="0.25">
      <c r="A3" s="17" t="s">
        <v>0</v>
      </c>
      <c r="B3" s="13"/>
      <c r="C3" s="126" t="s">
        <v>90</v>
      </c>
      <c r="D3" s="127"/>
      <c r="E3" s="127"/>
      <c r="F3" s="127"/>
      <c r="G3" s="127"/>
      <c r="H3" s="127"/>
      <c r="I3" s="127"/>
      <c r="J3" s="127"/>
      <c r="K3" s="127"/>
      <c r="L3" s="127"/>
      <c r="M3" s="13"/>
      <c r="O3" s="14"/>
      <c r="P3" s="15"/>
    </row>
    <row r="4" spans="1:18" ht="10.5" customHeight="1" x14ac:dyDescent="0.25">
      <c r="A4" s="13"/>
      <c r="B4" s="13"/>
      <c r="C4" s="13"/>
      <c r="D4" s="13"/>
      <c r="E4" s="64"/>
      <c r="F4" s="13"/>
      <c r="G4" s="13"/>
      <c r="H4" s="13"/>
      <c r="I4" s="13"/>
      <c r="J4" s="13"/>
      <c r="K4" s="13"/>
      <c r="L4" s="13"/>
      <c r="M4" s="13"/>
      <c r="N4" s="13"/>
      <c r="O4" s="14"/>
      <c r="P4" s="15"/>
    </row>
    <row r="5" spans="1:18" x14ac:dyDescent="0.25">
      <c r="A5" s="18"/>
      <c r="B5" s="18"/>
      <c r="C5" s="18"/>
      <c r="D5" s="18"/>
      <c r="E5" s="18"/>
      <c r="F5" s="120"/>
      <c r="G5" s="120"/>
      <c r="H5" s="19"/>
      <c r="I5" s="18"/>
      <c r="J5" s="18"/>
      <c r="K5" s="18"/>
      <c r="L5" s="18"/>
      <c r="M5" s="18"/>
      <c r="N5" s="18"/>
      <c r="O5" s="18"/>
      <c r="P5" s="18"/>
    </row>
    <row r="6" spans="1:18" x14ac:dyDescent="0.25">
      <c r="A6" s="20" t="s">
        <v>1</v>
      </c>
      <c r="B6" s="121" t="s">
        <v>71</v>
      </c>
      <c r="C6" s="121"/>
      <c r="D6" s="121"/>
      <c r="E6" s="121"/>
      <c r="F6" s="121"/>
      <c r="G6" s="121"/>
      <c r="H6" s="19"/>
      <c r="I6" s="18"/>
      <c r="J6" s="18"/>
      <c r="K6" s="21"/>
      <c r="L6" s="18"/>
      <c r="M6" s="18"/>
      <c r="N6" s="18"/>
      <c r="O6" s="18"/>
      <c r="P6" s="18"/>
    </row>
    <row r="7" spans="1:18" ht="6" customHeight="1" thickBot="1" x14ac:dyDescent="0.3">
      <c r="A7" s="22"/>
      <c r="B7" s="122"/>
      <c r="C7" s="122"/>
      <c r="D7" s="122"/>
      <c r="E7" s="122"/>
      <c r="F7" s="122"/>
      <c r="G7" s="122"/>
      <c r="H7" s="19"/>
      <c r="I7" s="18"/>
      <c r="J7" s="18"/>
      <c r="K7" s="18"/>
      <c r="L7" s="18"/>
      <c r="M7" s="18"/>
      <c r="N7" s="18"/>
      <c r="O7" s="18"/>
      <c r="P7" s="18"/>
    </row>
    <row r="8" spans="1:18" ht="16.5" customHeight="1" thickBot="1" x14ac:dyDescent="0.3">
      <c r="A8" s="118" t="s">
        <v>84</v>
      </c>
      <c r="B8" s="119"/>
      <c r="C8" s="23"/>
      <c r="D8" s="24"/>
      <c r="E8" s="24"/>
      <c r="F8" s="24"/>
      <c r="G8" s="24"/>
      <c r="H8" s="19"/>
      <c r="I8" s="18"/>
      <c r="J8" s="18"/>
      <c r="K8" s="18"/>
      <c r="L8" s="18"/>
      <c r="M8" s="18"/>
      <c r="N8" s="18"/>
      <c r="O8" s="18"/>
      <c r="P8" s="18"/>
    </row>
    <row r="9" spans="1:18" ht="21" customHeight="1" thickBot="1" x14ac:dyDescent="0.3">
      <c r="A9" s="50" t="s">
        <v>8</v>
      </c>
      <c r="B9" s="123" t="s">
        <v>2</v>
      </c>
      <c r="C9" s="134" t="s">
        <v>53</v>
      </c>
      <c r="D9" s="135"/>
      <c r="E9" s="111" t="s">
        <v>69</v>
      </c>
      <c r="F9" s="114" t="s">
        <v>3</v>
      </c>
      <c r="G9" s="115"/>
      <c r="H9" s="116"/>
      <c r="I9" s="128" t="s">
        <v>4</v>
      </c>
      <c r="J9" s="111" t="s">
        <v>5</v>
      </c>
      <c r="K9" s="128" t="s">
        <v>6</v>
      </c>
      <c r="L9" s="131" t="s">
        <v>7</v>
      </c>
      <c r="M9" s="111" t="s">
        <v>54</v>
      </c>
      <c r="N9" s="112" t="s">
        <v>60</v>
      </c>
      <c r="O9" s="100" t="s">
        <v>58</v>
      </c>
      <c r="P9" s="102" t="s">
        <v>59</v>
      </c>
    </row>
    <row r="10" spans="1:18" ht="21.75" customHeight="1" x14ac:dyDescent="0.25">
      <c r="A10" s="25"/>
      <c r="B10" s="124"/>
      <c r="C10" s="104" t="s">
        <v>66</v>
      </c>
      <c r="D10" s="105"/>
      <c r="E10" s="109"/>
      <c r="F10" s="108" t="s">
        <v>9</v>
      </c>
      <c r="G10" s="109" t="s">
        <v>10</v>
      </c>
      <c r="H10" s="111" t="s">
        <v>11</v>
      </c>
      <c r="I10" s="129"/>
      <c r="J10" s="109"/>
      <c r="K10" s="129"/>
      <c r="L10" s="132"/>
      <c r="M10" s="109"/>
      <c r="N10" s="113"/>
      <c r="O10" s="101"/>
      <c r="P10" s="103"/>
    </row>
    <row r="11" spans="1:18" ht="50.25" customHeight="1" thickBot="1" x14ac:dyDescent="0.3">
      <c r="A11" s="61"/>
      <c r="B11" s="125"/>
      <c r="C11" s="106"/>
      <c r="D11" s="107"/>
      <c r="E11" s="110"/>
      <c r="F11" s="106"/>
      <c r="G11" s="110"/>
      <c r="H11" s="110"/>
      <c r="I11" s="130"/>
      <c r="J11" s="110"/>
      <c r="K11" s="130"/>
      <c r="L11" s="133"/>
      <c r="M11" s="110"/>
      <c r="N11" s="107"/>
      <c r="O11" s="101"/>
      <c r="P11" s="103"/>
    </row>
    <row r="12" spans="1:18" hidden="1" x14ac:dyDescent="0.25">
      <c r="N12" s="60" t="s">
        <v>61</v>
      </c>
      <c r="O12" s="57"/>
      <c r="P12" s="52">
        <f>SUM(O12*H12)</f>
        <v>0</v>
      </c>
      <c r="Q12" s="12" t="str">
        <f>IF( P12=0," ", IF(100-((M13/P12)*100)&gt;20,"viac ako 20%",0))</f>
        <v xml:space="preserve"> </v>
      </c>
      <c r="R12" s="62">
        <v>44286</v>
      </c>
    </row>
    <row r="13" spans="1:18" x14ac:dyDescent="0.25">
      <c r="A13" s="26" t="s">
        <v>74</v>
      </c>
      <c r="B13" s="66" t="s">
        <v>76</v>
      </c>
      <c r="C13" s="76" t="s">
        <v>70</v>
      </c>
      <c r="D13" s="77"/>
      <c r="E13" s="65">
        <v>44561</v>
      </c>
      <c r="F13" s="67">
        <v>150</v>
      </c>
      <c r="G13" s="67">
        <v>0</v>
      </c>
      <c r="H13" s="67">
        <f>F13+G13</f>
        <v>150</v>
      </c>
      <c r="I13" s="68" t="s">
        <v>37</v>
      </c>
      <c r="J13" s="66">
        <v>40</v>
      </c>
      <c r="K13" s="66">
        <v>1.83</v>
      </c>
      <c r="L13" s="69" t="s">
        <v>75</v>
      </c>
      <c r="M13" s="27">
        <v>2393.59</v>
      </c>
      <c r="N13" s="59" t="s">
        <v>61</v>
      </c>
      <c r="O13" s="47"/>
      <c r="P13" s="53"/>
      <c r="Q13" s="12" t="str">
        <f t="shared" ref="Q13:Q17" si="0">IF( P13=0," ", IF(100-((M13/P13)*100)&gt;20,"viac ako 20%",0))</f>
        <v xml:space="preserve"> </v>
      </c>
      <c r="R13" s="62"/>
    </row>
    <row r="14" spans="1:18" x14ac:dyDescent="0.25">
      <c r="A14" s="26" t="s">
        <v>74</v>
      </c>
      <c r="B14" s="66" t="s">
        <v>77</v>
      </c>
      <c r="C14" s="76" t="s">
        <v>70</v>
      </c>
      <c r="D14" s="77"/>
      <c r="E14" s="65">
        <v>44561</v>
      </c>
      <c r="F14" s="67">
        <v>150</v>
      </c>
      <c r="G14" s="67">
        <v>0</v>
      </c>
      <c r="H14" s="67">
        <f t="shared" ref="H14:H27" si="1">F14+G14</f>
        <v>150</v>
      </c>
      <c r="I14" s="68" t="s">
        <v>37</v>
      </c>
      <c r="J14" s="66">
        <v>45</v>
      </c>
      <c r="K14" s="66">
        <v>1.75</v>
      </c>
      <c r="L14" s="71" t="s">
        <v>75</v>
      </c>
      <c r="M14" s="27">
        <v>2486.46</v>
      </c>
      <c r="N14" s="58" t="s">
        <v>61</v>
      </c>
      <c r="O14" s="48"/>
      <c r="P14" s="54"/>
      <c r="Q14" s="12" t="str">
        <f t="shared" si="0"/>
        <v xml:space="preserve"> </v>
      </c>
      <c r="R14" s="62"/>
    </row>
    <row r="15" spans="1:18" x14ac:dyDescent="0.25">
      <c r="A15" s="26" t="s">
        <v>74</v>
      </c>
      <c r="B15" s="66" t="s">
        <v>76</v>
      </c>
      <c r="C15" s="76" t="s">
        <v>72</v>
      </c>
      <c r="D15" s="77"/>
      <c r="E15" s="65">
        <v>44561</v>
      </c>
      <c r="F15" s="67">
        <v>350</v>
      </c>
      <c r="G15" s="67">
        <v>35</v>
      </c>
      <c r="H15" s="67">
        <f t="shared" si="1"/>
        <v>385</v>
      </c>
      <c r="I15" s="68" t="s">
        <v>37</v>
      </c>
      <c r="J15" s="66">
        <v>40</v>
      </c>
      <c r="K15" s="66" t="s">
        <v>78</v>
      </c>
      <c r="L15" s="71">
        <v>750</v>
      </c>
      <c r="M15" s="27">
        <v>4955.03</v>
      </c>
      <c r="N15" s="27" t="s">
        <v>61</v>
      </c>
      <c r="O15" s="48"/>
      <c r="P15" s="54"/>
      <c r="Q15" s="12" t="str">
        <f t="shared" si="0"/>
        <v xml:space="preserve"> </v>
      </c>
      <c r="R15" s="62"/>
    </row>
    <row r="16" spans="1:18" x14ac:dyDescent="0.25">
      <c r="A16" s="26" t="s">
        <v>74</v>
      </c>
      <c r="B16" s="66" t="s">
        <v>77</v>
      </c>
      <c r="C16" s="76" t="s">
        <v>72</v>
      </c>
      <c r="D16" s="77"/>
      <c r="E16" s="65">
        <v>44561</v>
      </c>
      <c r="F16" s="67">
        <v>350</v>
      </c>
      <c r="G16" s="67">
        <v>35</v>
      </c>
      <c r="H16" s="67">
        <f t="shared" si="1"/>
        <v>385</v>
      </c>
      <c r="I16" s="68" t="s">
        <v>37</v>
      </c>
      <c r="J16" s="66">
        <v>45</v>
      </c>
      <c r="K16" s="66" t="s">
        <v>79</v>
      </c>
      <c r="L16" s="71">
        <v>750</v>
      </c>
      <c r="M16" s="27">
        <v>4816.29</v>
      </c>
      <c r="N16" s="59" t="s">
        <v>61</v>
      </c>
      <c r="O16" s="48"/>
      <c r="P16" s="54"/>
      <c r="Q16" s="12" t="str">
        <f t="shared" si="0"/>
        <v xml:space="preserve"> </v>
      </c>
      <c r="R16" s="62"/>
    </row>
    <row r="17" spans="1:18" x14ac:dyDescent="0.25">
      <c r="A17" s="26" t="s">
        <v>74</v>
      </c>
      <c r="B17" s="73" t="s">
        <v>80</v>
      </c>
      <c r="C17" s="76" t="s">
        <v>72</v>
      </c>
      <c r="D17" s="77"/>
      <c r="E17" s="65">
        <v>44561</v>
      </c>
      <c r="F17" s="74">
        <v>180</v>
      </c>
      <c r="G17" s="74">
        <v>20</v>
      </c>
      <c r="H17" s="67">
        <f t="shared" si="1"/>
        <v>200</v>
      </c>
      <c r="I17" s="68" t="s">
        <v>37</v>
      </c>
      <c r="J17" s="73">
        <v>20</v>
      </c>
      <c r="K17" s="73" t="s">
        <v>81</v>
      </c>
      <c r="L17" s="71">
        <v>250</v>
      </c>
      <c r="M17" s="75">
        <v>2237.77</v>
      </c>
      <c r="N17" s="59" t="s">
        <v>61</v>
      </c>
      <c r="O17" s="48"/>
      <c r="P17" s="54"/>
      <c r="Q17" s="12" t="str">
        <f t="shared" si="0"/>
        <v xml:space="preserve"> </v>
      </c>
      <c r="R17" s="62"/>
    </row>
    <row r="18" spans="1:18" x14ac:dyDescent="0.25">
      <c r="A18" s="26" t="s">
        <v>73</v>
      </c>
      <c r="B18" s="66" t="s">
        <v>82</v>
      </c>
      <c r="C18" s="76" t="s">
        <v>72</v>
      </c>
      <c r="D18" s="77"/>
      <c r="E18" s="65">
        <v>44561</v>
      </c>
      <c r="F18" s="67">
        <v>50</v>
      </c>
      <c r="G18" s="67">
        <v>0</v>
      </c>
      <c r="H18" s="67">
        <f t="shared" si="1"/>
        <v>50</v>
      </c>
      <c r="I18" s="68" t="s">
        <v>37</v>
      </c>
      <c r="J18" s="66">
        <v>50</v>
      </c>
      <c r="K18" s="66">
        <v>1.58</v>
      </c>
      <c r="L18" s="71">
        <v>350</v>
      </c>
      <c r="M18" s="27">
        <v>573.94000000000005</v>
      </c>
      <c r="N18" s="59" t="s">
        <v>61</v>
      </c>
      <c r="O18" s="48"/>
      <c r="P18" s="54"/>
      <c r="Q18" s="12" t="str">
        <f>IF( P18=0," ", IF(100-((M18/P18)*100)&gt;20,"viac ako 20%",0))</f>
        <v xml:space="preserve"> </v>
      </c>
      <c r="R18" s="62"/>
    </row>
    <row r="19" spans="1:18" x14ac:dyDescent="0.25">
      <c r="A19" s="26" t="s">
        <v>73</v>
      </c>
      <c r="B19" s="66" t="s">
        <v>83</v>
      </c>
      <c r="C19" s="76" t="s">
        <v>72</v>
      </c>
      <c r="D19" s="77"/>
      <c r="E19" s="65">
        <v>44561</v>
      </c>
      <c r="F19" s="67">
        <v>20</v>
      </c>
      <c r="G19" s="67">
        <v>0</v>
      </c>
      <c r="H19" s="67">
        <f t="shared" si="1"/>
        <v>20</v>
      </c>
      <c r="I19" s="68" t="s">
        <v>37</v>
      </c>
      <c r="J19" s="66">
        <v>50</v>
      </c>
      <c r="K19" s="66">
        <v>1.63</v>
      </c>
      <c r="L19" s="70">
        <v>300</v>
      </c>
      <c r="M19" s="27">
        <v>223.14</v>
      </c>
      <c r="N19" s="59" t="s">
        <v>61</v>
      </c>
      <c r="O19" s="47"/>
      <c r="P19" s="53"/>
      <c r="Q19" s="12" t="str">
        <f t="shared" ref="Q19:Q27" si="2">IF( P19=0," ", IF(100-((M19/P19)*100)&gt;20,"viac ako 20%",0))</f>
        <v xml:space="preserve"> </v>
      </c>
      <c r="R19" s="62"/>
    </row>
    <row r="20" spans="1:18" x14ac:dyDescent="0.25">
      <c r="A20" s="26" t="s">
        <v>74</v>
      </c>
      <c r="B20" s="66" t="s">
        <v>85</v>
      </c>
      <c r="C20" s="76" t="s">
        <v>86</v>
      </c>
      <c r="D20" s="77"/>
      <c r="E20" s="65">
        <v>44561</v>
      </c>
      <c r="F20" s="67">
        <v>60</v>
      </c>
      <c r="G20" s="67">
        <v>40</v>
      </c>
      <c r="H20" s="67">
        <f t="shared" si="1"/>
        <v>100</v>
      </c>
      <c r="I20" s="68" t="s">
        <v>37</v>
      </c>
      <c r="J20" s="66">
        <v>55</v>
      </c>
      <c r="K20" s="66" t="s">
        <v>87</v>
      </c>
      <c r="L20" s="70" t="s">
        <v>88</v>
      </c>
      <c r="M20" s="27">
        <v>2472.7800000000002</v>
      </c>
      <c r="N20" s="59" t="s">
        <v>61</v>
      </c>
      <c r="O20" s="47"/>
      <c r="P20" s="53"/>
      <c r="Q20" s="12" t="str">
        <f t="shared" si="2"/>
        <v xml:space="preserve"> </v>
      </c>
      <c r="R20" s="62"/>
    </row>
    <row r="21" spans="1:18" x14ac:dyDescent="0.25">
      <c r="A21" s="26"/>
      <c r="B21" s="66"/>
      <c r="C21" s="76"/>
      <c r="D21" s="77"/>
      <c r="E21" s="65"/>
      <c r="F21" s="67"/>
      <c r="G21" s="67"/>
      <c r="H21" s="67">
        <f t="shared" si="1"/>
        <v>0</v>
      </c>
      <c r="I21" s="68"/>
      <c r="J21" s="66"/>
      <c r="K21" s="66"/>
      <c r="L21" s="70"/>
      <c r="M21" s="27"/>
      <c r="N21" s="59" t="s">
        <v>61</v>
      </c>
      <c r="O21" s="47"/>
      <c r="P21" s="53"/>
      <c r="Q21" s="12" t="str">
        <f t="shared" si="2"/>
        <v xml:space="preserve"> </v>
      </c>
      <c r="R21" s="62"/>
    </row>
    <row r="22" spans="1:18" x14ac:dyDescent="0.25">
      <c r="A22" s="26"/>
      <c r="B22" s="66"/>
      <c r="C22" s="76"/>
      <c r="D22" s="77"/>
      <c r="E22" s="65"/>
      <c r="F22" s="67"/>
      <c r="G22" s="67"/>
      <c r="H22" s="67">
        <f t="shared" si="1"/>
        <v>0</v>
      </c>
      <c r="I22" s="68"/>
      <c r="J22" s="66"/>
      <c r="K22" s="66"/>
      <c r="L22" s="70"/>
      <c r="M22" s="27"/>
      <c r="N22" s="59" t="s">
        <v>61</v>
      </c>
      <c r="O22" s="47"/>
      <c r="P22" s="53"/>
      <c r="Q22" s="12" t="str">
        <f t="shared" si="2"/>
        <v xml:space="preserve"> </v>
      </c>
      <c r="R22" s="62"/>
    </row>
    <row r="23" spans="1:18" x14ac:dyDescent="0.25">
      <c r="A23" s="26"/>
      <c r="B23" s="66"/>
      <c r="C23" s="76"/>
      <c r="D23" s="77"/>
      <c r="E23" s="65"/>
      <c r="F23" s="67"/>
      <c r="G23" s="67"/>
      <c r="H23" s="67">
        <f t="shared" si="1"/>
        <v>0</v>
      </c>
      <c r="I23" s="68"/>
      <c r="J23" s="66"/>
      <c r="K23" s="66"/>
      <c r="L23" s="70"/>
      <c r="M23" s="27"/>
      <c r="N23" s="59" t="s">
        <v>61</v>
      </c>
      <c r="O23" s="47"/>
      <c r="P23" s="53"/>
      <c r="Q23" s="12" t="str">
        <f t="shared" si="2"/>
        <v xml:space="preserve"> </v>
      </c>
      <c r="R23" s="62"/>
    </row>
    <row r="24" spans="1:18" x14ac:dyDescent="0.25">
      <c r="A24" s="26"/>
      <c r="B24" s="66"/>
      <c r="C24" s="76"/>
      <c r="D24" s="77"/>
      <c r="E24" s="65"/>
      <c r="F24" s="67"/>
      <c r="G24" s="67"/>
      <c r="H24" s="67">
        <f t="shared" si="1"/>
        <v>0</v>
      </c>
      <c r="I24" s="68"/>
      <c r="J24" s="66"/>
      <c r="K24" s="66"/>
      <c r="L24" s="72"/>
      <c r="M24" s="27"/>
      <c r="N24" s="59" t="s">
        <v>61</v>
      </c>
      <c r="O24" s="47"/>
      <c r="P24" s="53"/>
      <c r="Q24" s="12" t="str">
        <f t="shared" si="2"/>
        <v xml:space="preserve"> </v>
      </c>
      <c r="R24" s="62"/>
    </row>
    <row r="25" spans="1:18" x14ac:dyDescent="0.25">
      <c r="A25" s="26"/>
      <c r="B25" s="66"/>
      <c r="C25" s="76"/>
      <c r="D25" s="77"/>
      <c r="E25" s="65"/>
      <c r="F25" s="67"/>
      <c r="G25" s="67"/>
      <c r="H25" s="67">
        <f t="shared" si="1"/>
        <v>0</v>
      </c>
      <c r="I25" s="68"/>
      <c r="J25" s="66"/>
      <c r="K25" s="66"/>
      <c r="L25" s="70"/>
      <c r="M25" s="27"/>
      <c r="N25" s="59" t="s">
        <v>61</v>
      </c>
      <c r="O25" s="47"/>
      <c r="P25" s="53"/>
      <c r="Q25" s="12" t="str">
        <f t="shared" si="2"/>
        <v xml:space="preserve"> </v>
      </c>
      <c r="R25" s="62"/>
    </row>
    <row r="26" spans="1:18" x14ac:dyDescent="0.25">
      <c r="A26" s="26"/>
      <c r="B26" s="66"/>
      <c r="C26" s="76"/>
      <c r="D26" s="77"/>
      <c r="E26" s="65"/>
      <c r="F26" s="67"/>
      <c r="G26" s="67"/>
      <c r="H26" s="67">
        <f t="shared" si="1"/>
        <v>0</v>
      </c>
      <c r="I26" s="68"/>
      <c r="J26" s="66"/>
      <c r="K26" s="66"/>
      <c r="L26" s="70"/>
      <c r="M26" s="27"/>
      <c r="N26" s="59" t="s">
        <v>61</v>
      </c>
      <c r="O26" s="47"/>
      <c r="P26" s="53"/>
      <c r="Q26" s="12" t="str">
        <f t="shared" si="2"/>
        <v xml:space="preserve"> </v>
      </c>
    </row>
    <row r="27" spans="1:18" ht="15.75" thickBot="1" x14ac:dyDescent="0.3">
      <c r="A27" s="26"/>
      <c r="B27" s="66"/>
      <c r="C27" s="76"/>
      <c r="D27" s="77"/>
      <c r="E27" s="65"/>
      <c r="F27" s="67"/>
      <c r="G27" s="67"/>
      <c r="H27" s="67">
        <f t="shared" si="1"/>
        <v>0</v>
      </c>
      <c r="I27" s="68"/>
      <c r="J27" s="66"/>
      <c r="K27" s="66"/>
      <c r="L27" s="70"/>
      <c r="M27" s="27"/>
      <c r="N27" s="59" t="s">
        <v>61</v>
      </c>
      <c r="O27" s="49"/>
      <c r="P27" s="55"/>
      <c r="Q27" s="12" t="str">
        <f t="shared" si="2"/>
        <v xml:space="preserve"> </v>
      </c>
    </row>
    <row r="28" spans="1:18" ht="15.75" thickBot="1" x14ac:dyDescent="0.3">
      <c r="A28" s="28"/>
      <c r="B28" s="29"/>
      <c r="C28" s="30"/>
      <c r="D28" s="31"/>
      <c r="E28" s="31"/>
      <c r="F28" s="32"/>
      <c r="G28" s="32"/>
      <c r="H28" s="56">
        <f>SUM(H13:H27)</f>
        <v>1440</v>
      </c>
      <c r="I28" s="33"/>
      <c r="J28" s="29"/>
      <c r="K28" s="29"/>
      <c r="L28" s="30"/>
      <c r="M28" s="34"/>
      <c r="N28" s="35"/>
      <c r="O28" s="38"/>
      <c r="P28" s="39"/>
      <c r="Q28" s="12"/>
    </row>
    <row r="29" spans="1:18" ht="15.75" thickBot="1" x14ac:dyDescent="0.3">
      <c r="A29" s="51"/>
      <c r="B29" s="36"/>
      <c r="C29" s="36"/>
      <c r="D29" s="36"/>
      <c r="E29" s="36"/>
      <c r="F29" s="36"/>
      <c r="G29" s="36"/>
      <c r="H29" s="36"/>
      <c r="I29" s="36"/>
      <c r="J29" s="36"/>
      <c r="K29" s="78" t="s">
        <v>13</v>
      </c>
      <c r="L29" s="78"/>
      <c r="M29" s="39">
        <f>SUM(M13:M27)</f>
        <v>20158.999999999996</v>
      </c>
      <c r="N29" s="37"/>
      <c r="O29" s="40" t="s">
        <v>14</v>
      </c>
      <c r="P29" s="34">
        <f>SUM(P13:P27)</f>
        <v>0</v>
      </c>
      <c r="Q29" s="12" t="str">
        <f>IF(P29&gt;M29,"prekročená cena","nižšia ako stanovená")</f>
        <v>nižšia ako stanovená</v>
      </c>
    </row>
    <row r="30" spans="1:18" ht="15.75" thickBot="1" x14ac:dyDescent="0.3">
      <c r="A30" s="79" t="s">
        <v>15</v>
      </c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1"/>
      <c r="P30" s="34">
        <f>P31-P29</f>
        <v>0</v>
      </c>
    </row>
    <row r="31" spans="1:18" ht="15.75" thickBot="1" x14ac:dyDescent="0.3">
      <c r="A31" s="79" t="s">
        <v>16</v>
      </c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1"/>
      <c r="P31" s="34">
        <f>IF("nie"=MID(I39,1,3),P29,(P29*1.2))</f>
        <v>0</v>
      </c>
    </row>
    <row r="32" spans="1:18" x14ac:dyDescent="0.25">
      <c r="A32" s="89" t="s">
        <v>17</v>
      </c>
      <c r="B32" s="89"/>
      <c r="C32" s="89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</row>
    <row r="33" spans="1:16" x14ac:dyDescent="0.25">
      <c r="A33" s="82" t="s">
        <v>65</v>
      </c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</row>
    <row r="34" spans="1:16" ht="15.75" customHeight="1" x14ac:dyDescent="0.25">
      <c r="A34" s="42" t="s">
        <v>57</v>
      </c>
      <c r="B34" s="42"/>
      <c r="C34" s="42"/>
      <c r="D34" s="42"/>
      <c r="E34" s="63"/>
      <c r="F34" s="42"/>
      <c r="G34" s="42"/>
      <c r="H34" s="43" t="s">
        <v>55</v>
      </c>
      <c r="I34" s="42"/>
      <c r="J34" s="42"/>
      <c r="K34" s="44"/>
      <c r="L34" s="44"/>
      <c r="M34" s="44"/>
      <c r="N34" s="44"/>
      <c r="O34" s="44"/>
      <c r="P34" s="44"/>
    </row>
    <row r="35" spans="1:16" ht="15" customHeight="1" x14ac:dyDescent="0.25">
      <c r="A35" s="91" t="s">
        <v>89</v>
      </c>
      <c r="B35" s="92"/>
      <c r="C35" s="92"/>
      <c r="D35" s="92"/>
      <c r="E35" s="92"/>
      <c r="F35" s="93"/>
      <c r="G35" s="90" t="s">
        <v>56</v>
      </c>
      <c r="H35" s="45" t="s">
        <v>18</v>
      </c>
      <c r="I35" s="83"/>
      <c r="J35" s="84"/>
      <c r="K35" s="84"/>
      <c r="L35" s="84"/>
      <c r="M35" s="84"/>
      <c r="N35" s="84"/>
      <c r="O35" s="84"/>
      <c r="P35" s="85"/>
    </row>
    <row r="36" spans="1:16" x14ac:dyDescent="0.25">
      <c r="A36" s="94"/>
      <c r="B36" s="95"/>
      <c r="C36" s="95"/>
      <c r="D36" s="95"/>
      <c r="E36" s="95"/>
      <c r="F36" s="96"/>
      <c r="G36" s="90"/>
      <c r="H36" s="45" t="s">
        <v>19</v>
      </c>
      <c r="I36" s="83"/>
      <c r="J36" s="84"/>
      <c r="K36" s="84"/>
      <c r="L36" s="84"/>
      <c r="M36" s="84"/>
      <c r="N36" s="84"/>
      <c r="O36" s="84"/>
      <c r="P36" s="85"/>
    </row>
    <row r="37" spans="1:16" ht="18" customHeight="1" x14ac:dyDescent="0.25">
      <c r="A37" s="94"/>
      <c r="B37" s="95"/>
      <c r="C37" s="95"/>
      <c r="D37" s="95"/>
      <c r="E37" s="95"/>
      <c r="F37" s="96"/>
      <c r="G37" s="90"/>
      <c r="H37" s="45" t="s">
        <v>20</v>
      </c>
      <c r="I37" s="83"/>
      <c r="J37" s="84"/>
      <c r="K37" s="84"/>
      <c r="L37" s="84"/>
      <c r="M37" s="84"/>
      <c r="N37" s="84"/>
      <c r="O37" s="84"/>
      <c r="P37" s="85"/>
    </row>
    <row r="38" spans="1:16" x14ac:dyDescent="0.25">
      <c r="A38" s="94"/>
      <c r="B38" s="95"/>
      <c r="C38" s="95"/>
      <c r="D38" s="95"/>
      <c r="E38" s="95"/>
      <c r="F38" s="96"/>
      <c r="G38" s="90"/>
      <c r="H38" s="45" t="s">
        <v>21</v>
      </c>
      <c r="I38" s="83"/>
      <c r="J38" s="84"/>
      <c r="K38" s="84"/>
      <c r="L38" s="84"/>
      <c r="M38" s="84"/>
      <c r="N38" s="84"/>
      <c r="O38" s="84"/>
      <c r="P38" s="85"/>
    </row>
    <row r="39" spans="1:16" x14ac:dyDescent="0.25">
      <c r="A39" s="94"/>
      <c r="B39" s="95"/>
      <c r="C39" s="95"/>
      <c r="D39" s="95"/>
      <c r="E39" s="95"/>
      <c r="F39" s="96"/>
      <c r="G39" s="90"/>
      <c r="H39" s="45" t="s">
        <v>22</v>
      </c>
      <c r="I39" s="83"/>
      <c r="J39" s="84"/>
      <c r="K39" s="84"/>
      <c r="L39" s="84"/>
      <c r="M39" s="84"/>
      <c r="N39" s="84"/>
      <c r="O39" s="84"/>
      <c r="P39" s="85"/>
    </row>
    <row r="40" spans="1:16" x14ac:dyDescent="0.25">
      <c r="A40" s="94"/>
      <c r="B40" s="95"/>
      <c r="C40" s="95"/>
      <c r="D40" s="95"/>
      <c r="E40" s="95"/>
      <c r="F40" s="96"/>
      <c r="G40" s="24"/>
      <c r="H40" s="24"/>
      <c r="I40" s="24"/>
      <c r="J40" s="24"/>
      <c r="K40" s="24"/>
      <c r="L40" s="24"/>
      <c r="M40" s="24"/>
      <c r="N40" s="24"/>
      <c r="O40" s="24"/>
      <c r="P40" s="24"/>
    </row>
    <row r="41" spans="1:16" x14ac:dyDescent="0.25">
      <c r="A41" s="94"/>
      <c r="B41" s="95"/>
      <c r="C41" s="95"/>
      <c r="D41" s="95"/>
      <c r="E41" s="95"/>
      <c r="F41" s="96"/>
      <c r="G41" s="24"/>
      <c r="H41" s="24"/>
      <c r="I41" s="24"/>
      <c r="J41" s="24"/>
      <c r="K41" s="24"/>
      <c r="L41" s="24"/>
      <c r="M41" s="24"/>
      <c r="N41" s="24"/>
      <c r="O41" s="24"/>
      <c r="P41" s="24"/>
    </row>
    <row r="42" spans="1:16" ht="30.75" customHeight="1" x14ac:dyDescent="0.25">
      <c r="A42" s="97"/>
      <c r="B42" s="98"/>
      <c r="C42" s="98"/>
      <c r="D42" s="98"/>
      <c r="E42" s="98"/>
      <c r="F42" s="99"/>
      <c r="G42" s="44"/>
      <c r="H42" s="24"/>
      <c r="I42" s="18"/>
      <c r="J42" s="24"/>
      <c r="K42" s="24" t="s">
        <v>23</v>
      </c>
      <c r="L42" s="24"/>
      <c r="M42" s="86"/>
      <c r="N42" s="87"/>
      <c r="O42" s="88"/>
      <c r="P42" s="24"/>
    </row>
    <row r="43" spans="1:16" x14ac:dyDescent="0.25">
      <c r="A43" s="44"/>
      <c r="B43" s="44"/>
      <c r="C43" s="44"/>
      <c r="D43" s="44"/>
      <c r="E43" s="44"/>
      <c r="F43" s="44"/>
      <c r="G43" s="44"/>
      <c r="H43" s="24"/>
      <c r="I43" s="24"/>
      <c r="J43" s="24"/>
      <c r="K43" s="24"/>
      <c r="L43" s="24"/>
      <c r="M43" s="24"/>
      <c r="N43" s="24"/>
      <c r="O43" s="24"/>
      <c r="P43" s="24"/>
    </row>
    <row r="44" spans="1:16" x14ac:dyDescent="0.25">
      <c r="A44" s="21"/>
      <c r="B44" s="21"/>
      <c r="C44" s="21"/>
      <c r="D44" s="21"/>
      <c r="E44" s="21"/>
      <c r="F44" s="21"/>
      <c r="G44" s="21"/>
      <c r="H44" s="24"/>
      <c r="I44" s="24"/>
      <c r="J44" s="24"/>
      <c r="K44" s="24"/>
      <c r="L44" s="24"/>
      <c r="M44" s="24"/>
      <c r="N44" s="24"/>
      <c r="O44" s="24"/>
      <c r="P44" s="24"/>
    </row>
  </sheetData>
  <sheetProtection selectLockedCells="1"/>
  <mergeCells count="50">
    <mergeCell ref="A1:M1"/>
    <mergeCell ref="C13:D13"/>
    <mergeCell ref="A8:B8"/>
    <mergeCell ref="F5:G5"/>
    <mergeCell ref="B6:G6"/>
    <mergeCell ref="B7:G7"/>
    <mergeCell ref="B9:B11"/>
    <mergeCell ref="M9:M11"/>
    <mergeCell ref="C3:L3"/>
    <mergeCell ref="I9:I11"/>
    <mergeCell ref="J9:J11"/>
    <mergeCell ref="K9:K11"/>
    <mergeCell ref="L9:L11"/>
    <mergeCell ref="C9:D9"/>
    <mergeCell ref="O9:O11"/>
    <mergeCell ref="P9:P11"/>
    <mergeCell ref="C10:D11"/>
    <mergeCell ref="F10:F11"/>
    <mergeCell ref="G10:G11"/>
    <mergeCell ref="H10:H11"/>
    <mergeCell ref="N9:N11"/>
    <mergeCell ref="F9:H9"/>
    <mergeCell ref="E9:E11"/>
    <mergeCell ref="A31:O31"/>
    <mergeCell ref="A33:P33"/>
    <mergeCell ref="C27:D27"/>
    <mergeCell ref="I39:P39"/>
    <mergeCell ref="M42:O42"/>
    <mergeCell ref="A32:C32"/>
    <mergeCell ref="G35:G39"/>
    <mergeCell ref="I35:P35"/>
    <mergeCell ref="I36:P36"/>
    <mergeCell ref="I37:P37"/>
    <mergeCell ref="I38:P38"/>
    <mergeCell ref="A35:F42"/>
    <mergeCell ref="C14:D14"/>
    <mergeCell ref="C15:D15"/>
    <mergeCell ref="C16:D16"/>
    <mergeCell ref="K29:L29"/>
    <mergeCell ref="A30:O30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</mergeCells>
  <pageMargins left="0.23622047244094491" right="0.23622047244094491" top="0.74803149606299213" bottom="0.74803149606299213" header="0.31496062992125984" footer="0.31496062992125984"/>
  <pageSetup paperSize="9" scale="73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38" t="s">
        <v>51</v>
      </c>
      <c r="M2" s="138"/>
    </row>
    <row r="3" spans="1:14" x14ac:dyDescent="0.25">
      <c r="A3" s="5" t="s">
        <v>25</v>
      </c>
      <c r="B3" s="139" t="s">
        <v>26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4" x14ac:dyDescent="0.25">
      <c r="A4" s="5" t="s">
        <v>27</v>
      </c>
      <c r="B4" s="139" t="s">
        <v>28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</row>
    <row r="5" spans="1:14" x14ac:dyDescent="0.25">
      <c r="A5" s="5" t="s">
        <v>8</v>
      </c>
      <c r="B5" s="139" t="s">
        <v>29</v>
      </c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</row>
    <row r="6" spans="1:14" x14ac:dyDescent="0.25">
      <c r="A6" s="5" t="s">
        <v>2</v>
      </c>
      <c r="B6" s="139" t="s">
        <v>30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</row>
    <row r="7" spans="1:14" x14ac:dyDescent="0.25">
      <c r="A7" s="6" t="s">
        <v>31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7"/>
    </row>
    <row r="8" spans="1:14" x14ac:dyDescent="0.25">
      <c r="A8" s="5" t="s">
        <v>12</v>
      </c>
      <c r="B8" s="139" t="s">
        <v>32</v>
      </c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</row>
    <row r="9" spans="1:14" x14ac:dyDescent="0.25">
      <c r="A9" s="7" t="s">
        <v>33</v>
      </c>
      <c r="B9" s="139" t="s">
        <v>34</v>
      </c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</row>
    <row r="10" spans="1:14" x14ac:dyDescent="0.25">
      <c r="A10" s="7" t="s">
        <v>35</v>
      </c>
      <c r="B10" s="139" t="s">
        <v>36</v>
      </c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</row>
    <row r="11" spans="1:14" x14ac:dyDescent="0.25">
      <c r="A11" s="8" t="s">
        <v>37</v>
      </c>
      <c r="B11" s="139" t="s">
        <v>38</v>
      </c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</row>
    <row r="12" spans="1:14" x14ac:dyDescent="0.25">
      <c r="A12" s="9" t="s">
        <v>39</v>
      </c>
      <c r="B12" s="139" t="s">
        <v>40</v>
      </c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</row>
    <row r="13" spans="1:14" ht="24" customHeight="1" x14ac:dyDescent="0.25">
      <c r="A13" s="8" t="s">
        <v>41</v>
      </c>
      <c r="B13" s="139" t="s">
        <v>42</v>
      </c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</row>
    <row r="14" spans="1:14" ht="16.5" customHeight="1" x14ac:dyDescent="0.25">
      <c r="A14" s="8" t="s">
        <v>5</v>
      </c>
      <c r="B14" s="139" t="s">
        <v>52</v>
      </c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</row>
    <row r="15" spans="1:14" x14ac:dyDescent="0.25">
      <c r="A15" s="8" t="s">
        <v>43</v>
      </c>
      <c r="B15" s="139" t="s">
        <v>44</v>
      </c>
      <c r="C15" s="139"/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39"/>
    </row>
    <row r="16" spans="1:14" ht="38.25" x14ac:dyDescent="0.25">
      <c r="A16" s="10" t="s">
        <v>45</v>
      </c>
      <c r="B16" s="139" t="s">
        <v>46</v>
      </c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</row>
    <row r="17" spans="1:14" ht="28.5" customHeight="1" x14ac:dyDescent="0.25">
      <c r="A17" s="10" t="s">
        <v>47</v>
      </c>
      <c r="B17" s="139" t="s">
        <v>48</v>
      </c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</row>
    <row r="18" spans="1:14" ht="27" customHeight="1" x14ac:dyDescent="0.25">
      <c r="A18" s="11" t="s">
        <v>49</v>
      </c>
      <c r="B18" s="139" t="s">
        <v>50</v>
      </c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</row>
    <row r="19" spans="1:14" ht="75" customHeight="1" x14ac:dyDescent="0.25">
      <c r="A19" s="46" t="s">
        <v>62</v>
      </c>
      <c r="B19" s="140" t="s">
        <v>63</v>
      </c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michal.caban</cp:lastModifiedBy>
  <cp:lastPrinted>2021-09-13T12:45:55Z</cp:lastPrinted>
  <dcterms:created xsi:type="dcterms:W3CDTF">2012-08-13T12:29:09Z</dcterms:created>
  <dcterms:modified xsi:type="dcterms:W3CDTF">2021-10-19T11:05:11Z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