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kce 2018\Zábřeh, Knížecí sady - inline praha a parkové cesty\PDPS\_pODKLADY\2018.05.15_Šimo_rozpočet\"/>
    </mc:Choice>
  </mc:AlternateContent>
  <xr:revisionPtr revIDLastSave="0" documentId="13_ncr:1_{7503003E-7490-4525-B4C4-8E042E0AF660}" xr6:coauthVersionLast="40" xr6:coauthVersionMax="40" xr10:uidLastSave="{00000000-0000-0000-0000-000000000000}"/>
  <bookViews>
    <workbookView xWindow="360" yWindow="276" windowWidth="18732" windowHeight="1221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0.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100.2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100.2 01 Pol'!$A$1:$W$76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G9" i="12"/>
  <c r="I9" i="12"/>
  <c r="K9" i="12"/>
  <c r="M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Q35" i="12" s="1"/>
  <c r="V36" i="12"/>
  <c r="G39" i="12"/>
  <c r="M39" i="12" s="1"/>
  <c r="I39" i="12"/>
  <c r="K39" i="12"/>
  <c r="O39" i="12"/>
  <c r="Q39" i="12"/>
  <c r="V39" i="12"/>
  <c r="G42" i="12"/>
  <c r="G41" i="12" s="1"/>
  <c r="I51" i="1" s="1"/>
  <c r="I42" i="12"/>
  <c r="K42" i="12"/>
  <c r="O42" i="12"/>
  <c r="Q42" i="12"/>
  <c r="V42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K66" i="12"/>
  <c r="V66" i="12"/>
  <c r="G67" i="12"/>
  <c r="M67" i="12" s="1"/>
  <c r="M66" i="12" s="1"/>
  <c r="I67" i="12"/>
  <c r="I66" i="12" s="1"/>
  <c r="K67" i="12"/>
  <c r="O67" i="12"/>
  <c r="O66" i="12" s="1"/>
  <c r="Q67" i="12"/>
  <c r="Q66" i="12" s="1"/>
  <c r="V67" i="12"/>
  <c r="G68" i="12"/>
  <c r="I53" i="1" s="1"/>
  <c r="K68" i="12"/>
  <c r="O68" i="12"/>
  <c r="G69" i="12"/>
  <c r="M69" i="12" s="1"/>
  <c r="M68" i="12" s="1"/>
  <c r="I69" i="12"/>
  <c r="I68" i="12" s="1"/>
  <c r="K69" i="12"/>
  <c r="O69" i="12"/>
  <c r="Q69" i="12"/>
  <c r="Q68" i="12" s="1"/>
  <c r="V69" i="12"/>
  <c r="V68" i="12" s="1"/>
  <c r="AE75" i="12"/>
  <c r="F40" i="1" s="1"/>
  <c r="I20" i="1"/>
  <c r="I19" i="1"/>
  <c r="I18" i="1"/>
  <c r="I17" i="1"/>
  <c r="I41" i="12" l="1"/>
  <c r="V35" i="12"/>
  <c r="K8" i="12"/>
  <c r="I8" i="12"/>
  <c r="G66" i="12"/>
  <c r="I52" i="1" s="1"/>
  <c r="K35" i="12"/>
  <c r="I35" i="12"/>
  <c r="F39" i="1"/>
  <c r="V41" i="12"/>
  <c r="O35" i="12"/>
  <c r="AF75" i="12"/>
  <c r="Q41" i="12"/>
  <c r="O41" i="12"/>
  <c r="Q8" i="12"/>
  <c r="O8" i="12"/>
  <c r="K41" i="12"/>
  <c r="V8" i="12"/>
  <c r="M35" i="12"/>
  <c r="M8" i="12"/>
  <c r="G35" i="12"/>
  <c r="I50" i="1" s="1"/>
  <c r="G8" i="12"/>
  <c r="M42" i="12"/>
  <c r="M41" i="12" s="1"/>
  <c r="J28" i="1"/>
  <c r="J26" i="1"/>
  <c r="G38" i="1"/>
  <c r="F38" i="1"/>
  <c r="H32" i="1"/>
  <c r="J23" i="1"/>
  <c r="J24" i="1"/>
  <c r="J25" i="1"/>
  <c r="J27" i="1"/>
  <c r="E24" i="1"/>
  <c r="E26" i="1"/>
  <c r="G40" i="1" l="1"/>
  <c r="H40" i="1" s="1"/>
  <c r="I40" i="1" s="1"/>
  <c r="G39" i="1"/>
  <c r="G41" i="1"/>
  <c r="H41" i="1" s="1"/>
  <c r="I41" i="1" s="1"/>
  <c r="G75" i="12"/>
  <c r="I49" i="1"/>
  <c r="F42" i="1"/>
  <c r="G42" i="1" l="1"/>
  <c r="G25" i="1" s="1"/>
  <c r="A25" i="1" s="1"/>
  <c r="A26" i="1" s="1"/>
  <c r="G26" i="1" s="1"/>
  <c r="H39" i="1"/>
  <c r="H42" i="1" s="1"/>
  <c r="I54" i="1"/>
  <c r="I16" i="1"/>
  <c r="I21" i="1" s="1"/>
  <c r="G23" i="1"/>
  <c r="A23" i="1" s="1"/>
  <c r="A24" i="1" s="1"/>
  <c r="G24" i="1" s="1"/>
  <c r="G28" i="1"/>
  <c r="A27" i="1" l="1"/>
  <c r="A29" i="1" s="1"/>
  <c r="G29" i="1" s="1"/>
  <c r="G27" i="1" s="1"/>
  <c r="J53" i="1"/>
  <c r="J52" i="1"/>
  <c r="J51" i="1"/>
  <c r="J50" i="1"/>
  <c r="J49" i="1"/>
  <c r="I39" i="1"/>
  <c r="I42" i="1" s="1"/>
  <c r="J54" i="1" l="1"/>
  <c r="J41" i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<sst xmlns="http://schemas.openxmlformats.org/spreadsheetml/2006/main" count="394" uniqueCount="185">
  <si>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</si>
  <si>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</si>
  <si>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</si>
  <si>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</si>
  <si>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</si>
  <si>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</si>
  <si>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</si>
  <si>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</si>
  <si>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</si>
  <si>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</si>
  <si>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</si>
  <si>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</si>
  <si>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</si>
  <si>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</si>
  <si>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</si>
  <si>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</si>
  <si>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</si>
  <si>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</si>
  <si>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</si>
  <si>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</si>
  <si>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</si>
  <si>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</si>
  <si>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</si>
  <si>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</si>
  <si>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</si>
  <si>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</si>
  <si>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</si>
  <si>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</si>
  <si>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</si>
  <si>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</si>
  <si>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</si>
  <si>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</si>
  <si>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</si>
  <si>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</si>
  <si>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</si>
  <si>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</si>
  <si>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</si>
  <si>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</si>
  <si>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</si>
  <si>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</si>
  <si>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</si>
  <si>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</si>
  <si>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</si>
  <si>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</si>
  <si>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rozpočet</t>
  </si>
  <si>
    <t>SO 100.2</t>
  </si>
  <si>
    <t>Chodníčky</t>
  </si>
  <si>
    <t>Objekt:</t>
  </si>
  <si>
    <t>Rozpočet:</t>
  </si>
  <si>
    <t>Šimo</t>
  </si>
  <si>
    <t>18056</t>
  </si>
  <si>
    <t>Knížecí sady - inline dráha, Zábřeh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</si>
  <si>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</si>
  <si>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</si>
  <si>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</si>
  <si>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</si>
  <si>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</si>
  <si>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</si>
  <si>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</si>
  <si>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28</t>
  </si>
  <si>
    <t>Zpevňování hornin a konstrukcí</t>
  </si>
  <si>
    <t>56</t>
  </si>
  <si>
    <t>Podkladní vrstvy komunikací a zpevněných ploch</t>
  </si>
  <si>
    <t>91</t>
  </si>
  <si>
    <t>Doplňující práce na komunikaci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</si>
  <si>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</si>
  <si>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</si>
  <si>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</si>
  <si>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</si>
  <si>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</si>
  <si>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</si>
  <si>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</si>
  <si>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</si>
  <si>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</si>
  <si>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</si>
  <si>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</si>
  <si>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</si>
  <si>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</si>
  <si>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</si>
  <si>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</si>
  <si>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</si>
  <si>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</si>
  <si>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</si>
  <si>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</si>
  <si>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</si>
  <si>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</si>
  <si>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</si>
  <si>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</si>
  <si>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</si>
  <si>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</si>
  <si>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</si>
  <si>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</si>
  <si>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</si>
  <si>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</si>
  <si>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</si>
  <si>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</si>
  <si>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122202202R00</t>
  </si>
  <si>
    <t>Odkopávky a prokopávky pro silnice v hornině 3 přes 100 do 1 000 m3</t>
  </si>
  <si>
    <t>m3</t>
  </si>
  <si>
    <t>800-1</t>
  </si>
  <si>
    <t>RTS 18/ I</t>
  </si>
  <si>
    <t>POL1_1</t>
  </si>
  <si>
    <t>s přemístěním výkopku v příčných profilech na vzdálenost do 15 m nebo s naložením na dopravní prostředek.</t>
  </si>
  <si>
    <t>SPI</t>
  </si>
  <si>
    <t>618,00</t>
  </si>
  <si>
    <t>VV</t>
  </si>
  <si>
    <t>122202209R00</t>
  </si>
  <si>
    <t>Odkopávky a prokopávky pro silnice v hornině 3 příplatek za lepivost horniny</t>
  </si>
  <si>
    <t>618,00*0,30</t>
  </si>
  <si>
    <t>162601102R00</t>
  </si>
  <si>
    <t>Vodorovné přemístění výkopku z horniny 1 až 4, na vzdálenost přes 4 000  do 5 000 m</t>
  </si>
  <si>
    <t>POL1_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</si>
  <si>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</si>
  <si>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</si>
  <si>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</si>
  <si>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180402111R00</t>
  </si>
  <si>
    <t>Založení trávníku parkového výsevem v rovině</t>
  </si>
  <si>
    <t>m2</t>
  </si>
  <si>
    <t>181101102R00</t>
  </si>
  <si>
    <t>Úprava pláně v zářezech v hornině 1 až 4, se zhutněním</t>
  </si>
  <si>
    <t>vyrovnáním výškových rozdílů, ploch vodorovných a ploch do sklonu 1 : 5.</t>
  </si>
  <si>
    <t xml:space="preserve">mlat : </t>
  </si>
  <si>
    <t>950,00</t>
  </si>
  <si>
    <t xml:space="preserve">zatravněná stezka : </t>
  </si>
  <si>
    <t>274,00</t>
  </si>
  <si>
    <t>181301113R00</t>
  </si>
  <si>
    <t>Rozprostření a urovnání ornice v rovině v souvislé ploše přes 500 m2, tloušťka vrstvy přes 150 do 200 mm</t>
  </si>
  <si>
    <t>s případným nutným přemístěním hromad nebo dočasných skládek na místo potřeby ze vzdálenosti do 30 m, v rovině nebo ve svahu do 1 : 5,</t>
  </si>
  <si>
    <t>183403114R00</t>
  </si>
  <si>
    <t>Obdělání půdy kultivátorováním v rovině</t>
  </si>
  <si>
    <t>3000,00*3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</si>
  <si>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</si>
  <si>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</si>
  <si>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</si>
  <si>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</si>
  <si>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</si>
  <si>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</si>
  <si>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199000002R00</t>
  </si>
  <si>
    <t>Poplatky za skládku horniny 1- 4</t>
  </si>
  <si>
    <t>00572465R</t>
  </si>
  <si>
    <t>Směs travní standard balení 25 kg PROFI</t>
  </si>
  <si>
    <t>kg</t>
  </si>
  <si>
    <t>SPCM</t>
  </si>
  <si>
    <t>POL3_</t>
  </si>
  <si>
    <t>3000,00*0,03</t>
  </si>
  <si>
    <t>289971212R00</t>
  </si>
  <si>
    <t>Zřízení vrstvy z geotextilie na upraveném povrchu sklon do 1:5, šířka přes 3 do 6 m</t>
  </si>
  <si>
    <t>800-2</t>
  </si>
  <si>
    <t>693660192R</t>
  </si>
  <si>
    <t>geotextilie směs přírodních a syntetických vláken; funkce separační, ochranná, filtrační; plošná hmotnost 300 g/m2</t>
  </si>
  <si>
    <t>950,00*1,20</t>
  </si>
  <si>
    <t>564831111R00</t>
  </si>
  <si>
    <t>Podklad ze štěrkodrti s rozprostřením a zhutněním frakce 0-63 mm, tloušťka po zhutnění 100 mm</t>
  </si>
  <si>
    <t>822-1</t>
  </si>
  <si>
    <t>vč.hlinitopísčité zeminy 1:1</t>
  </si>
  <si>
    <t>POP</t>
  </si>
  <si>
    <t>564851111R00</t>
  </si>
  <si>
    <t>Podklad ze štěrkodrti s rozprostřením a zhutněním frakce 0-63 mm, tloušťka po zhutnění 150 mm</t>
  </si>
  <si>
    <t>564851111TT2</t>
  </si>
  <si>
    <t>Podklad ze štěrkodrti s rozprostřením a zhutněním frakce 16-32 mm, tloušťka po zhutnění 150 mm</t>
  </si>
  <si>
    <t>Vlastní</t>
  </si>
  <si>
    <t>564861111RT4</t>
  </si>
  <si>
    <t>Podklad ze štěrkodrti s rozprostřením a zhutněním frakce 0-63 mm, tloušťka po zhutnění 200 mm</t>
  </si>
  <si>
    <t>564871111RT4</t>
  </si>
  <si>
    <t>Podklad ze štěrkodrti s rozprostřením a zhutněním frakce 0-63 mm, tloušťka po zhutnění 250 mm</t>
  </si>
  <si>
    <t>568211112R00</t>
  </si>
  <si>
    <t>Vyztužení podkladní vrstvy z geomříže, sklon povrchu do 1:5, role šířky do 7,5 m</t>
  </si>
  <si>
    <t>564811111T01</t>
  </si>
  <si>
    <t>Podklad ze štěrkodrti po zhutnění tloušťky 5 cm fr.8-16 mm, směs frakcí dle lab.zkoušek 0/2, 4/8, 0/4, 8/16</t>
  </si>
  <si>
    <t>69310204R</t>
  </si>
  <si>
    <t>geomříž trojosá; plošná hmotnost 240 g/m2; velikost oka 40 x 40 mm</t>
  </si>
  <si>
    <t>91001</t>
  </si>
  <si>
    <t xml:space="preserve">m     </t>
  </si>
  <si>
    <t>Indiv</t>
  </si>
  <si>
    <t>998225111R00</t>
  </si>
  <si>
    <t>Přesun hmot komunikací a letišť, kryt živičný jakékoliv délky objektu</t>
  </si>
  <si>
    <t>t</t>
  </si>
  <si>
    <t>POL7_</t>
  </si>
  <si>
    <t>vodorovně do 200 m</t>
  </si>
  <si>
    <t xml:space="preserve">Hmotnosti z položek s pořadovými čísly: : </t>
  </si>
  <si>
    <t xml:space="preserve">13,14,15,16,17,18,19,20,22,23, : </t>
  </si>
  <si>
    <t>Součet: : 1604,65560</t>
  </si>
  <si>
    <t>SUM</t>
  </si>
  <si>
    <t>END</t>
  </si>
  <si>
    <t>ocelová pásovina 200x6 s navařenou výstuží do betonového lože, dodávka a montáž, žárově pozinkovaná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</si>
</sst>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2" t="s">
        <v>39</v>
      </c>
      <c r="B2" s="192"/>
      <c r="C2" s="192"/>
      <c r="D2" s="192"/>
      <c r="E2" s="192"/>
      <c r="F2" s="192"/>
      <c r="G2" s="192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5">
      <c r="A2" s="3"/>
      <c r="B2" s="80" t="s">
        <v>22</v>
      </c>
      <c r="C2" s="81"/>
      <c r="D2" s="82" t="s">
        <v>50</v>
      </c>
      <c r="E2" s="225" t="s">
        <v>51</v>
      </c>
      <c r="F2" s="226"/>
      <c r="G2" s="226"/>
      <c r="H2" s="226"/>
      <c r="I2" s="226"/>
      <c r="J2" s="227"/>
      <c r="O2" s="2"/>
    </row>
    <row r="3" spans="1:15" ht="27" customHeight="1" x14ac:dyDescent="0.25">
      <c r="A3" s="3"/>
      <c r="B3" s="83" t="s">
        <v>47</v>
      </c>
      <c r="C3" s="81"/>
      <c r="D3" s="84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5">
      <c r="A4" s="79">
        <v>2788</v>
      </c>
      <c r="B4" s="85" t="s">
        <v>48</v>
      </c>
      <c r="C4" s="86"/>
      <c r="D4" s="87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5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232"/>
      <c r="E11" s="232"/>
      <c r="F11" s="232"/>
      <c r="G11" s="232"/>
      <c r="H11" s="27" t="s">
        <v>40</v>
      </c>
      <c r="I11" s="89"/>
      <c r="J11" s="10"/>
    </row>
    <row r="12" spans="1:15" ht="15.75" customHeight="1" x14ac:dyDescent="0.25">
      <c r="A12" s="3"/>
      <c r="B12" s="41"/>
      <c r="C12" s="25"/>
      <c r="D12" s="214"/>
      <c r="E12" s="214"/>
      <c r="F12" s="214"/>
      <c r="G12" s="214"/>
      <c r="H12" s="27" t="s">
        <v>34</v>
      </c>
      <c r="I12" s="89"/>
      <c r="J12" s="10"/>
    </row>
    <row r="13" spans="1:15" ht="15.75" customHeight="1" x14ac:dyDescent="0.25">
      <c r="A13" s="3"/>
      <c r="B13" s="42"/>
      <c r="C13" s="88"/>
      <c r="D13" s="215"/>
      <c r="E13" s="215"/>
      <c r="F13" s="215"/>
      <c r="G13" s="215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5">
      <c r="A16" s="141" t="s">
        <v>24</v>
      </c>
      <c r="B16" s="57" t="s">
        <v>24</v>
      </c>
      <c r="C16" s="58"/>
      <c r="D16" s="59"/>
      <c r="E16" s="207"/>
      <c r="F16" s="208"/>
      <c r="G16" s="207"/>
      <c r="H16" s="208"/>
      <c r="I16" s="207">
        <f>SUMIF(F49:F53,A16,I49:I53)+SUMIF(F49:F53,"PSU",I49:I53)</f>
        <v>0</v>
      </c>
      <c r="J16" s="209"/>
    </row>
    <row r="17" spans="1:10" ht="23.25" customHeight="1" x14ac:dyDescent="0.25">
      <c r="A17" s="141" t="s">
        <v>25</v>
      </c>
      <c r="B17" s="57" t="s">
        <v>25</v>
      </c>
      <c r="C17" s="58"/>
      <c r="D17" s="59"/>
      <c r="E17" s="207"/>
      <c r="F17" s="208"/>
      <c r="G17" s="207"/>
      <c r="H17" s="208"/>
      <c r="I17" s="207">
        <f>SUMIF(F49:F53,A17,I49:I53)</f>
        <v>0</v>
      </c>
      <c r="J17" s="209"/>
    </row>
    <row r="18" spans="1:10" ht="23.25" customHeight="1" x14ac:dyDescent="0.25">
      <c r="A18" s="141" t="s">
        <v>26</v>
      </c>
      <c r="B18" s="57" t="s">
        <v>26</v>
      </c>
      <c r="C18" s="58"/>
      <c r="D18" s="59"/>
      <c r="E18" s="207"/>
      <c r="F18" s="208"/>
      <c r="G18" s="207"/>
      <c r="H18" s="208"/>
      <c r="I18" s="207">
        <f>SUMIF(F49:F53,A18,I49:I53)</f>
        <v>0</v>
      </c>
      <c r="J18" s="209"/>
    </row>
    <row r="19" spans="1:10" ht="23.25" customHeight="1" x14ac:dyDescent="0.25">
      <c r="A19" s="141" t="s">
        <v>67</v>
      </c>
      <c r="B19" s="57" t="s">
        <v>27</v>
      </c>
      <c r="C19" s="58"/>
      <c r="D19" s="59"/>
      <c r="E19" s="207"/>
      <c r="F19" s="208"/>
      <c r="G19" s="207"/>
      <c r="H19" s="208"/>
      <c r="I19" s="207">
        <f>SUMIF(F49:F53,A19,I49:I53)</f>
        <v>0</v>
      </c>
      <c r="J19" s="209"/>
    </row>
    <row r="20" spans="1:10" ht="23.25" customHeight="1" x14ac:dyDescent="0.25">
      <c r="A20" s="141" t="s">
        <v>68</v>
      </c>
      <c r="B20" s="57" t="s">
        <v>28</v>
      </c>
      <c r="C20" s="58"/>
      <c r="D20" s="59"/>
      <c r="E20" s="207"/>
      <c r="F20" s="208"/>
      <c r="G20" s="207"/>
      <c r="H20" s="208"/>
      <c r="I20" s="207">
        <f>SUMIF(F49:F53,A20,I49:I53)</f>
        <v>0</v>
      </c>
      <c r="J20" s="209"/>
    </row>
    <row r="21" spans="1:10" ht="23.25" customHeight="1" x14ac:dyDescent="0.25">
      <c r="A21" s="3"/>
      <c r="B21" s="74" t="s">
        <v>29</v>
      </c>
      <c r="C21" s="75"/>
      <c r="D21" s="76"/>
      <c r="E21" s="210"/>
      <c r="F21" s="235"/>
      <c r="G21" s="210"/>
      <c r="H21" s="235"/>
      <c r="I21" s="210">
        <f>SUM(I16:J20)</f>
        <v>0</v>
      </c>
      <c r="J21" s="211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05">
        <f>ZakladDPHSniVypocet</f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03">
        <f>IF(A24&gt;50, ROUNDUP(A23, 0), ROUNDDOWN(A23, 0))</f>
        <v>0</v>
      </c>
      <c r="H24" s="204"/>
      <c r="I24" s="204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05">
        <f>ZakladDPHZaklVypocet</f>
        <v>0</v>
      </c>
      <c r="H25" s="206"/>
      <c r="I25" s="206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222">
        <f>IF(A26&gt;50, ROUNDUP(A25, 0), ROUNDDOWN(A25, 0))</f>
        <v>0</v>
      </c>
      <c r="H26" s="223"/>
      <c r="I26" s="22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224">
        <f>CenaCelkem-(ZakladDPHSni+DPHSni+ZakladDPHZakl+DPHZakl)</f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3">
      <c r="A28" s="3"/>
      <c r="B28" s="118" t="s">
        <v>23</v>
      </c>
      <c r="C28" s="119"/>
      <c r="D28" s="119"/>
      <c r="E28" s="120"/>
      <c r="F28" s="121"/>
      <c r="G28" s="213">
        <f>ZakladDPHSniVypocet+ZakladDPHZaklVypocet</f>
        <v>0</v>
      </c>
      <c r="H28" s="213"/>
      <c r="I28" s="213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35</v>
      </c>
      <c r="C29" s="123"/>
      <c r="D29" s="123"/>
      <c r="E29" s="123"/>
      <c r="F29" s="123"/>
      <c r="G29" s="212">
        <f>IF(A29&gt;50, ROUNDUP(A27, 0), ROUNDDOWN(A27, 0))</f>
        <v>0</v>
      </c>
      <c r="H29" s="212"/>
      <c r="I29" s="212"/>
      <c r="J29" s="124" t="s">
        <v>54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43440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02" t="s">
        <v>2</v>
      </c>
      <c r="E35" s="202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5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5">
      <c r="A39" s="94">
        <v>1</v>
      </c>
      <c r="B39" s="104" t="s">
        <v>52</v>
      </c>
      <c r="C39" s="195"/>
      <c r="D39" s="196"/>
      <c r="E39" s="196"/>
      <c r="F39" s="105">
        <f>'SO 100.2 01 Pol'!AE75</f>
        <v>0</v>
      </c>
      <c r="G39" s="106">
        <f>'SO 100.2 01 Pol'!AF75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4">
        <v>2</v>
      </c>
      <c r="B40" s="109" t="s">
        <v>45</v>
      </c>
      <c r="C40" s="197" t="s">
        <v>46</v>
      </c>
      <c r="D40" s="198"/>
      <c r="E40" s="198"/>
      <c r="F40" s="110">
        <f>'SO 100.2 01 Pol'!AE75</f>
        <v>0</v>
      </c>
      <c r="G40" s="111">
        <f>'SO 100.2 01 Pol'!AF75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4">
        <v>3</v>
      </c>
      <c r="B41" s="113" t="s">
        <v>43</v>
      </c>
      <c r="C41" s="195" t="s">
        <v>44</v>
      </c>
      <c r="D41" s="196"/>
      <c r="E41" s="196"/>
      <c r="F41" s="114">
        <f>'SO 100.2 01 Pol'!AE75</f>
        <v>0</v>
      </c>
      <c r="G41" s="107">
        <f>'SO 100.2 01 Pol'!AF75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5">
      <c r="A42" s="94"/>
      <c r="B42" s="199" t="s">
        <v>53</v>
      </c>
      <c r="C42" s="200"/>
      <c r="D42" s="200"/>
      <c r="E42" s="20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6" x14ac:dyDescent="0.3">
      <c r="B46" s="125" t="s">
        <v>55</v>
      </c>
    </row>
    <row r="48" spans="1:10" ht="25.5" customHeight="1" x14ac:dyDescent="0.25">
      <c r="A48" s="126"/>
      <c r="B48" s="129" t="s">
        <v>17</v>
      </c>
      <c r="C48" s="129" t="s">
        <v>5</v>
      </c>
      <c r="D48" s="130"/>
      <c r="E48" s="130"/>
      <c r="F48" s="131" t="s">
        <v>56</v>
      </c>
      <c r="G48" s="131"/>
      <c r="H48" s="131"/>
      <c r="I48" s="131" t="s">
        <v>29</v>
      </c>
      <c r="J48" s="131" t="s">
        <v>0</v>
      </c>
    </row>
    <row r="49" spans="1:10" ht="25.5" customHeight="1" x14ac:dyDescent="0.25">
      <c r="A49" s="127"/>
      <c r="B49" s="132" t="s">
        <v>57</v>
      </c>
      <c r="C49" s="193" t="s">
        <v>58</v>
      </c>
      <c r="D49" s="194"/>
      <c r="E49" s="194"/>
      <c r="F49" s="137" t="s">
        <v>24</v>
      </c>
      <c r="G49" s="138"/>
      <c r="H49" s="138"/>
      <c r="I49" s="138">
        <f>'SO 100.2 01 Pol'!G8</f>
        <v>0</v>
      </c>
      <c r="J49" s="135" t="str">
        <f>IF(I54=0,"",I49/I54*100)</f>
        <v/>
      </c>
    </row>
    <row r="50" spans="1:10" ht="25.5" customHeight="1" x14ac:dyDescent="0.25">
      <c r="A50" s="127"/>
      <c r="B50" s="132" t="s">
        <v>59</v>
      </c>
      <c r="C50" s="193" t="s">
        <v>60</v>
      </c>
      <c r="D50" s="194"/>
      <c r="E50" s="194"/>
      <c r="F50" s="137" t="s">
        <v>24</v>
      </c>
      <c r="G50" s="138"/>
      <c r="H50" s="138"/>
      <c r="I50" s="138">
        <f>'SO 100.2 01 Pol'!G35</f>
        <v>0</v>
      </c>
      <c r="J50" s="135" t="str">
        <f>IF(I54=0,"",I50/I54*100)</f>
        <v/>
      </c>
    </row>
    <row r="51" spans="1:10" ht="25.5" customHeight="1" x14ac:dyDescent="0.25">
      <c r="A51" s="127"/>
      <c r="B51" s="132" t="s">
        <v>61</v>
      </c>
      <c r="C51" s="193" t="s">
        <v>62</v>
      </c>
      <c r="D51" s="194"/>
      <c r="E51" s="194"/>
      <c r="F51" s="137" t="s">
        <v>24</v>
      </c>
      <c r="G51" s="138"/>
      <c r="H51" s="138"/>
      <c r="I51" s="138">
        <f>'SO 100.2 01 Pol'!G41</f>
        <v>0</v>
      </c>
      <c r="J51" s="135" t="str">
        <f>IF(I54=0,"",I51/I54*100)</f>
        <v/>
      </c>
    </row>
    <row r="52" spans="1:10" ht="25.5" customHeight="1" x14ac:dyDescent="0.25">
      <c r="A52" s="127"/>
      <c r="B52" s="132" t="s">
        <v>63</v>
      </c>
      <c r="C52" s="193" t="s">
        <v>64</v>
      </c>
      <c r="D52" s="194"/>
      <c r="E52" s="194"/>
      <c r="F52" s="137" t="s">
        <v>24</v>
      </c>
      <c r="G52" s="138"/>
      <c r="H52" s="138"/>
      <c r="I52" s="138">
        <f>'SO 100.2 01 Pol'!G66</f>
        <v>0</v>
      </c>
      <c r="J52" s="135" t="str">
        <f>IF(I54=0,"",I52/I54*100)</f>
        <v/>
      </c>
    </row>
    <row r="53" spans="1:10" ht="25.5" customHeight="1" x14ac:dyDescent="0.25">
      <c r="A53" s="127"/>
      <c r="B53" s="132" t="s">
        <v>65</v>
      </c>
      <c r="C53" s="193" t="s">
        <v>66</v>
      </c>
      <c r="D53" s="194"/>
      <c r="E53" s="194"/>
      <c r="F53" s="137" t="s">
        <v>24</v>
      </c>
      <c r="G53" s="138"/>
      <c r="H53" s="138"/>
      <c r="I53" s="138">
        <f>'SO 100.2 01 Pol'!G68</f>
        <v>0</v>
      </c>
      <c r="J53" s="135" t="str">
        <f>IF(I54=0,"",I53/I54*100)</f>
        <v/>
      </c>
    </row>
    <row r="54" spans="1:10" ht="25.5" customHeight="1" x14ac:dyDescent="0.25">
      <c r="A54" s="128"/>
      <c r="B54" s="133" t="s">
        <v>1</v>
      </c>
      <c r="C54" s="133"/>
      <c r="D54" s="134"/>
      <c r="E54" s="134"/>
      <c r="F54" s="139"/>
      <c r="G54" s="140"/>
      <c r="H54" s="140"/>
      <c r="I54" s="140">
        <f>SUM(I49:I53)</f>
        <v>0</v>
      </c>
      <c r="J54" s="136">
        <f>SUM(J49:J53)</f>
        <v>0</v>
      </c>
    </row>
    <row r="55" spans="1:10" x14ac:dyDescent="0.25">
      <c r="F55" s="92"/>
      <c r="G55" s="91"/>
      <c r="H55" s="92"/>
      <c r="I55" s="91"/>
      <c r="J55" s="93"/>
    </row>
    <row r="56" spans="1:10" x14ac:dyDescent="0.25">
      <c r="F56" s="92"/>
      <c r="G56" s="91"/>
      <c r="H56" s="92"/>
      <c r="I56" s="91"/>
      <c r="J56" s="93"/>
    </row>
    <row r="57" spans="1:10" x14ac:dyDescent="0.25">
      <c r="F57" s="92"/>
      <c r="G57" s="91"/>
      <c r="H57" s="92"/>
      <c r="I57" s="91"/>
      <c r="J57" s="93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36" t="s">
        <v>6</v>
      </c>
      <c r="B1" s="236"/>
      <c r="C1" s="237"/>
      <c r="D1" s="236"/>
      <c r="E1" s="236"/>
      <c r="F1" s="236"/>
      <c r="G1" s="236"/>
    </row>
    <row r="2" spans="1:7" ht="24.9" customHeight="1" x14ac:dyDescent="0.25">
      <c r="A2" s="78" t="s">
        <v>7</v>
      </c>
      <c r="B2" s="77"/>
      <c r="C2" s="238"/>
      <c r="D2" s="238"/>
      <c r="E2" s="238"/>
      <c r="F2" s="238"/>
      <c r="G2" s="239"/>
    </row>
    <row r="3" spans="1:7" ht="24.9" customHeight="1" x14ac:dyDescent="0.25">
      <c r="A3" s="78" t="s">
        <v>8</v>
      </c>
      <c r="B3" s="77"/>
      <c r="C3" s="238"/>
      <c r="D3" s="238"/>
      <c r="E3" s="238"/>
      <c r="F3" s="238"/>
      <c r="G3" s="239"/>
    </row>
    <row r="4" spans="1:7" ht="24.9" customHeight="1" x14ac:dyDescent="0.25">
      <c r="A4" s="78" t="s">
        <v>9</v>
      </c>
      <c r="B4" s="77"/>
      <c r="C4" s="238"/>
      <c r="D4" s="238"/>
      <c r="E4" s="238"/>
      <c r="F4" s="238"/>
      <c r="G4" s="239"/>
    </row>
    <row r="5" spans="1:7" x14ac:dyDescent="0.25">
      <c r="B5" s="6"/>
      <c r="C5" s="7"/>
      <c r="D5" s="8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32" activePane="bottomLeft" state="frozen"/>
      <selection pane="bottomLeft" activeCell="C68" sqref="C68"/>
    </sheetView>
  </sheetViews>
  <sheetFormatPr defaultRowHeight="13.2" outlineLevelRow="1" x14ac:dyDescent="0.25"/>
  <cols>
    <col min="1" max="1" width="3.44140625" customWidth="1"/>
    <col min="2" max="2" width="12.6640625" style="90" customWidth="1"/>
    <col min="3" max="3" width="63.33203125" style="9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4" t="s">
        <v>69</v>
      </c>
      <c r="B1" s="244"/>
      <c r="C1" s="244"/>
      <c r="D1" s="244"/>
      <c r="E1" s="244"/>
      <c r="F1" s="244"/>
      <c r="G1" s="244"/>
      <c r="AG1" t="s">
        <v>70</v>
      </c>
    </row>
    <row r="2" spans="1:60" ht="25.05" customHeight="1" x14ac:dyDescent="0.25">
      <c r="A2" s="143" t="s">
        <v>7</v>
      </c>
      <c r="B2" s="77" t="s">
        <v>50</v>
      </c>
      <c r="C2" s="245" t="s">
        <v>51</v>
      </c>
      <c r="D2" s="246"/>
      <c r="E2" s="246"/>
      <c r="F2" s="246"/>
      <c r="G2" s="247"/>
      <c r="AG2" t="s">
        <v>71</v>
      </c>
    </row>
    <row r="3" spans="1:60" ht="25.05" customHeight="1" x14ac:dyDescent="0.25">
      <c r="A3" s="143" t="s">
        <v>8</v>
      </c>
      <c r="B3" s="77" t="s">
        <v>45</v>
      </c>
      <c r="C3" s="245" t="s">
        <v>46</v>
      </c>
      <c r="D3" s="246"/>
      <c r="E3" s="246"/>
      <c r="F3" s="246"/>
      <c r="G3" s="247"/>
      <c r="AC3" s="90" t="s">
        <v>71</v>
      </c>
      <c r="AG3" t="s">
        <v>72</v>
      </c>
    </row>
    <row r="4" spans="1:60" ht="25.05" customHeight="1" x14ac:dyDescent="0.25">
      <c r="A4" s="144" t="s">
        <v>9</v>
      </c>
      <c r="B4" s="145" t="s">
        <v>43</v>
      </c>
      <c r="C4" s="248" t="s">
        <v>44</v>
      </c>
      <c r="D4" s="249"/>
      <c r="E4" s="249"/>
      <c r="F4" s="249"/>
      <c r="G4" s="250"/>
      <c r="AG4" t="s">
        <v>73</v>
      </c>
    </row>
    <row r="5" spans="1:60" x14ac:dyDescent="0.25">
      <c r="D5" s="142"/>
    </row>
    <row r="6" spans="1:60" ht="39.6" x14ac:dyDescent="0.25">
      <c r="A6" s="147" t="s">
        <v>74</v>
      </c>
      <c r="B6" s="149" t="s">
        <v>75</v>
      </c>
      <c r="C6" s="149" t="s">
        <v>76</v>
      </c>
      <c r="D6" s="148" t="s">
        <v>77</v>
      </c>
      <c r="E6" s="147" t="s">
        <v>78</v>
      </c>
      <c r="F6" s="146" t="s">
        <v>79</v>
      </c>
      <c r="G6" s="147" t="s">
        <v>29</v>
      </c>
      <c r="H6" s="150" t="s">
        <v>30</v>
      </c>
      <c r="I6" s="150" t="s">
        <v>80</v>
      </c>
      <c r="J6" s="150" t="s">
        <v>31</v>
      </c>
      <c r="K6" s="150" t="s">
        <v>81</v>
      </c>
      <c r="L6" s="150" t="s">
        <v>82</v>
      </c>
      <c r="M6" s="150" t="s">
        <v>83</v>
      </c>
      <c r="N6" s="150" t="s">
        <v>84</v>
      </c>
      <c r="O6" s="150" t="s">
        <v>85</v>
      </c>
      <c r="P6" s="150" t="s">
        <v>86</v>
      </c>
      <c r="Q6" s="150" t="s">
        <v>87</v>
      </c>
      <c r="R6" s="150" t="s">
        <v>88</v>
      </c>
      <c r="S6" s="150" t="s">
        <v>89</v>
      </c>
      <c r="T6" s="150" t="s">
        <v>90</v>
      </c>
      <c r="U6" s="150" t="s">
        <v>91</v>
      </c>
      <c r="V6" s="150" t="s">
        <v>92</v>
      </c>
      <c r="W6" s="150" t="s">
        <v>93</v>
      </c>
    </row>
    <row r="7" spans="1:60" hidden="1" x14ac:dyDescent="0.25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5">
      <c r="A8" s="164" t="s">
        <v>94</v>
      </c>
      <c r="B8" s="165" t="s">
        <v>57</v>
      </c>
      <c r="C8" s="185" t="s">
        <v>58</v>
      </c>
      <c r="D8" s="166"/>
      <c r="E8" s="167"/>
      <c r="F8" s="168"/>
      <c r="G8" s="168">
        <f>SUMIF(AG9:AG34,"&lt;&gt;NOR",G9:G34)</f>
        <v>0</v>
      </c>
      <c r="H8" s="168"/>
      <c r="I8" s="168">
        <f>SUM(I9:I34)</f>
        <v>0</v>
      </c>
      <c r="J8" s="168"/>
      <c r="K8" s="168">
        <f>SUM(K9:K34)</f>
        <v>0</v>
      </c>
      <c r="L8" s="168"/>
      <c r="M8" s="168">
        <f>SUM(M9:M34)</f>
        <v>0</v>
      </c>
      <c r="N8" s="168"/>
      <c r="O8" s="168">
        <f>SUM(O9:O34)</f>
        <v>0.09</v>
      </c>
      <c r="P8" s="168"/>
      <c r="Q8" s="168">
        <f>SUM(Q9:Q34)</f>
        <v>0</v>
      </c>
      <c r="R8" s="168"/>
      <c r="S8" s="168"/>
      <c r="T8" s="169"/>
      <c r="U8" s="163"/>
      <c r="V8" s="163">
        <f>SUM(V9:V34)</f>
        <v>596.52</v>
      </c>
      <c r="W8" s="163"/>
      <c r="AG8" t="s">
        <v>95</v>
      </c>
    </row>
    <row r="9" spans="1:60" outlineLevel="1" x14ac:dyDescent="0.25">
      <c r="A9" s="170">
        <v>1</v>
      </c>
      <c r="B9" s="171" t="s">
        <v>96</v>
      </c>
      <c r="C9" s="186" t="s">
        <v>97</v>
      </c>
      <c r="D9" s="172" t="s">
        <v>98</v>
      </c>
      <c r="E9" s="173">
        <v>618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99</v>
      </c>
      <c r="S9" s="175" t="s">
        <v>100</v>
      </c>
      <c r="T9" s="176" t="s">
        <v>100</v>
      </c>
      <c r="U9" s="160">
        <v>0.223</v>
      </c>
      <c r="V9" s="160">
        <f>ROUND(E9*U9,2)</f>
        <v>137.81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101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8"/>
      <c r="B10" s="159"/>
      <c r="C10" s="240" t="s">
        <v>102</v>
      </c>
      <c r="D10" s="241"/>
      <c r="E10" s="241"/>
      <c r="F10" s="241"/>
      <c r="G10" s="24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103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8"/>
      <c r="B11" s="159"/>
      <c r="C11" s="187" t="s">
        <v>104</v>
      </c>
      <c r="D11" s="161"/>
      <c r="E11" s="162">
        <v>618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105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70">
        <v>2</v>
      </c>
      <c r="B12" s="171" t="s">
        <v>106</v>
      </c>
      <c r="C12" s="186" t="s">
        <v>107</v>
      </c>
      <c r="D12" s="172" t="s">
        <v>98</v>
      </c>
      <c r="E12" s="173">
        <v>185.4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 t="s">
        <v>99</v>
      </c>
      <c r="S12" s="175" t="s">
        <v>100</v>
      </c>
      <c r="T12" s="176" t="s">
        <v>100</v>
      </c>
      <c r="U12" s="160">
        <v>8.7999999999999995E-2</v>
      </c>
      <c r="V12" s="160">
        <f>ROUND(E12*U12,2)</f>
        <v>16.32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101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8"/>
      <c r="B13" s="159"/>
      <c r="C13" s="240" t="s">
        <v>102</v>
      </c>
      <c r="D13" s="241"/>
      <c r="E13" s="241"/>
      <c r="F13" s="241"/>
      <c r="G13" s="241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103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8"/>
      <c r="B14" s="159"/>
      <c r="C14" s="187" t="s">
        <v>108</v>
      </c>
      <c r="D14" s="161"/>
      <c r="E14" s="162">
        <v>185.4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105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70">
        <v>3</v>
      </c>
      <c r="B15" s="171" t="s">
        <v>109</v>
      </c>
      <c r="C15" s="186" t="s">
        <v>110</v>
      </c>
      <c r="D15" s="172" t="s">
        <v>98</v>
      </c>
      <c r="E15" s="173">
        <v>618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 t="s">
        <v>99</v>
      </c>
      <c r="S15" s="175" t="s">
        <v>100</v>
      </c>
      <c r="T15" s="176" t="s">
        <v>100</v>
      </c>
      <c r="U15" s="160">
        <v>1.0999999999999999E-2</v>
      </c>
      <c r="V15" s="160">
        <f>ROUND(E15*U15,2)</f>
        <v>6.8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8"/>
      <c r="B16" s="159"/>
      <c r="C16" s="240" t="s">
        <v>112</v>
      </c>
      <c r="D16" s="241"/>
      <c r="E16" s="241"/>
      <c r="F16" s="241"/>
      <c r="G16" s="241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103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 x14ac:dyDescent="0.25">
      <c r="A17" s="177">
        <v>4</v>
      </c>
      <c r="B17" s="178" t="s">
        <v>113</v>
      </c>
      <c r="C17" s="188" t="s">
        <v>114</v>
      </c>
      <c r="D17" s="179" t="s">
        <v>98</v>
      </c>
      <c r="E17" s="180">
        <v>618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21</v>
      </c>
      <c r="M17" s="182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2" t="s">
        <v>99</v>
      </c>
      <c r="S17" s="182" t="s">
        <v>100</v>
      </c>
      <c r="T17" s="183" t="s">
        <v>100</v>
      </c>
      <c r="U17" s="160">
        <v>8.9999999999999993E-3</v>
      </c>
      <c r="V17" s="160">
        <f>ROUND(E17*U17,2)</f>
        <v>5.56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77">
        <v>5</v>
      </c>
      <c r="B18" s="178" t="s">
        <v>115</v>
      </c>
      <c r="C18" s="188" t="s">
        <v>116</v>
      </c>
      <c r="D18" s="179" t="s">
        <v>117</v>
      </c>
      <c r="E18" s="180">
        <v>3000</v>
      </c>
      <c r="F18" s="181"/>
      <c r="G18" s="182">
        <f>ROUND(E18*F18,2)</f>
        <v>0</v>
      </c>
      <c r="H18" s="181"/>
      <c r="I18" s="182">
        <f>ROUND(E18*H18,2)</f>
        <v>0</v>
      </c>
      <c r="J18" s="181"/>
      <c r="K18" s="182">
        <f>ROUND(E18*J18,2)</f>
        <v>0</v>
      </c>
      <c r="L18" s="182">
        <v>21</v>
      </c>
      <c r="M18" s="182">
        <f>G18*(1+L18/100)</f>
        <v>0</v>
      </c>
      <c r="N18" s="182">
        <v>0</v>
      </c>
      <c r="O18" s="182">
        <f>ROUND(E18*N18,2)</f>
        <v>0</v>
      </c>
      <c r="P18" s="182">
        <v>0</v>
      </c>
      <c r="Q18" s="182">
        <f>ROUND(E18*P18,2)</f>
        <v>0</v>
      </c>
      <c r="R18" s="182"/>
      <c r="S18" s="182" t="s">
        <v>100</v>
      </c>
      <c r="T18" s="183" t="s">
        <v>100</v>
      </c>
      <c r="U18" s="160">
        <v>0.06</v>
      </c>
      <c r="V18" s="160">
        <f>ROUND(E18*U18,2)</f>
        <v>180</v>
      </c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101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70">
        <v>6</v>
      </c>
      <c r="B19" s="171" t="s">
        <v>118</v>
      </c>
      <c r="C19" s="186" t="s">
        <v>119</v>
      </c>
      <c r="D19" s="172" t="s">
        <v>117</v>
      </c>
      <c r="E19" s="173">
        <v>1224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 t="s">
        <v>99</v>
      </c>
      <c r="S19" s="175" t="s">
        <v>100</v>
      </c>
      <c r="T19" s="176" t="s">
        <v>100</v>
      </c>
      <c r="U19" s="160">
        <v>1.7999999999999999E-2</v>
      </c>
      <c r="V19" s="160">
        <f>ROUND(E19*U19,2)</f>
        <v>22.03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8"/>
      <c r="B20" s="159"/>
      <c r="C20" s="240" t="s">
        <v>120</v>
      </c>
      <c r="D20" s="241"/>
      <c r="E20" s="241"/>
      <c r="F20" s="241"/>
      <c r="G20" s="241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103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8"/>
      <c r="B21" s="159"/>
      <c r="C21" s="187" t="s">
        <v>121</v>
      </c>
      <c r="D21" s="161"/>
      <c r="E21" s="162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105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8"/>
      <c r="B22" s="159"/>
      <c r="C22" s="187" t="s">
        <v>122</v>
      </c>
      <c r="D22" s="161"/>
      <c r="E22" s="162">
        <v>950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105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8"/>
      <c r="B23" s="159"/>
      <c r="C23" s="187" t="s">
        <v>123</v>
      </c>
      <c r="D23" s="161"/>
      <c r="E23" s="162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105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8"/>
      <c r="B24" s="159"/>
      <c r="C24" s="187" t="s">
        <v>124</v>
      </c>
      <c r="D24" s="161"/>
      <c r="E24" s="162">
        <v>274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105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.399999999999999" outlineLevel="1" x14ac:dyDescent="0.25">
      <c r="A25" s="170">
        <v>7</v>
      </c>
      <c r="B25" s="171" t="s">
        <v>125</v>
      </c>
      <c r="C25" s="186" t="s">
        <v>126</v>
      </c>
      <c r="D25" s="172" t="s">
        <v>117</v>
      </c>
      <c r="E25" s="173">
        <v>3000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5" t="s">
        <v>99</v>
      </c>
      <c r="S25" s="175" t="s">
        <v>100</v>
      </c>
      <c r="T25" s="176" t="s">
        <v>100</v>
      </c>
      <c r="U25" s="160">
        <v>2.8000000000000001E-2</v>
      </c>
      <c r="V25" s="160">
        <f>ROUND(E25*U25,2)</f>
        <v>84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8"/>
      <c r="B26" s="159"/>
      <c r="C26" s="240" t="s">
        <v>127</v>
      </c>
      <c r="D26" s="241"/>
      <c r="E26" s="241"/>
      <c r="F26" s="241"/>
      <c r="G26" s="241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103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70">
        <v>8</v>
      </c>
      <c r="B27" s="171" t="s">
        <v>128</v>
      </c>
      <c r="C27" s="186" t="s">
        <v>129</v>
      </c>
      <c r="D27" s="172" t="s">
        <v>117</v>
      </c>
      <c r="E27" s="173">
        <v>9000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5"/>
      <c r="S27" s="175" t="s">
        <v>100</v>
      </c>
      <c r="T27" s="176" t="s">
        <v>100</v>
      </c>
      <c r="U27" s="160">
        <v>0</v>
      </c>
      <c r="V27" s="160">
        <f>ROUND(E27*U27,2)</f>
        <v>0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101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8"/>
      <c r="B28" s="159"/>
      <c r="C28" s="187" t="s">
        <v>130</v>
      </c>
      <c r="D28" s="161"/>
      <c r="E28" s="162">
        <v>9000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105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77">
        <v>9</v>
      </c>
      <c r="B29" s="178" t="s">
        <v>131</v>
      </c>
      <c r="C29" s="188" t="s">
        <v>132</v>
      </c>
      <c r="D29" s="179" t="s">
        <v>117</v>
      </c>
      <c r="E29" s="180">
        <v>9000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21</v>
      </c>
      <c r="M29" s="182">
        <f>G29*(1+L29/100)</f>
        <v>0</v>
      </c>
      <c r="N29" s="182">
        <v>0</v>
      </c>
      <c r="O29" s="182">
        <f>ROUND(E29*N29,2)</f>
        <v>0</v>
      </c>
      <c r="P29" s="182">
        <v>0</v>
      </c>
      <c r="Q29" s="182">
        <f>ROUND(E29*P29,2)</f>
        <v>0</v>
      </c>
      <c r="R29" s="182"/>
      <c r="S29" s="182" t="s">
        <v>100</v>
      </c>
      <c r="T29" s="183" t="s">
        <v>100</v>
      </c>
      <c r="U29" s="160">
        <v>1E-3</v>
      </c>
      <c r="V29" s="160">
        <f>ROUND(E29*U29,2)</f>
        <v>9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77">
        <v>10</v>
      </c>
      <c r="B30" s="178" t="s">
        <v>133</v>
      </c>
      <c r="C30" s="188" t="s">
        <v>134</v>
      </c>
      <c r="D30" s="179" t="s">
        <v>117</v>
      </c>
      <c r="E30" s="180">
        <v>9000</v>
      </c>
      <c r="F30" s="181"/>
      <c r="G30" s="182">
        <f>ROUND(E30*F30,2)</f>
        <v>0</v>
      </c>
      <c r="H30" s="181"/>
      <c r="I30" s="182">
        <f>ROUND(E30*H30,2)</f>
        <v>0</v>
      </c>
      <c r="J30" s="181"/>
      <c r="K30" s="182">
        <f>ROUND(E30*J30,2)</f>
        <v>0</v>
      </c>
      <c r="L30" s="182">
        <v>21</v>
      </c>
      <c r="M30" s="182">
        <f>G30*(1+L30/100)</f>
        <v>0</v>
      </c>
      <c r="N30" s="182">
        <v>0</v>
      </c>
      <c r="O30" s="182">
        <f>ROUND(E30*N30,2)</f>
        <v>0</v>
      </c>
      <c r="P30" s="182">
        <v>0</v>
      </c>
      <c r="Q30" s="182">
        <f>ROUND(E30*P30,2)</f>
        <v>0</v>
      </c>
      <c r="R30" s="182"/>
      <c r="S30" s="182" t="s">
        <v>100</v>
      </c>
      <c r="T30" s="183" t="s">
        <v>100</v>
      </c>
      <c r="U30" s="160">
        <v>0</v>
      </c>
      <c r="V30" s="160">
        <f>ROUND(E30*U30,2)</f>
        <v>0</v>
      </c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101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77">
        <v>11</v>
      </c>
      <c r="B31" s="178" t="s">
        <v>135</v>
      </c>
      <c r="C31" s="188" t="s">
        <v>136</v>
      </c>
      <c r="D31" s="179" t="s">
        <v>117</v>
      </c>
      <c r="E31" s="180">
        <v>9000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2">
        <f>ROUND(E31*J31,2)</f>
        <v>0</v>
      </c>
      <c r="L31" s="182">
        <v>21</v>
      </c>
      <c r="M31" s="182">
        <f>G31*(1+L31/100)</f>
        <v>0</v>
      </c>
      <c r="N31" s="182">
        <v>0</v>
      </c>
      <c r="O31" s="182">
        <f>ROUND(E31*N31,2)</f>
        <v>0</v>
      </c>
      <c r="P31" s="182">
        <v>0</v>
      </c>
      <c r="Q31" s="182">
        <f>ROUND(E31*P31,2)</f>
        <v>0</v>
      </c>
      <c r="R31" s="182"/>
      <c r="S31" s="182" t="s">
        <v>100</v>
      </c>
      <c r="T31" s="183" t="s">
        <v>100</v>
      </c>
      <c r="U31" s="160">
        <v>1.4999999999999999E-2</v>
      </c>
      <c r="V31" s="160">
        <f>ROUND(E31*U31,2)</f>
        <v>135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77">
        <v>12</v>
      </c>
      <c r="B32" s="178" t="s">
        <v>137</v>
      </c>
      <c r="C32" s="188" t="s">
        <v>138</v>
      </c>
      <c r="D32" s="179" t="s">
        <v>98</v>
      </c>
      <c r="E32" s="180">
        <v>618</v>
      </c>
      <c r="F32" s="181"/>
      <c r="G32" s="182">
        <f>ROUND(E32*F32,2)</f>
        <v>0</v>
      </c>
      <c r="H32" s="181"/>
      <c r="I32" s="182">
        <f>ROUND(E32*H32,2)</f>
        <v>0</v>
      </c>
      <c r="J32" s="181"/>
      <c r="K32" s="182">
        <f>ROUND(E32*J32,2)</f>
        <v>0</v>
      </c>
      <c r="L32" s="182">
        <v>21</v>
      </c>
      <c r="M32" s="182">
        <f>G32*(1+L32/100)</f>
        <v>0</v>
      </c>
      <c r="N32" s="182">
        <v>0</v>
      </c>
      <c r="O32" s="182">
        <f>ROUND(E32*N32,2)</f>
        <v>0</v>
      </c>
      <c r="P32" s="182">
        <v>0</v>
      </c>
      <c r="Q32" s="182">
        <f>ROUND(E32*P32,2)</f>
        <v>0</v>
      </c>
      <c r="R32" s="182" t="s">
        <v>99</v>
      </c>
      <c r="S32" s="182" t="s">
        <v>100</v>
      </c>
      <c r="T32" s="183" t="s">
        <v>100</v>
      </c>
      <c r="U32" s="160">
        <v>0</v>
      </c>
      <c r="V32" s="160">
        <f>ROUND(E32*U32,2)</f>
        <v>0</v>
      </c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70">
        <v>13</v>
      </c>
      <c r="B33" s="171" t="s">
        <v>139</v>
      </c>
      <c r="C33" s="186" t="s">
        <v>140</v>
      </c>
      <c r="D33" s="172" t="s">
        <v>141</v>
      </c>
      <c r="E33" s="173">
        <v>90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1E-3</v>
      </c>
      <c r="O33" s="175">
        <f>ROUND(E33*N33,2)</f>
        <v>0.09</v>
      </c>
      <c r="P33" s="175">
        <v>0</v>
      </c>
      <c r="Q33" s="175">
        <f>ROUND(E33*P33,2)</f>
        <v>0</v>
      </c>
      <c r="R33" s="175" t="s">
        <v>142</v>
      </c>
      <c r="S33" s="175" t="s">
        <v>100</v>
      </c>
      <c r="T33" s="176" t="s">
        <v>100</v>
      </c>
      <c r="U33" s="160">
        <v>0</v>
      </c>
      <c r="V33" s="160">
        <f>ROUND(E33*U33,2)</f>
        <v>0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143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8"/>
      <c r="B34" s="159"/>
      <c r="C34" s="187" t="s">
        <v>144</v>
      </c>
      <c r="D34" s="161"/>
      <c r="E34" s="162">
        <v>90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105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5">
      <c r="A35" s="164" t="s">
        <v>94</v>
      </c>
      <c r="B35" s="165" t="s">
        <v>59</v>
      </c>
      <c r="C35" s="185" t="s">
        <v>60</v>
      </c>
      <c r="D35" s="166"/>
      <c r="E35" s="167"/>
      <c r="F35" s="168"/>
      <c r="G35" s="168">
        <f>SUMIF(AG36:AG40,"&lt;&gt;NOR",G36:G40)</f>
        <v>0</v>
      </c>
      <c r="H35" s="168"/>
      <c r="I35" s="168">
        <f>SUM(I36:I40)</f>
        <v>0</v>
      </c>
      <c r="J35" s="168"/>
      <c r="K35" s="168">
        <f>SUM(K36:K40)</f>
        <v>0</v>
      </c>
      <c r="L35" s="168"/>
      <c r="M35" s="168">
        <f>SUM(M36:M40)</f>
        <v>0</v>
      </c>
      <c r="N35" s="168"/>
      <c r="O35" s="168">
        <f>SUM(O36:O40)</f>
        <v>0.37</v>
      </c>
      <c r="P35" s="168"/>
      <c r="Q35" s="168">
        <f>SUM(Q36:Q40)</f>
        <v>0</v>
      </c>
      <c r="R35" s="168"/>
      <c r="S35" s="168"/>
      <c r="T35" s="169"/>
      <c r="U35" s="163"/>
      <c r="V35" s="163">
        <f>SUM(V36:V40)</f>
        <v>29.45</v>
      </c>
      <c r="W35" s="163"/>
      <c r="AG35" t="s">
        <v>95</v>
      </c>
    </row>
    <row r="36" spans="1:60" outlineLevel="1" x14ac:dyDescent="0.25">
      <c r="A36" s="170">
        <v>14</v>
      </c>
      <c r="B36" s="171" t="s">
        <v>145</v>
      </c>
      <c r="C36" s="186" t="s">
        <v>146</v>
      </c>
      <c r="D36" s="172" t="s">
        <v>117</v>
      </c>
      <c r="E36" s="173">
        <v>950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5">
        <v>3.0000000000000001E-5</v>
      </c>
      <c r="O36" s="175">
        <f>ROUND(E36*N36,2)</f>
        <v>0.03</v>
      </c>
      <c r="P36" s="175">
        <v>0</v>
      </c>
      <c r="Q36" s="175">
        <f>ROUND(E36*P36,2)</f>
        <v>0</v>
      </c>
      <c r="R36" s="175" t="s">
        <v>147</v>
      </c>
      <c r="S36" s="175" t="s">
        <v>100</v>
      </c>
      <c r="T36" s="176" t="s">
        <v>100</v>
      </c>
      <c r="U36" s="160">
        <v>3.1E-2</v>
      </c>
      <c r="V36" s="160">
        <f>ROUND(E36*U36,2)</f>
        <v>29.45</v>
      </c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111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8"/>
      <c r="B37" s="159"/>
      <c r="C37" s="187" t="s">
        <v>121</v>
      </c>
      <c r="D37" s="161"/>
      <c r="E37" s="162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105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8"/>
      <c r="B38" s="159"/>
      <c r="C38" s="187" t="s">
        <v>122</v>
      </c>
      <c r="D38" s="161"/>
      <c r="E38" s="162">
        <v>950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105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0.399999999999999" outlineLevel="1" x14ac:dyDescent="0.25">
      <c r="A39" s="170">
        <v>15</v>
      </c>
      <c r="B39" s="171" t="s">
        <v>148</v>
      </c>
      <c r="C39" s="186" t="s">
        <v>149</v>
      </c>
      <c r="D39" s="172" t="s">
        <v>117</v>
      </c>
      <c r="E39" s="173">
        <v>1140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2.9999999999999997E-4</v>
      </c>
      <c r="O39" s="175">
        <f>ROUND(E39*N39,2)</f>
        <v>0.34</v>
      </c>
      <c r="P39" s="175">
        <v>0</v>
      </c>
      <c r="Q39" s="175">
        <f>ROUND(E39*P39,2)</f>
        <v>0</v>
      </c>
      <c r="R39" s="175" t="s">
        <v>142</v>
      </c>
      <c r="S39" s="175" t="s">
        <v>100</v>
      </c>
      <c r="T39" s="176" t="s">
        <v>100</v>
      </c>
      <c r="U39" s="160">
        <v>0</v>
      </c>
      <c r="V39" s="160">
        <f>ROUND(E39*U39,2)</f>
        <v>0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8"/>
      <c r="B40" s="159"/>
      <c r="C40" s="187" t="s">
        <v>150</v>
      </c>
      <c r="D40" s="161"/>
      <c r="E40" s="162">
        <v>1140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105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5">
      <c r="A41" s="164" t="s">
        <v>94</v>
      </c>
      <c r="B41" s="165" t="s">
        <v>61</v>
      </c>
      <c r="C41" s="185" t="s">
        <v>62</v>
      </c>
      <c r="D41" s="166"/>
      <c r="E41" s="167"/>
      <c r="F41" s="168"/>
      <c r="G41" s="168">
        <f>SUMIF(AG42:AG65,"&lt;&gt;NOR",G42:G65)</f>
        <v>0</v>
      </c>
      <c r="H41" s="168"/>
      <c r="I41" s="168">
        <f>SUM(I42:I65)</f>
        <v>0</v>
      </c>
      <c r="J41" s="168"/>
      <c r="K41" s="168">
        <f>SUM(K42:K65)</f>
        <v>0</v>
      </c>
      <c r="L41" s="168"/>
      <c r="M41" s="168">
        <f>SUM(M42:M65)</f>
        <v>0</v>
      </c>
      <c r="N41" s="168"/>
      <c r="O41" s="168">
        <f>SUM(O42:O65)</f>
        <v>1604.19</v>
      </c>
      <c r="P41" s="168"/>
      <c r="Q41" s="168">
        <f>SUM(Q42:Q65)</f>
        <v>0</v>
      </c>
      <c r="R41" s="168"/>
      <c r="S41" s="168"/>
      <c r="T41" s="169"/>
      <c r="U41" s="163"/>
      <c r="V41" s="163">
        <f>SUM(V42:V65)</f>
        <v>196.76999999999998</v>
      </c>
      <c r="W41" s="163"/>
      <c r="AG41" t="s">
        <v>95</v>
      </c>
    </row>
    <row r="42" spans="1:60" ht="20.399999999999999" outlineLevel="1" x14ac:dyDescent="0.25">
      <c r="A42" s="170">
        <v>16</v>
      </c>
      <c r="B42" s="171" t="s">
        <v>151</v>
      </c>
      <c r="C42" s="186" t="s">
        <v>152</v>
      </c>
      <c r="D42" s="172" t="s">
        <v>117</v>
      </c>
      <c r="E42" s="173">
        <v>274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0.28799999999999998</v>
      </c>
      <c r="O42" s="175">
        <f>ROUND(E42*N42,2)</f>
        <v>78.91</v>
      </c>
      <c r="P42" s="175">
        <v>0</v>
      </c>
      <c r="Q42" s="175">
        <f>ROUND(E42*P42,2)</f>
        <v>0</v>
      </c>
      <c r="R42" s="175" t="s">
        <v>153</v>
      </c>
      <c r="S42" s="175" t="s">
        <v>100</v>
      </c>
      <c r="T42" s="176" t="s">
        <v>100</v>
      </c>
      <c r="U42" s="160">
        <v>2.3E-2</v>
      </c>
      <c r="V42" s="160">
        <f>ROUND(E42*U42,2)</f>
        <v>6.3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8"/>
      <c r="B43" s="159"/>
      <c r="C43" s="242" t="s">
        <v>154</v>
      </c>
      <c r="D43" s="243"/>
      <c r="E43" s="243"/>
      <c r="F43" s="243"/>
      <c r="G43" s="243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155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8"/>
      <c r="B44" s="159"/>
      <c r="C44" s="187" t="s">
        <v>123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105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8"/>
      <c r="B45" s="159"/>
      <c r="C45" s="187" t="s">
        <v>124</v>
      </c>
      <c r="D45" s="161"/>
      <c r="E45" s="162">
        <v>274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105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0.399999999999999" outlineLevel="1" x14ac:dyDescent="0.25">
      <c r="A46" s="170">
        <v>17</v>
      </c>
      <c r="B46" s="171" t="s">
        <v>156</v>
      </c>
      <c r="C46" s="186" t="s">
        <v>157</v>
      </c>
      <c r="D46" s="172" t="s">
        <v>117</v>
      </c>
      <c r="E46" s="173">
        <v>274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0.378</v>
      </c>
      <c r="O46" s="175">
        <f>ROUND(E46*N46,2)</f>
        <v>103.57</v>
      </c>
      <c r="P46" s="175">
        <v>0</v>
      </c>
      <c r="Q46" s="175">
        <f>ROUND(E46*P46,2)</f>
        <v>0</v>
      </c>
      <c r="R46" s="175" t="s">
        <v>153</v>
      </c>
      <c r="S46" s="175" t="s">
        <v>100</v>
      </c>
      <c r="T46" s="176" t="s">
        <v>100</v>
      </c>
      <c r="U46" s="160">
        <v>2.5999999999999999E-2</v>
      </c>
      <c r="V46" s="160">
        <f>ROUND(E46*U46,2)</f>
        <v>7.12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8"/>
      <c r="B47" s="159"/>
      <c r="C47" s="187" t="s">
        <v>123</v>
      </c>
      <c r="D47" s="161"/>
      <c r="E47" s="162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105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8"/>
      <c r="B48" s="159"/>
      <c r="C48" s="187" t="s">
        <v>124</v>
      </c>
      <c r="D48" s="161"/>
      <c r="E48" s="162">
        <v>274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105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0.399999999999999" outlineLevel="1" x14ac:dyDescent="0.25">
      <c r="A49" s="170">
        <v>18</v>
      </c>
      <c r="B49" s="171" t="s">
        <v>158</v>
      </c>
      <c r="C49" s="186" t="s">
        <v>159</v>
      </c>
      <c r="D49" s="172" t="s">
        <v>117</v>
      </c>
      <c r="E49" s="173">
        <v>950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5">
        <v>0.378</v>
      </c>
      <c r="O49" s="175">
        <f>ROUND(E49*N49,2)</f>
        <v>359.1</v>
      </c>
      <c r="P49" s="175">
        <v>0</v>
      </c>
      <c r="Q49" s="175">
        <f>ROUND(E49*P49,2)</f>
        <v>0</v>
      </c>
      <c r="R49" s="175" t="s">
        <v>153</v>
      </c>
      <c r="S49" s="175" t="s">
        <v>160</v>
      </c>
      <c r="T49" s="176" t="s">
        <v>100</v>
      </c>
      <c r="U49" s="160">
        <v>2.5999999999999999E-2</v>
      </c>
      <c r="V49" s="160">
        <f>ROUND(E49*U49,2)</f>
        <v>24.7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111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8"/>
      <c r="B50" s="159"/>
      <c r="C50" s="187" t="s">
        <v>121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105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8"/>
      <c r="B51" s="159"/>
      <c r="C51" s="187" t="s">
        <v>122</v>
      </c>
      <c r="D51" s="161"/>
      <c r="E51" s="162">
        <v>950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105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0.399999999999999" outlineLevel="1" x14ac:dyDescent="0.25">
      <c r="A52" s="170">
        <v>19</v>
      </c>
      <c r="B52" s="171" t="s">
        <v>161</v>
      </c>
      <c r="C52" s="186" t="s">
        <v>162</v>
      </c>
      <c r="D52" s="172" t="s">
        <v>117</v>
      </c>
      <c r="E52" s="173">
        <v>950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5">
        <v>0.441</v>
      </c>
      <c r="O52" s="175">
        <f>ROUND(E52*N52,2)</f>
        <v>418.95</v>
      </c>
      <c r="P52" s="175">
        <v>0</v>
      </c>
      <c r="Q52" s="175">
        <f>ROUND(E52*P52,2)</f>
        <v>0</v>
      </c>
      <c r="R52" s="175" t="s">
        <v>153</v>
      </c>
      <c r="S52" s="175" t="s">
        <v>100</v>
      </c>
      <c r="T52" s="176" t="s">
        <v>100</v>
      </c>
      <c r="U52" s="160">
        <v>2.9000000000000001E-2</v>
      </c>
      <c r="V52" s="160">
        <f>ROUND(E52*U52,2)</f>
        <v>27.55</v>
      </c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8"/>
      <c r="B53" s="159"/>
      <c r="C53" s="187" t="s">
        <v>121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105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8"/>
      <c r="B54" s="159"/>
      <c r="C54" s="187" t="s">
        <v>122</v>
      </c>
      <c r="D54" s="161"/>
      <c r="E54" s="162">
        <v>950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105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0.399999999999999" outlineLevel="1" x14ac:dyDescent="0.25">
      <c r="A55" s="170">
        <v>20</v>
      </c>
      <c r="B55" s="171" t="s">
        <v>163</v>
      </c>
      <c r="C55" s="186" t="s">
        <v>164</v>
      </c>
      <c r="D55" s="172" t="s">
        <v>117</v>
      </c>
      <c r="E55" s="173">
        <v>950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75">
        <v>0.55125000000000002</v>
      </c>
      <c r="O55" s="175">
        <f>ROUND(E55*N55,2)</f>
        <v>523.69000000000005</v>
      </c>
      <c r="P55" s="175">
        <v>0</v>
      </c>
      <c r="Q55" s="175">
        <f>ROUND(E55*P55,2)</f>
        <v>0</v>
      </c>
      <c r="R55" s="175" t="s">
        <v>153</v>
      </c>
      <c r="S55" s="175" t="s">
        <v>100</v>
      </c>
      <c r="T55" s="176" t="s">
        <v>100</v>
      </c>
      <c r="U55" s="160">
        <v>2.7E-2</v>
      </c>
      <c r="V55" s="160">
        <f>ROUND(E55*U55,2)</f>
        <v>25.65</v>
      </c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111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8"/>
      <c r="B56" s="159"/>
      <c r="C56" s="187" t="s">
        <v>121</v>
      </c>
      <c r="D56" s="161"/>
      <c r="E56" s="162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105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8"/>
      <c r="B57" s="159"/>
      <c r="C57" s="187" t="s">
        <v>122</v>
      </c>
      <c r="D57" s="161"/>
      <c r="E57" s="162">
        <v>950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105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70">
        <v>21</v>
      </c>
      <c r="B58" s="171" t="s">
        <v>165</v>
      </c>
      <c r="C58" s="186" t="s">
        <v>166</v>
      </c>
      <c r="D58" s="172" t="s">
        <v>117</v>
      </c>
      <c r="E58" s="173">
        <v>950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5" t="s">
        <v>153</v>
      </c>
      <c r="S58" s="175" t="s">
        <v>100</v>
      </c>
      <c r="T58" s="176" t="s">
        <v>100</v>
      </c>
      <c r="U58" s="160">
        <v>0.09</v>
      </c>
      <c r="V58" s="160">
        <f>ROUND(E58*U58,2)</f>
        <v>85.5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8"/>
      <c r="B59" s="159"/>
      <c r="C59" s="187" t="s">
        <v>121</v>
      </c>
      <c r="D59" s="161"/>
      <c r="E59" s="162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105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8"/>
      <c r="B60" s="159"/>
      <c r="C60" s="187" t="s">
        <v>122</v>
      </c>
      <c r="D60" s="161"/>
      <c r="E60" s="162">
        <v>950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105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0.399999999999999" outlineLevel="1" x14ac:dyDescent="0.25">
      <c r="A61" s="170">
        <v>22</v>
      </c>
      <c r="B61" s="171" t="s">
        <v>167</v>
      </c>
      <c r="C61" s="186" t="s">
        <v>168</v>
      </c>
      <c r="D61" s="172" t="s">
        <v>117</v>
      </c>
      <c r="E61" s="173">
        <v>950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75">
        <v>0.126</v>
      </c>
      <c r="O61" s="175">
        <f>ROUND(E61*N61,2)</f>
        <v>119.7</v>
      </c>
      <c r="P61" s="175">
        <v>0</v>
      </c>
      <c r="Q61" s="175">
        <f>ROUND(E61*P61,2)</f>
        <v>0</v>
      </c>
      <c r="R61" s="175"/>
      <c r="S61" s="175" t="s">
        <v>160</v>
      </c>
      <c r="T61" s="176" t="s">
        <v>100</v>
      </c>
      <c r="U61" s="160">
        <v>2.1000000000000001E-2</v>
      </c>
      <c r="V61" s="160">
        <f>ROUND(E61*U61,2)</f>
        <v>19.95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8"/>
      <c r="B62" s="159"/>
      <c r="C62" s="187" t="s">
        <v>121</v>
      </c>
      <c r="D62" s="161"/>
      <c r="E62" s="162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105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8"/>
      <c r="B63" s="159"/>
      <c r="C63" s="187" t="s">
        <v>122</v>
      </c>
      <c r="D63" s="161"/>
      <c r="E63" s="162">
        <v>950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105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70">
        <v>23</v>
      </c>
      <c r="B64" s="171" t="s">
        <v>169</v>
      </c>
      <c r="C64" s="186" t="s">
        <v>170</v>
      </c>
      <c r="D64" s="172" t="s">
        <v>117</v>
      </c>
      <c r="E64" s="173">
        <v>1140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2.4000000000000001E-4</v>
      </c>
      <c r="O64" s="175">
        <f>ROUND(E64*N64,2)</f>
        <v>0.27</v>
      </c>
      <c r="P64" s="175">
        <v>0</v>
      </c>
      <c r="Q64" s="175">
        <f>ROUND(E64*P64,2)</f>
        <v>0</v>
      </c>
      <c r="R64" s="175" t="s">
        <v>142</v>
      </c>
      <c r="S64" s="175" t="s">
        <v>100</v>
      </c>
      <c r="T64" s="176" t="s">
        <v>100</v>
      </c>
      <c r="U64" s="160">
        <v>0</v>
      </c>
      <c r="V64" s="160">
        <f>ROUND(E64*U64,2)</f>
        <v>0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143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8"/>
      <c r="B65" s="159"/>
      <c r="C65" s="187" t="s">
        <v>150</v>
      </c>
      <c r="D65" s="161"/>
      <c r="E65" s="162">
        <v>1140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105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5">
      <c r="A66" s="164" t="s">
        <v>94</v>
      </c>
      <c r="B66" s="165" t="s">
        <v>63</v>
      </c>
      <c r="C66" s="185" t="s">
        <v>64</v>
      </c>
      <c r="D66" s="166"/>
      <c r="E66" s="167"/>
      <c r="F66" s="168"/>
      <c r="G66" s="168">
        <f>SUMIF(AG67:AG67,"&lt;&gt;NOR",G67:G67)</f>
        <v>0</v>
      </c>
      <c r="H66" s="168"/>
      <c r="I66" s="168">
        <f>SUM(I67:I67)</f>
        <v>0</v>
      </c>
      <c r="J66" s="168"/>
      <c r="K66" s="168">
        <f>SUM(K67:K67)</f>
        <v>0</v>
      </c>
      <c r="L66" s="168"/>
      <c r="M66" s="168">
        <f>SUM(M67:M67)</f>
        <v>0</v>
      </c>
      <c r="N66" s="168"/>
      <c r="O66" s="168">
        <f>SUM(O67:O67)</f>
        <v>0</v>
      </c>
      <c r="P66" s="168"/>
      <c r="Q66" s="168">
        <f>SUM(Q67:Q67)</f>
        <v>0</v>
      </c>
      <c r="R66" s="168"/>
      <c r="S66" s="168"/>
      <c r="T66" s="169"/>
      <c r="U66" s="163"/>
      <c r="V66" s="163">
        <f>SUM(V67:V67)</f>
        <v>0</v>
      </c>
      <c r="W66" s="163"/>
      <c r="AG66" t="s">
        <v>95</v>
      </c>
    </row>
    <row r="67" spans="1:60" ht="20.399999999999999" outlineLevel="1" x14ac:dyDescent="0.25">
      <c r="A67" s="177">
        <v>24</v>
      </c>
      <c r="B67" s="178" t="s">
        <v>171</v>
      </c>
      <c r="C67" s="188" t="s">
        <v>184</v>
      </c>
      <c r="D67" s="179" t="s">
        <v>172</v>
      </c>
      <c r="E67" s="180">
        <v>1075</v>
      </c>
      <c r="F67" s="181"/>
      <c r="G67" s="182">
        <f>ROUND(E67*F67,2)</f>
        <v>0</v>
      </c>
      <c r="H67" s="181"/>
      <c r="I67" s="182">
        <f>ROUND(E67*H67,2)</f>
        <v>0</v>
      </c>
      <c r="J67" s="181"/>
      <c r="K67" s="182">
        <f>ROUND(E67*J67,2)</f>
        <v>0</v>
      </c>
      <c r="L67" s="182">
        <v>21</v>
      </c>
      <c r="M67" s="182">
        <f>G67*(1+L67/100)</f>
        <v>0</v>
      </c>
      <c r="N67" s="182">
        <v>0</v>
      </c>
      <c r="O67" s="182">
        <f>ROUND(E67*N67,2)</f>
        <v>0</v>
      </c>
      <c r="P67" s="182">
        <v>0</v>
      </c>
      <c r="Q67" s="182">
        <f>ROUND(E67*P67,2)</f>
        <v>0</v>
      </c>
      <c r="R67" s="182"/>
      <c r="S67" s="182" t="s">
        <v>160</v>
      </c>
      <c r="T67" s="183" t="s">
        <v>173</v>
      </c>
      <c r="U67" s="160">
        <v>0</v>
      </c>
      <c r="V67" s="160">
        <f>ROUND(E67*U67,2)</f>
        <v>0</v>
      </c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111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5">
      <c r="A68" s="164" t="s">
        <v>94</v>
      </c>
      <c r="B68" s="165" t="s">
        <v>65</v>
      </c>
      <c r="C68" s="185" t="s">
        <v>66</v>
      </c>
      <c r="D68" s="166"/>
      <c r="E68" s="167"/>
      <c r="F68" s="168"/>
      <c r="G68" s="168">
        <f>SUMIF(AG69:AG73,"&lt;&gt;NOR",G69:G73)</f>
        <v>0</v>
      </c>
      <c r="H68" s="168"/>
      <c r="I68" s="168">
        <f>SUM(I69:I73)</f>
        <v>0</v>
      </c>
      <c r="J68" s="168"/>
      <c r="K68" s="168">
        <f>SUM(K69:K73)</f>
        <v>0</v>
      </c>
      <c r="L68" s="168"/>
      <c r="M68" s="168">
        <f>SUM(M69:M73)</f>
        <v>0</v>
      </c>
      <c r="N68" s="168"/>
      <c r="O68" s="168">
        <f>SUM(O69:O73)</f>
        <v>0</v>
      </c>
      <c r="P68" s="168"/>
      <c r="Q68" s="168">
        <f>SUM(Q69:Q73)</f>
        <v>0</v>
      </c>
      <c r="R68" s="168"/>
      <c r="S68" s="168"/>
      <c r="T68" s="169"/>
      <c r="U68" s="163"/>
      <c r="V68" s="163">
        <f>SUM(V69:V73)</f>
        <v>25.67</v>
      </c>
      <c r="W68" s="163"/>
      <c r="AG68" t="s">
        <v>95</v>
      </c>
    </row>
    <row r="69" spans="1:60" outlineLevel="1" x14ac:dyDescent="0.25">
      <c r="A69" s="170">
        <v>25</v>
      </c>
      <c r="B69" s="171" t="s">
        <v>174</v>
      </c>
      <c r="C69" s="186" t="s">
        <v>175</v>
      </c>
      <c r="D69" s="172" t="s">
        <v>176</v>
      </c>
      <c r="E69" s="173">
        <v>1604.6556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 t="s">
        <v>153</v>
      </c>
      <c r="S69" s="175" t="s">
        <v>100</v>
      </c>
      <c r="T69" s="176" t="s">
        <v>100</v>
      </c>
      <c r="U69" s="160">
        <v>1.6E-2</v>
      </c>
      <c r="V69" s="160">
        <f>ROUND(E69*U69,2)</f>
        <v>25.67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177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8"/>
      <c r="B70" s="159"/>
      <c r="C70" s="240" t="s">
        <v>178</v>
      </c>
      <c r="D70" s="241"/>
      <c r="E70" s="241"/>
      <c r="F70" s="241"/>
      <c r="G70" s="241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103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8"/>
      <c r="B71" s="159"/>
      <c r="C71" s="187" t="s">
        <v>179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105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8"/>
      <c r="B72" s="159"/>
      <c r="C72" s="187" t="s">
        <v>180</v>
      </c>
      <c r="D72" s="161"/>
      <c r="E72" s="162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105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8"/>
      <c r="B73" s="159"/>
      <c r="C73" s="187" t="s">
        <v>181</v>
      </c>
      <c r="D73" s="161"/>
      <c r="E73" s="162">
        <v>1604.6556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105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5">
      <c r="A74" s="5"/>
      <c r="B74" s="6"/>
      <c r="C74" s="189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v>15</v>
      </c>
      <c r="AF74">
        <v>21</v>
      </c>
    </row>
    <row r="75" spans="1:60" x14ac:dyDescent="0.25">
      <c r="A75" s="154"/>
      <c r="B75" s="155" t="s">
        <v>29</v>
      </c>
      <c r="C75" s="190"/>
      <c r="D75" s="156"/>
      <c r="E75" s="157"/>
      <c r="F75" s="157"/>
      <c r="G75" s="184">
        <f>G8+G35+G41+G66+G68</f>
        <v>0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E75">
        <f>SUMIF(L7:L73,AE74,G7:G73)</f>
        <v>0</v>
      </c>
      <c r="AF75">
        <f>SUMIF(L7:L73,AF74,G7:G73)</f>
        <v>0</v>
      </c>
      <c r="AG75" t="s">
        <v>182</v>
      </c>
    </row>
    <row r="76" spans="1:60" x14ac:dyDescent="0.25">
      <c r="C76" s="191"/>
      <c r="D76" s="142"/>
      <c r="AG76" t="s">
        <v>183</v>
      </c>
    </row>
    <row r="77" spans="1:60" x14ac:dyDescent="0.25">
      <c r="D77" s="142"/>
    </row>
    <row r="78" spans="1:60" x14ac:dyDescent="0.25">
      <c r="D78" s="142"/>
    </row>
    <row r="79" spans="1:60" x14ac:dyDescent="0.25">
      <c r="D79" s="142"/>
    </row>
    <row r="80" spans="1:60" x14ac:dyDescent="0.25">
      <c r="D80" s="142"/>
    </row>
    <row r="81" spans="4:4" x14ac:dyDescent="0.25">
      <c r="D81" s="142"/>
    </row>
    <row r="82" spans="4:4" x14ac:dyDescent="0.25">
      <c r="D82" s="142"/>
    </row>
    <row r="83" spans="4:4" x14ac:dyDescent="0.25">
      <c r="D83" s="142"/>
    </row>
    <row r="84" spans="4:4" x14ac:dyDescent="0.25">
      <c r="D84" s="142"/>
    </row>
    <row r="85" spans="4:4" x14ac:dyDescent="0.25">
      <c r="D85" s="142"/>
    </row>
    <row r="86" spans="4:4" x14ac:dyDescent="0.25">
      <c r="D86" s="142"/>
    </row>
    <row r="87" spans="4:4" x14ac:dyDescent="0.25">
      <c r="D87" s="142"/>
    </row>
    <row r="88" spans="4:4" x14ac:dyDescent="0.25">
      <c r="D88" s="142"/>
    </row>
    <row r="89" spans="4:4" x14ac:dyDescent="0.25">
      <c r="D89" s="142"/>
    </row>
    <row r="90" spans="4:4" x14ac:dyDescent="0.25">
      <c r="D90" s="142"/>
    </row>
    <row r="91" spans="4:4" x14ac:dyDescent="0.25">
      <c r="D91" s="142"/>
    </row>
    <row r="92" spans="4:4" x14ac:dyDescent="0.25">
      <c r="D92" s="142"/>
    </row>
    <row r="93" spans="4:4" x14ac:dyDescent="0.25">
      <c r="D93" s="142"/>
    </row>
    <row r="94" spans="4:4" x14ac:dyDescent="0.25">
      <c r="D94" s="142"/>
    </row>
    <row r="95" spans="4:4" x14ac:dyDescent="0.25">
      <c r="D95" s="142"/>
    </row>
    <row r="96" spans="4:4" x14ac:dyDescent="0.25">
      <c r="D96" s="142"/>
    </row>
    <row r="97" spans="4:4" x14ac:dyDescent="0.25">
      <c r="D97" s="142"/>
    </row>
    <row r="98" spans="4:4" x14ac:dyDescent="0.25">
      <c r="D98" s="142"/>
    </row>
    <row r="99" spans="4:4" x14ac:dyDescent="0.25">
      <c r="D99" s="142"/>
    </row>
    <row r="100" spans="4:4" x14ac:dyDescent="0.25">
      <c r="D100" s="142"/>
    </row>
    <row r="101" spans="4:4" x14ac:dyDescent="0.25">
      <c r="D101" s="142"/>
    </row>
    <row r="102" spans="4:4" x14ac:dyDescent="0.25">
      <c r="D102" s="142"/>
    </row>
    <row r="103" spans="4:4" x14ac:dyDescent="0.25">
      <c r="D103" s="142"/>
    </row>
    <row r="104" spans="4:4" x14ac:dyDescent="0.25">
      <c r="D104" s="142"/>
    </row>
    <row r="105" spans="4:4" x14ac:dyDescent="0.25">
      <c r="D105" s="142"/>
    </row>
    <row r="106" spans="4:4" x14ac:dyDescent="0.25">
      <c r="D106" s="142"/>
    </row>
    <row r="107" spans="4:4" x14ac:dyDescent="0.25">
      <c r="D107" s="142"/>
    </row>
    <row r="108" spans="4:4" x14ac:dyDescent="0.25">
      <c r="D108" s="142"/>
    </row>
    <row r="109" spans="4:4" x14ac:dyDescent="0.25">
      <c r="D109" s="142"/>
    </row>
    <row r="110" spans="4:4" x14ac:dyDescent="0.25">
      <c r="D110" s="142"/>
    </row>
    <row r="111" spans="4:4" x14ac:dyDescent="0.25">
      <c r="D111" s="142"/>
    </row>
    <row r="112" spans="4:4" x14ac:dyDescent="0.25">
      <c r="D112" s="142"/>
    </row>
    <row r="113" spans="4:4" x14ac:dyDescent="0.25">
      <c r="D113" s="142"/>
    </row>
    <row r="114" spans="4:4" x14ac:dyDescent="0.25">
      <c r="D114" s="142"/>
    </row>
    <row r="115" spans="4:4" x14ac:dyDescent="0.25">
      <c r="D115" s="142"/>
    </row>
    <row r="116" spans="4:4" x14ac:dyDescent="0.25">
      <c r="D116" s="142"/>
    </row>
    <row r="117" spans="4:4" x14ac:dyDescent="0.25">
      <c r="D117" s="142"/>
    </row>
    <row r="118" spans="4:4" x14ac:dyDescent="0.25">
      <c r="D118" s="142"/>
    </row>
    <row r="119" spans="4:4" x14ac:dyDescent="0.25">
      <c r="D119" s="142"/>
    </row>
    <row r="120" spans="4:4" x14ac:dyDescent="0.25">
      <c r="D120" s="142"/>
    </row>
    <row r="121" spans="4:4" x14ac:dyDescent="0.25">
      <c r="D121" s="142"/>
    </row>
    <row r="122" spans="4:4" x14ac:dyDescent="0.25">
      <c r="D122" s="142"/>
    </row>
    <row r="123" spans="4:4" x14ac:dyDescent="0.25">
      <c r="D123" s="142"/>
    </row>
    <row r="124" spans="4:4" x14ac:dyDescent="0.25">
      <c r="D124" s="142"/>
    </row>
    <row r="125" spans="4:4" x14ac:dyDescent="0.25">
      <c r="D125" s="142"/>
    </row>
    <row r="126" spans="4:4" x14ac:dyDescent="0.25">
      <c r="D126" s="142"/>
    </row>
    <row r="127" spans="4:4" x14ac:dyDescent="0.25">
      <c r="D127" s="142"/>
    </row>
    <row r="128" spans="4:4" x14ac:dyDescent="0.25">
      <c r="D128" s="142"/>
    </row>
    <row r="129" spans="4:4" x14ac:dyDescent="0.25">
      <c r="D129" s="142"/>
    </row>
    <row r="130" spans="4:4" x14ac:dyDescent="0.25">
      <c r="D130" s="142"/>
    </row>
    <row r="131" spans="4:4" x14ac:dyDescent="0.25">
      <c r="D131" s="142"/>
    </row>
    <row r="132" spans="4:4" x14ac:dyDescent="0.25">
      <c r="D132" s="142"/>
    </row>
    <row r="133" spans="4:4" x14ac:dyDescent="0.25">
      <c r="D133" s="142"/>
    </row>
    <row r="134" spans="4:4" x14ac:dyDescent="0.25">
      <c r="D134" s="142"/>
    </row>
    <row r="135" spans="4:4" x14ac:dyDescent="0.25">
      <c r="D135" s="142"/>
    </row>
    <row r="136" spans="4:4" x14ac:dyDescent="0.25">
      <c r="D136" s="142"/>
    </row>
    <row r="137" spans="4:4" x14ac:dyDescent="0.25">
      <c r="D137" s="142"/>
    </row>
    <row r="138" spans="4:4" x14ac:dyDescent="0.25">
      <c r="D138" s="142"/>
    </row>
    <row r="139" spans="4:4" x14ac:dyDescent="0.25">
      <c r="D139" s="142"/>
    </row>
    <row r="140" spans="4:4" x14ac:dyDescent="0.25">
      <c r="D140" s="142"/>
    </row>
    <row r="141" spans="4:4" x14ac:dyDescent="0.25">
      <c r="D141" s="142"/>
    </row>
    <row r="142" spans="4:4" x14ac:dyDescent="0.25">
      <c r="D142" s="142"/>
    </row>
    <row r="143" spans="4:4" x14ac:dyDescent="0.25">
      <c r="D143" s="142"/>
    </row>
    <row r="144" spans="4:4" x14ac:dyDescent="0.25">
      <c r="D144" s="142"/>
    </row>
    <row r="145" spans="4:4" x14ac:dyDescent="0.25">
      <c r="D145" s="142"/>
    </row>
    <row r="146" spans="4:4" x14ac:dyDescent="0.25">
      <c r="D146" s="142"/>
    </row>
    <row r="147" spans="4:4" x14ac:dyDescent="0.25">
      <c r="D147" s="142"/>
    </row>
    <row r="148" spans="4:4" x14ac:dyDescent="0.25">
      <c r="D148" s="142"/>
    </row>
    <row r="149" spans="4:4" x14ac:dyDescent="0.25">
      <c r="D149" s="142"/>
    </row>
    <row r="150" spans="4:4" x14ac:dyDescent="0.25">
      <c r="D150" s="142"/>
    </row>
    <row r="151" spans="4:4" x14ac:dyDescent="0.25">
      <c r="D151" s="142"/>
    </row>
    <row r="152" spans="4:4" x14ac:dyDescent="0.25">
      <c r="D152" s="142"/>
    </row>
    <row r="153" spans="4:4" x14ac:dyDescent="0.25">
      <c r="D153" s="142"/>
    </row>
    <row r="154" spans="4:4" x14ac:dyDescent="0.25">
      <c r="D154" s="142"/>
    </row>
    <row r="155" spans="4:4" x14ac:dyDescent="0.25">
      <c r="D155" s="142"/>
    </row>
    <row r="156" spans="4:4" x14ac:dyDescent="0.25">
      <c r="D156" s="142"/>
    </row>
    <row r="157" spans="4:4" x14ac:dyDescent="0.25">
      <c r="D157" s="142"/>
    </row>
    <row r="158" spans="4:4" x14ac:dyDescent="0.25">
      <c r="D158" s="142"/>
    </row>
    <row r="159" spans="4:4" x14ac:dyDescent="0.25">
      <c r="D159" s="142"/>
    </row>
    <row r="160" spans="4:4" x14ac:dyDescent="0.25">
      <c r="D160" s="142"/>
    </row>
    <row r="161" spans="4:4" x14ac:dyDescent="0.25">
      <c r="D161" s="142"/>
    </row>
    <row r="162" spans="4:4" x14ac:dyDescent="0.25">
      <c r="D162" s="142"/>
    </row>
    <row r="163" spans="4:4" x14ac:dyDescent="0.25">
      <c r="D163" s="142"/>
    </row>
    <row r="164" spans="4:4" x14ac:dyDescent="0.25">
      <c r="D164" s="142"/>
    </row>
    <row r="165" spans="4:4" x14ac:dyDescent="0.25">
      <c r="D165" s="142"/>
    </row>
    <row r="166" spans="4:4" x14ac:dyDescent="0.25">
      <c r="D166" s="142"/>
    </row>
    <row r="167" spans="4:4" x14ac:dyDescent="0.25">
      <c r="D167" s="142"/>
    </row>
    <row r="168" spans="4:4" x14ac:dyDescent="0.25">
      <c r="D168" s="142"/>
    </row>
    <row r="169" spans="4:4" x14ac:dyDescent="0.25">
      <c r="D169" s="142"/>
    </row>
    <row r="170" spans="4:4" x14ac:dyDescent="0.25">
      <c r="D170" s="142"/>
    </row>
    <row r="171" spans="4:4" x14ac:dyDescent="0.25">
      <c r="D171" s="142"/>
    </row>
    <row r="172" spans="4:4" x14ac:dyDescent="0.25">
      <c r="D172" s="142"/>
    </row>
    <row r="173" spans="4:4" x14ac:dyDescent="0.25">
      <c r="D173" s="142"/>
    </row>
    <row r="174" spans="4:4" x14ac:dyDescent="0.25">
      <c r="D174" s="142"/>
    </row>
    <row r="175" spans="4:4" x14ac:dyDescent="0.25">
      <c r="D175" s="142"/>
    </row>
    <row r="176" spans="4:4" x14ac:dyDescent="0.25">
      <c r="D176" s="142"/>
    </row>
    <row r="177" spans="4:4" x14ac:dyDescent="0.25">
      <c r="D177" s="142"/>
    </row>
    <row r="178" spans="4:4" x14ac:dyDescent="0.25">
      <c r="D178" s="142"/>
    </row>
    <row r="179" spans="4:4" x14ac:dyDescent="0.25">
      <c r="D179" s="142"/>
    </row>
    <row r="180" spans="4:4" x14ac:dyDescent="0.25">
      <c r="D180" s="142"/>
    </row>
    <row r="181" spans="4:4" x14ac:dyDescent="0.25">
      <c r="D181" s="142"/>
    </row>
    <row r="182" spans="4:4" x14ac:dyDescent="0.25">
      <c r="D182" s="142"/>
    </row>
    <row r="183" spans="4:4" x14ac:dyDescent="0.25">
      <c r="D183" s="142"/>
    </row>
    <row r="184" spans="4:4" x14ac:dyDescent="0.25">
      <c r="D184" s="142"/>
    </row>
    <row r="185" spans="4:4" x14ac:dyDescent="0.25">
      <c r="D185" s="142"/>
    </row>
    <row r="186" spans="4:4" x14ac:dyDescent="0.25">
      <c r="D186" s="142"/>
    </row>
    <row r="187" spans="4:4" x14ac:dyDescent="0.25">
      <c r="D187" s="142"/>
    </row>
    <row r="188" spans="4:4" x14ac:dyDescent="0.25">
      <c r="D188" s="142"/>
    </row>
    <row r="189" spans="4:4" x14ac:dyDescent="0.25">
      <c r="D189" s="142"/>
    </row>
    <row r="190" spans="4:4" x14ac:dyDescent="0.25">
      <c r="D190" s="142"/>
    </row>
    <row r="191" spans="4:4" x14ac:dyDescent="0.25">
      <c r="D191" s="142"/>
    </row>
    <row r="192" spans="4:4" x14ac:dyDescent="0.25">
      <c r="D192" s="142"/>
    </row>
    <row r="193" spans="4:4" x14ac:dyDescent="0.25">
      <c r="D193" s="142"/>
    </row>
    <row r="194" spans="4:4" x14ac:dyDescent="0.25">
      <c r="D194" s="142"/>
    </row>
    <row r="195" spans="4:4" x14ac:dyDescent="0.25">
      <c r="D195" s="142"/>
    </row>
    <row r="196" spans="4:4" x14ac:dyDescent="0.25">
      <c r="D196" s="142"/>
    </row>
    <row r="197" spans="4:4" x14ac:dyDescent="0.25">
      <c r="D197" s="142"/>
    </row>
    <row r="198" spans="4:4" x14ac:dyDescent="0.25">
      <c r="D198" s="142"/>
    </row>
    <row r="199" spans="4:4" x14ac:dyDescent="0.25">
      <c r="D199" s="142"/>
    </row>
    <row r="200" spans="4:4" x14ac:dyDescent="0.25">
      <c r="D200" s="142"/>
    </row>
    <row r="201" spans="4:4" x14ac:dyDescent="0.25">
      <c r="D201" s="142"/>
    </row>
    <row r="202" spans="4:4" x14ac:dyDescent="0.25">
      <c r="D202" s="142"/>
    </row>
    <row r="203" spans="4:4" x14ac:dyDescent="0.25">
      <c r="D203" s="142"/>
    </row>
    <row r="204" spans="4:4" x14ac:dyDescent="0.25">
      <c r="D204" s="142"/>
    </row>
    <row r="205" spans="4:4" x14ac:dyDescent="0.25">
      <c r="D205" s="142"/>
    </row>
    <row r="206" spans="4:4" x14ac:dyDescent="0.25">
      <c r="D206" s="142"/>
    </row>
    <row r="207" spans="4:4" x14ac:dyDescent="0.25">
      <c r="D207" s="142"/>
    </row>
    <row r="208" spans="4:4" x14ac:dyDescent="0.25">
      <c r="D208" s="142"/>
    </row>
    <row r="209" spans="4:4" x14ac:dyDescent="0.25">
      <c r="D209" s="142"/>
    </row>
    <row r="210" spans="4:4" x14ac:dyDescent="0.25">
      <c r="D210" s="142"/>
    </row>
    <row r="211" spans="4:4" x14ac:dyDescent="0.25">
      <c r="D211" s="142"/>
    </row>
    <row r="212" spans="4:4" x14ac:dyDescent="0.25">
      <c r="D212" s="142"/>
    </row>
    <row r="213" spans="4:4" x14ac:dyDescent="0.25">
      <c r="D213" s="142"/>
    </row>
    <row r="214" spans="4:4" x14ac:dyDescent="0.25">
      <c r="D214" s="142"/>
    </row>
    <row r="215" spans="4:4" x14ac:dyDescent="0.25">
      <c r="D215" s="142"/>
    </row>
    <row r="216" spans="4:4" x14ac:dyDescent="0.25">
      <c r="D216" s="142"/>
    </row>
    <row r="217" spans="4:4" x14ac:dyDescent="0.25">
      <c r="D217" s="142"/>
    </row>
    <row r="218" spans="4:4" x14ac:dyDescent="0.25">
      <c r="D218" s="142"/>
    </row>
    <row r="219" spans="4:4" x14ac:dyDescent="0.25">
      <c r="D219" s="142"/>
    </row>
    <row r="220" spans="4:4" x14ac:dyDescent="0.25">
      <c r="D220" s="142"/>
    </row>
    <row r="221" spans="4:4" x14ac:dyDescent="0.25">
      <c r="D221" s="142"/>
    </row>
    <row r="222" spans="4:4" x14ac:dyDescent="0.25">
      <c r="D222" s="142"/>
    </row>
    <row r="223" spans="4:4" x14ac:dyDescent="0.25">
      <c r="D223" s="142"/>
    </row>
    <row r="224" spans="4:4" x14ac:dyDescent="0.25">
      <c r="D224" s="142"/>
    </row>
    <row r="225" spans="4:4" x14ac:dyDescent="0.25">
      <c r="D225" s="142"/>
    </row>
    <row r="226" spans="4:4" x14ac:dyDescent="0.25">
      <c r="D226" s="142"/>
    </row>
    <row r="227" spans="4:4" x14ac:dyDescent="0.25">
      <c r="D227" s="142"/>
    </row>
    <row r="228" spans="4:4" x14ac:dyDescent="0.25">
      <c r="D228" s="142"/>
    </row>
    <row r="229" spans="4:4" x14ac:dyDescent="0.25">
      <c r="D229" s="142"/>
    </row>
    <row r="230" spans="4:4" x14ac:dyDescent="0.25">
      <c r="D230" s="142"/>
    </row>
    <row r="231" spans="4:4" x14ac:dyDescent="0.25">
      <c r="D231" s="142"/>
    </row>
    <row r="232" spans="4:4" x14ac:dyDescent="0.25">
      <c r="D232" s="142"/>
    </row>
    <row r="233" spans="4:4" x14ac:dyDescent="0.25">
      <c r="D233" s="142"/>
    </row>
    <row r="234" spans="4:4" x14ac:dyDescent="0.25">
      <c r="D234" s="142"/>
    </row>
    <row r="235" spans="4:4" x14ac:dyDescent="0.25">
      <c r="D235" s="142"/>
    </row>
    <row r="236" spans="4:4" x14ac:dyDescent="0.25">
      <c r="D236" s="142"/>
    </row>
    <row r="237" spans="4:4" x14ac:dyDescent="0.25">
      <c r="D237" s="142"/>
    </row>
    <row r="238" spans="4:4" x14ac:dyDescent="0.25">
      <c r="D238" s="142"/>
    </row>
    <row r="239" spans="4:4" x14ac:dyDescent="0.25">
      <c r="D239" s="142"/>
    </row>
    <row r="240" spans="4:4" x14ac:dyDescent="0.25">
      <c r="D240" s="142"/>
    </row>
    <row r="241" spans="4:4" x14ac:dyDescent="0.25">
      <c r="D241" s="142"/>
    </row>
    <row r="242" spans="4:4" x14ac:dyDescent="0.25">
      <c r="D242" s="142"/>
    </row>
    <row r="243" spans="4:4" x14ac:dyDescent="0.25">
      <c r="D243" s="142"/>
    </row>
    <row r="244" spans="4:4" x14ac:dyDescent="0.25">
      <c r="D244" s="142"/>
    </row>
    <row r="245" spans="4:4" x14ac:dyDescent="0.25">
      <c r="D245" s="142"/>
    </row>
    <row r="246" spans="4:4" x14ac:dyDescent="0.25">
      <c r="D246" s="142"/>
    </row>
    <row r="247" spans="4:4" x14ac:dyDescent="0.25">
      <c r="D247" s="142"/>
    </row>
    <row r="248" spans="4:4" x14ac:dyDescent="0.25">
      <c r="D248" s="142"/>
    </row>
    <row r="249" spans="4:4" x14ac:dyDescent="0.25">
      <c r="D249" s="142"/>
    </row>
    <row r="250" spans="4:4" x14ac:dyDescent="0.25">
      <c r="D250" s="142"/>
    </row>
    <row r="251" spans="4:4" x14ac:dyDescent="0.25">
      <c r="D251" s="142"/>
    </row>
    <row r="252" spans="4:4" x14ac:dyDescent="0.25">
      <c r="D252" s="142"/>
    </row>
    <row r="253" spans="4:4" x14ac:dyDescent="0.25">
      <c r="D253" s="142"/>
    </row>
    <row r="254" spans="4:4" x14ac:dyDescent="0.25">
      <c r="D254" s="142"/>
    </row>
    <row r="255" spans="4:4" x14ac:dyDescent="0.25">
      <c r="D255" s="142"/>
    </row>
    <row r="256" spans="4:4" x14ac:dyDescent="0.25">
      <c r="D256" s="142"/>
    </row>
    <row r="257" spans="4:4" x14ac:dyDescent="0.25">
      <c r="D257" s="142"/>
    </row>
    <row r="258" spans="4:4" x14ac:dyDescent="0.25">
      <c r="D258" s="142"/>
    </row>
    <row r="259" spans="4:4" x14ac:dyDescent="0.25">
      <c r="D259" s="142"/>
    </row>
    <row r="260" spans="4:4" x14ac:dyDescent="0.25">
      <c r="D260" s="142"/>
    </row>
    <row r="261" spans="4:4" x14ac:dyDescent="0.25">
      <c r="D261" s="142"/>
    </row>
    <row r="262" spans="4:4" x14ac:dyDescent="0.25">
      <c r="D262" s="142"/>
    </row>
    <row r="263" spans="4:4" x14ac:dyDescent="0.25">
      <c r="D263" s="142"/>
    </row>
    <row r="264" spans="4:4" x14ac:dyDescent="0.25">
      <c r="D264" s="142"/>
    </row>
    <row r="265" spans="4:4" x14ac:dyDescent="0.25">
      <c r="D265" s="142"/>
    </row>
    <row r="266" spans="4:4" x14ac:dyDescent="0.25">
      <c r="D266" s="142"/>
    </row>
    <row r="267" spans="4:4" x14ac:dyDescent="0.25">
      <c r="D267" s="142"/>
    </row>
    <row r="268" spans="4:4" x14ac:dyDescent="0.25">
      <c r="D268" s="142"/>
    </row>
    <row r="269" spans="4:4" x14ac:dyDescent="0.25">
      <c r="D269" s="142"/>
    </row>
    <row r="270" spans="4:4" x14ac:dyDescent="0.25">
      <c r="D270" s="142"/>
    </row>
    <row r="271" spans="4:4" x14ac:dyDescent="0.25">
      <c r="D271" s="142"/>
    </row>
    <row r="272" spans="4:4" x14ac:dyDescent="0.25">
      <c r="D272" s="142"/>
    </row>
    <row r="273" spans="4:4" x14ac:dyDescent="0.25">
      <c r="D273" s="142"/>
    </row>
    <row r="274" spans="4:4" x14ac:dyDescent="0.25">
      <c r="D274" s="142"/>
    </row>
    <row r="275" spans="4:4" x14ac:dyDescent="0.25">
      <c r="D275" s="142"/>
    </row>
    <row r="276" spans="4:4" x14ac:dyDescent="0.25">
      <c r="D276" s="142"/>
    </row>
    <row r="277" spans="4:4" x14ac:dyDescent="0.25">
      <c r="D277" s="142"/>
    </row>
    <row r="278" spans="4:4" x14ac:dyDescent="0.25">
      <c r="D278" s="142"/>
    </row>
    <row r="279" spans="4:4" x14ac:dyDescent="0.25">
      <c r="D279" s="142"/>
    </row>
    <row r="280" spans="4:4" x14ac:dyDescent="0.25">
      <c r="D280" s="142"/>
    </row>
    <row r="281" spans="4:4" x14ac:dyDescent="0.25">
      <c r="D281" s="142"/>
    </row>
    <row r="282" spans="4:4" x14ac:dyDescent="0.25">
      <c r="D282" s="142"/>
    </row>
    <row r="283" spans="4:4" x14ac:dyDescent="0.25">
      <c r="D283" s="142"/>
    </row>
    <row r="284" spans="4:4" x14ac:dyDescent="0.25">
      <c r="D284" s="142"/>
    </row>
    <row r="285" spans="4:4" x14ac:dyDescent="0.25">
      <c r="D285" s="142"/>
    </row>
    <row r="286" spans="4:4" x14ac:dyDescent="0.25">
      <c r="D286" s="142"/>
    </row>
    <row r="287" spans="4:4" x14ac:dyDescent="0.25">
      <c r="D287" s="142"/>
    </row>
    <row r="288" spans="4:4" x14ac:dyDescent="0.25">
      <c r="D288" s="142"/>
    </row>
    <row r="289" spans="4:4" x14ac:dyDescent="0.25">
      <c r="D289" s="142"/>
    </row>
    <row r="290" spans="4:4" x14ac:dyDescent="0.25">
      <c r="D290" s="142"/>
    </row>
    <row r="291" spans="4:4" x14ac:dyDescent="0.25">
      <c r="D291" s="142"/>
    </row>
    <row r="292" spans="4:4" x14ac:dyDescent="0.25">
      <c r="D292" s="142"/>
    </row>
    <row r="293" spans="4:4" x14ac:dyDescent="0.25">
      <c r="D293" s="142"/>
    </row>
    <row r="294" spans="4:4" x14ac:dyDescent="0.25">
      <c r="D294" s="142"/>
    </row>
    <row r="295" spans="4:4" x14ac:dyDescent="0.25">
      <c r="D295" s="142"/>
    </row>
    <row r="296" spans="4:4" x14ac:dyDescent="0.25">
      <c r="D296" s="142"/>
    </row>
    <row r="297" spans="4:4" x14ac:dyDescent="0.25">
      <c r="D297" s="142"/>
    </row>
    <row r="298" spans="4:4" x14ac:dyDescent="0.25">
      <c r="D298" s="142"/>
    </row>
    <row r="299" spans="4:4" x14ac:dyDescent="0.25">
      <c r="D299" s="142"/>
    </row>
    <row r="300" spans="4:4" x14ac:dyDescent="0.25">
      <c r="D300" s="142"/>
    </row>
    <row r="301" spans="4:4" x14ac:dyDescent="0.25">
      <c r="D301" s="142"/>
    </row>
    <row r="302" spans="4:4" x14ac:dyDescent="0.25">
      <c r="D302" s="142"/>
    </row>
    <row r="303" spans="4:4" x14ac:dyDescent="0.25">
      <c r="D303" s="142"/>
    </row>
    <row r="304" spans="4:4" x14ac:dyDescent="0.25">
      <c r="D304" s="142"/>
    </row>
    <row r="305" spans="4:4" x14ac:dyDescent="0.25">
      <c r="D305" s="142"/>
    </row>
    <row r="306" spans="4:4" x14ac:dyDescent="0.25">
      <c r="D306" s="142"/>
    </row>
    <row r="307" spans="4:4" x14ac:dyDescent="0.25">
      <c r="D307" s="142"/>
    </row>
    <row r="308" spans="4:4" x14ac:dyDescent="0.25">
      <c r="D308" s="142"/>
    </row>
    <row r="309" spans="4:4" x14ac:dyDescent="0.25">
      <c r="D309" s="142"/>
    </row>
    <row r="310" spans="4:4" x14ac:dyDescent="0.25">
      <c r="D310" s="142"/>
    </row>
    <row r="311" spans="4:4" x14ac:dyDescent="0.25">
      <c r="D311" s="142"/>
    </row>
    <row r="312" spans="4:4" x14ac:dyDescent="0.25">
      <c r="D312" s="142"/>
    </row>
    <row r="313" spans="4:4" x14ac:dyDescent="0.25">
      <c r="D313" s="142"/>
    </row>
    <row r="314" spans="4:4" x14ac:dyDescent="0.25">
      <c r="D314" s="142"/>
    </row>
    <row r="315" spans="4:4" x14ac:dyDescent="0.25">
      <c r="D315" s="142"/>
    </row>
    <row r="316" spans="4:4" x14ac:dyDescent="0.25">
      <c r="D316" s="142"/>
    </row>
    <row r="317" spans="4:4" x14ac:dyDescent="0.25">
      <c r="D317" s="142"/>
    </row>
    <row r="318" spans="4:4" x14ac:dyDescent="0.25">
      <c r="D318" s="142"/>
    </row>
    <row r="319" spans="4:4" x14ac:dyDescent="0.25">
      <c r="D319" s="142"/>
    </row>
    <row r="320" spans="4:4" x14ac:dyDescent="0.25">
      <c r="D320" s="142"/>
    </row>
    <row r="321" spans="4:4" x14ac:dyDescent="0.25">
      <c r="D321" s="142"/>
    </row>
    <row r="322" spans="4:4" x14ac:dyDescent="0.25">
      <c r="D322" s="142"/>
    </row>
    <row r="323" spans="4:4" x14ac:dyDescent="0.25">
      <c r="D323" s="142"/>
    </row>
    <row r="324" spans="4:4" x14ac:dyDescent="0.25">
      <c r="D324" s="142"/>
    </row>
    <row r="325" spans="4:4" x14ac:dyDescent="0.25">
      <c r="D325" s="142"/>
    </row>
    <row r="326" spans="4:4" x14ac:dyDescent="0.25">
      <c r="D326" s="142"/>
    </row>
    <row r="327" spans="4:4" x14ac:dyDescent="0.25">
      <c r="D327" s="142"/>
    </row>
    <row r="328" spans="4:4" x14ac:dyDescent="0.25">
      <c r="D328" s="142"/>
    </row>
    <row r="329" spans="4:4" x14ac:dyDescent="0.25">
      <c r="D329" s="142"/>
    </row>
    <row r="330" spans="4:4" x14ac:dyDescent="0.25">
      <c r="D330" s="142"/>
    </row>
    <row r="331" spans="4:4" x14ac:dyDescent="0.25">
      <c r="D331" s="142"/>
    </row>
    <row r="332" spans="4:4" x14ac:dyDescent="0.25">
      <c r="D332" s="142"/>
    </row>
    <row r="333" spans="4:4" x14ac:dyDescent="0.25">
      <c r="D333" s="142"/>
    </row>
    <row r="334" spans="4:4" x14ac:dyDescent="0.25">
      <c r="D334" s="142"/>
    </row>
    <row r="335" spans="4:4" x14ac:dyDescent="0.25">
      <c r="D335" s="142"/>
    </row>
    <row r="336" spans="4:4" x14ac:dyDescent="0.25">
      <c r="D336" s="142"/>
    </row>
    <row r="337" spans="4:4" x14ac:dyDescent="0.25">
      <c r="D337" s="142"/>
    </row>
    <row r="338" spans="4:4" x14ac:dyDescent="0.25">
      <c r="D338" s="142"/>
    </row>
    <row r="339" spans="4:4" x14ac:dyDescent="0.25">
      <c r="D339" s="142"/>
    </row>
    <row r="340" spans="4:4" x14ac:dyDescent="0.25">
      <c r="D340" s="142"/>
    </row>
    <row r="341" spans="4:4" x14ac:dyDescent="0.25">
      <c r="D341" s="142"/>
    </row>
    <row r="342" spans="4:4" x14ac:dyDescent="0.25">
      <c r="D342" s="142"/>
    </row>
    <row r="343" spans="4:4" x14ac:dyDescent="0.25">
      <c r="D343" s="142"/>
    </row>
    <row r="344" spans="4:4" x14ac:dyDescent="0.25">
      <c r="D344" s="142"/>
    </row>
    <row r="345" spans="4:4" x14ac:dyDescent="0.25">
      <c r="D345" s="142"/>
    </row>
    <row r="346" spans="4:4" x14ac:dyDescent="0.25">
      <c r="D346" s="142"/>
    </row>
    <row r="347" spans="4:4" x14ac:dyDescent="0.25">
      <c r="D347" s="142"/>
    </row>
    <row r="348" spans="4:4" x14ac:dyDescent="0.25">
      <c r="D348" s="142"/>
    </row>
    <row r="349" spans="4:4" x14ac:dyDescent="0.25">
      <c r="D349" s="142"/>
    </row>
    <row r="350" spans="4:4" x14ac:dyDescent="0.25">
      <c r="D350" s="142"/>
    </row>
    <row r="351" spans="4:4" x14ac:dyDescent="0.25">
      <c r="D351" s="142"/>
    </row>
    <row r="352" spans="4:4" x14ac:dyDescent="0.25">
      <c r="D352" s="142"/>
    </row>
    <row r="353" spans="4:4" x14ac:dyDescent="0.25">
      <c r="D353" s="142"/>
    </row>
    <row r="354" spans="4:4" x14ac:dyDescent="0.25">
      <c r="D354" s="142"/>
    </row>
    <row r="355" spans="4:4" x14ac:dyDescent="0.25">
      <c r="D355" s="142"/>
    </row>
    <row r="356" spans="4:4" x14ac:dyDescent="0.25">
      <c r="D356" s="142"/>
    </row>
    <row r="357" spans="4:4" x14ac:dyDescent="0.25">
      <c r="D357" s="142"/>
    </row>
    <row r="358" spans="4:4" x14ac:dyDescent="0.25">
      <c r="D358" s="142"/>
    </row>
    <row r="359" spans="4:4" x14ac:dyDescent="0.25">
      <c r="D359" s="142"/>
    </row>
    <row r="360" spans="4:4" x14ac:dyDescent="0.25">
      <c r="D360" s="142"/>
    </row>
    <row r="361" spans="4:4" x14ac:dyDescent="0.25">
      <c r="D361" s="142"/>
    </row>
    <row r="362" spans="4:4" x14ac:dyDescent="0.25">
      <c r="D362" s="142"/>
    </row>
    <row r="363" spans="4:4" x14ac:dyDescent="0.25">
      <c r="D363" s="142"/>
    </row>
    <row r="364" spans="4:4" x14ac:dyDescent="0.25">
      <c r="D364" s="142"/>
    </row>
    <row r="365" spans="4:4" x14ac:dyDescent="0.25">
      <c r="D365" s="142"/>
    </row>
    <row r="366" spans="4:4" x14ac:dyDescent="0.25">
      <c r="D366" s="142"/>
    </row>
    <row r="367" spans="4:4" x14ac:dyDescent="0.25">
      <c r="D367" s="142"/>
    </row>
    <row r="368" spans="4:4" x14ac:dyDescent="0.25">
      <c r="D368" s="142"/>
    </row>
    <row r="369" spans="4:4" x14ac:dyDescent="0.25">
      <c r="D369" s="142"/>
    </row>
    <row r="370" spans="4:4" x14ac:dyDescent="0.25">
      <c r="D370" s="142"/>
    </row>
    <row r="371" spans="4:4" x14ac:dyDescent="0.25">
      <c r="D371" s="142"/>
    </row>
    <row r="372" spans="4:4" x14ac:dyDescent="0.25">
      <c r="D372" s="142"/>
    </row>
    <row r="373" spans="4:4" x14ac:dyDescent="0.25">
      <c r="D373" s="142"/>
    </row>
    <row r="374" spans="4:4" x14ac:dyDescent="0.25">
      <c r="D374" s="142"/>
    </row>
    <row r="375" spans="4:4" x14ac:dyDescent="0.25">
      <c r="D375" s="142"/>
    </row>
    <row r="376" spans="4:4" x14ac:dyDescent="0.25">
      <c r="D376" s="142"/>
    </row>
    <row r="377" spans="4:4" x14ac:dyDescent="0.25">
      <c r="D377" s="142"/>
    </row>
    <row r="378" spans="4:4" x14ac:dyDescent="0.25">
      <c r="D378" s="142"/>
    </row>
    <row r="379" spans="4:4" x14ac:dyDescent="0.25">
      <c r="D379" s="142"/>
    </row>
    <row r="380" spans="4:4" x14ac:dyDescent="0.25">
      <c r="D380" s="142"/>
    </row>
    <row r="381" spans="4:4" x14ac:dyDescent="0.25">
      <c r="D381" s="142"/>
    </row>
    <row r="382" spans="4:4" x14ac:dyDescent="0.25">
      <c r="D382" s="142"/>
    </row>
    <row r="383" spans="4:4" x14ac:dyDescent="0.25">
      <c r="D383" s="142"/>
    </row>
    <row r="384" spans="4:4" x14ac:dyDescent="0.25">
      <c r="D384" s="142"/>
    </row>
    <row r="385" spans="4:4" x14ac:dyDescent="0.25">
      <c r="D385" s="142"/>
    </row>
    <row r="386" spans="4:4" x14ac:dyDescent="0.25">
      <c r="D386" s="142"/>
    </row>
    <row r="387" spans="4:4" x14ac:dyDescent="0.25">
      <c r="D387" s="142"/>
    </row>
    <row r="388" spans="4:4" x14ac:dyDescent="0.25">
      <c r="D388" s="142"/>
    </row>
    <row r="389" spans="4:4" x14ac:dyDescent="0.25">
      <c r="D389" s="142"/>
    </row>
    <row r="390" spans="4:4" x14ac:dyDescent="0.25">
      <c r="D390" s="142"/>
    </row>
    <row r="391" spans="4:4" x14ac:dyDescent="0.25">
      <c r="D391" s="142"/>
    </row>
    <row r="392" spans="4:4" x14ac:dyDescent="0.25">
      <c r="D392" s="142"/>
    </row>
    <row r="393" spans="4:4" x14ac:dyDescent="0.25">
      <c r="D393" s="142"/>
    </row>
    <row r="394" spans="4:4" x14ac:dyDescent="0.25">
      <c r="D394" s="142"/>
    </row>
    <row r="395" spans="4:4" x14ac:dyDescent="0.25">
      <c r="D395" s="142"/>
    </row>
    <row r="396" spans="4:4" x14ac:dyDescent="0.25">
      <c r="D396" s="142"/>
    </row>
    <row r="397" spans="4:4" x14ac:dyDescent="0.25">
      <c r="D397" s="142"/>
    </row>
    <row r="398" spans="4:4" x14ac:dyDescent="0.25">
      <c r="D398" s="142"/>
    </row>
    <row r="399" spans="4:4" x14ac:dyDescent="0.25">
      <c r="D399" s="142"/>
    </row>
    <row r="400" spans="4:4" x14ac:dyDescent="0.25">
      <c r="D400" s="142"/>
    </row>
    <row r="401" spans="4:4" x14ac:dyDescent="0.25">
      <c r="D401" s="142"/>
    </row>
    <row r="402" spans="4:4" x14ac:dyDescent="0.25">
      <c r="D402" s="142"/>
    </row>
    <row r="403" spans="4:4" x14ac:dyDescent="0.25">
      <c r="D403" s="142"/>
    </row>
    <row r="404" spans="4:4" x14ac:dyDescent="0.25">
      <c r="D404" s="142"/>
    </row>
    <row r="405" spans="4:4" x14ac:dyDescent="0.25">
      <c r="D405" s="142"/>
    </row>
    <row r="406" spans="4:4" x14ac:dyDescent="0.25">
      <c r="D406" s="142"/>
    </row>
    <row r="407" spans="4:4" x14ac:dyDescent="0.25">
      <c r="D407" s="142"/>
    </row>
    <row r="408" spans="4:4" x14ac:dyDescent="0.25">
      <c r="D408" s="142"/>
    </row>
    <row r="409" spans="4:4" x14ac:dyDescent="0.25">
      <c r="D409" s="142"/>
    </row>
    <row r="410" spans="4:4" x14ac:dyDescent="0.25">
      <c r="D410" s="142"/>
    </row>
    <row r="411" spans="4:4" x14ac:dyDescent="0.25">
      <c r="D411" s="142"/>
    </row>
    <row r="412" spans="4:4" x14ac:dyDescent="0.25">
      <c r="D412" s="142"/>
    </row>
    <row r="413" spans="4:4" x14ac:dyDescent="0.25">
      <c r="D413" s="142"/>
    </row>
    <row r="414" spans="4:4" x14ac:dyDescent="0.25">
      <c r="D414" s="142"/>
    </row>
    <row r="415" spans="4:4" x14ac:dyDescent="0.25">
      <c r="D415" s="142"/>
    </row>
    <row r="416" spans="4:4" x14ac:dyDescent="0.25">
      <c r="D416" s="142"/>
    </row>
    <row r="417" spans="4:4" x14ac:dyDescent="0.25">
      <c r="D417" s="142"/>
    </row>
    <row r="418" spans="4:4" x14ac:dyDescent="0.25">
      <c r="D418" s="142"/>
    </row>
    <row r="419" spans="4:4" x14ac:dyDescent="0.25">
      <c r="D419" s="142"/>
    </row>
    <row r="420" spans="4:4" x14ac:dyDescent="0.25">
      <c r="D420" s="142"/>
    </row>
    <row r="421" spans="4:4" x14ac:dyDescent="0.25">
      <c r="D421" s="142"/>
    </row>
    <row r="422" spans="4:4" x14ac:dyDescent="0.25">
      <c r="D422" s="142"/>
    </row>
    <row r="423" spans="4:4" x14ac:dyDescent="0.25">
      <c r="D423" s="142"/>
    </row>
    <row r="424" spans="4:4" x14ac:dyDescent="0.25">
      <c r="D424" s="142"/>
    </row>
    <row r="425" spans="4:4" x14ac:dyDescent="0.25">
      <c r="D425" s="142"/>
    </row>
    <row r="426" spans="4:4" x14ac:dyDescent="0.25">
      <c r="D426" s="142"/>
    </row>
    <row r="427" spans="4:4" x14ac:dyDescent="0.25">
      <c r="D427" s="142"/>
    </row>
    <row r="428" spans="4:4" x14ac:dyDescent="0.25">
      <c r="D428" s="142"/>
    </row>
    <row r="429" spans="4:4" x14ac:dyDescent="0.25">
      <c r="D429" s="142"/>
    </row>
    <row r="430" spans="4:4" x14ac:dyDescent="0.25">
      <c r="D430" s="142"/>
    </row>
    <row r="431" spans="4:4" x14ac:dyDescent="0.25">
      <c r="D431" s="142"/>
    </row>
    <row r="432" spans="4:4" x14ac:dyDescent="0.25">
      <c r="D432" s="142"/>
    </row>
    <row r="433" spans="4:4" x14ac:dyDescent="0.25">
      <c r="D433" s="142"/>
    </row>
    <row r="434" spans="4:4" x14ac:dyDescent="0.25">
      <c r="D434" s="142"/>
    </row>
    <row r="435" spans="4:4" x14ac:dyDescent="0.25">
      <c r="D435" s="142"/>
    </row>
    <row r="436" spans="4:4" x14ac:dyDescent="0.25">
      <c r="D436" s="142"/>
    </row>
    <row r="437" spans="4:4" x14ac:dyDescent="0.25">
      <c r="D437" s="142"/>
    </row>
    <row r="438" spans="4:4" x14ac:dyDescent="0.25">
      <c r="D438" s="142"/>
    </row>
    <row r="439" spans="4:4" x14ac:dyDescent="0.25">
      <c r="D439" s="142"/>
    </row>
    <row r="440" spans="4:4" x14ac:dyDescent="0.25">
      <c r="D440" s="142"/>
    </row>
    <row r="441" spans="4:4" x14ac:dyDescent="0.25">
      <c r="D441" s="142"/>
    </row>
    <row r="442" spans="4:4" x14ac:dyDescent="0.25">
      <c r="D442" s="142"/>
    </row>
    <row r="443" spans="4:4" x14ac:dyDescent="0.25">
      <c r="D443" s="142"/>
    </row>
    <row r="444" spans="4:4" x14ac:dyDescent="0.25">
      <c r="D444" s="142"/>
    </row>
    <row r="445" spans="4:4" x14ac:dyDescent="0.25">
      <c r="D445" s="142"/>
    </row>
    <row r="446" spans="4:4" x14ac:dyDescent="0.25">
      <c r="D446" s="142"/>
    </row>
    <row r="447" spans="4:4" x14ac:dyDescent="0.25">
      <c r="D447" s="142"/>
    </row>
    <row r="448" spans="4:4" x14ac:dyDescent="0.25">
      <c r="D448" s="142"/>
    </row>
    <row r="449" spans="4:4" x14ac:dyDescent="0.25">
      <c r="D449" s="142"/>
    </row>
    <row r="450" spans="4:4" x14ac:dyDescent="0.25">
      <c r="D450" s="142"/>
    </row>
    <row r="451" spans="4:4" x14ac:dyDescent="0.25">
      <c r="D451" s="142"/>
    </row>
    <row r="452" spans="4:4" x14ac:dyDescent="0.25">
      <c r="D452" s="142"/>
    </row>
    <row r="453" spans="4:4" x14ac:dyDescent="0.25">
      <c r="D453" s="142"/>
    </row>
    <row r="454" spans="4:4" x14ac:dyDescent="0.25">
      <c r="D454" s="142"/>
    </row>
    <row r="455" spans="4:4" x14ac:dyDescent="0.25">
      <c r="D455" s="142"/>
    </row>
    <row r="456" spans="4:4" x14ac:dyDescent="0.25">
      <c r="D456" s="142"/>
    </row>
    <row r="457" spans="4:4" x14ac:dyDescent="0.25">
      <c r="D457" s="142"/>
    </row>
    <row r="458" spans="4:4" x14ac:dyDescent="0.25">
      <c r="D458" s="142"/>
    </row>
    <row r="459" spans="4:4" x14ac:dyDescent="0.25">
      <c r="D459" s="142"/>
    </row>
    <row r="460" spans="4:4" x14ac:dyDescent="0.25">
      <c r="D460" s="142"/>
    </row>
    <row r="461" spans="4:4" x14ac:dyDescent="0.25">
      <c r="D461" s="142"/>
    </row>
    <row r="462" spans="4:4" x14ac:dyDescent="0.25">
      <c r="D462" s="142"/>
    </row>
    <row r="463" spans="4:4" x14ac:dyDescent="0.25">
      <c r="D463" s="142"/>
    </row>
    <row r="464" spans="4:4" x14ac:dyDescent="0.25">
      <c r="D464" s="142"/>
    </row>
    <row r="465" spans="4:4" x14ac:dyDescent="0.25">
      <c r="D465" s="142"/>
    </row>
    <row r="466" spans="4:4" x14ac:dyDescent="0.25">
      <c r="D466" s="142"/>
    </row>
    <row r="467" spans="4:4" x14ac:dyDescent="0.25">
      <c r="D467" s="142"/>
    </row>
    <row r="468" spans="4:4" x14ac:dyDescent="0.25">
      <c r="D468" s="142"/>
    </row>
    <row r="469" spans="4:4" x14ac:dyDescent="0.25">
      <c r="D469" s="142"/>
    </row>
    <row r="470" spans="4:4" x14ac:dyDescent="0.25">
      <c r="D470" s="142"/>
    </row>
    <row r="471" spans="4:4" x14ac:dyDescent="0.25">
      <c r="D471" s="142"/>
    </row>
    <row r="472" spans="4:4" x14ac:dyDescent="0.25">
      <c r="D472" s="142"/>
    </row>
    <row r="473" spans="4:4" x14ac:dyDescent="0.25">
      <c r="D473" s="142"/>
    </row>
    <row r="474" spans="4:4" x14ac:dyDescent="0.25">
      <c r="D474" s="142"/>
    </row>
    <row r="475" spans="4:4" x14ac:dyDescent="0.25">
      <c r="D475" s="142"/>
    </row>
    <row r="476" spans="4:4" x14ac:dyDescent="0.25">
      <c r="D476" s="142"/>
    </row>
    <row r="477" spans="4:4" x14ac:dyDescent="0.25">
      <c r="D477" s="142"/>
    </row>
    <row r="478" spans="4:4" x14ac:dyDescent="0.25">
      <c r="D478" s="142"/>
    </row>
    <row r="479" spans="4:4" x14ac:dyDescent="0.25">
      <c r="D479" s="142"/>
    </row>
    <row r="480" spans="4:4" x14ac:dyDescent="0.25">
      <c r="D480" s="142"/>
    </row>
    <row r="481" spans="4:4" x14ac:dyDescent="0.25">
      <c r="D481" s="142"/>
    </row>
    <row r="482" spans="4:4" x14ac:dyDescent="0.25">
      <c r="D482" s="142"/>
    </row>
    <row r="483" spans="4:4" x14ac:dyDescent="0.25">
      <c r="D483" s="142"/>
    </row>
    <row r="484" spans="4:4" x14ac:dyDescent="0.25">
      <c r="D484" s="142"/>
    </row>
    <row r="485" spans="4:4" x14ac:dyDescent="0.25">
      <c r="D485" s="142"/>
    </row>
    <row r="486" spans="4:4" x14ac:dyDescent="0.25">
      <c r="D486" s="142"/>
    </row>
    <row r="487" spans="4:4" x14ac:dyDescent="0.25">
      <c r="D487" s="142"/>
    </row>
    <row r="488" spans="4:4" x14ac:dyDescent="0.25">
      <c r="D488" s="142"/>
    </row>
    <row r="489" spans="4:4" x14ac:dyDescent="0.25">
      <c r="D489" s="142"/>
    </row>
    <row r="490" spans="4:4" x14ac:dyDescent="0.25">
      <c r="D490" s="142"/>
    </row>
    <row r="491" spans="4:4" x14ac:dyDescent="0.25">
      <c r="D491" s="142"/>
    </row>
    <row r="492" spans="4:4" x14ac:dyDescent="0.25">
      <c r="D492" s="142"/>
    </row>
    <row r="493" spans="4:4" x14ac:dyDescent="0.25">
      <c r="D493" s="142"/>
    </row>
    <row r="494" spans="4:4" x14ac:dyDescent="0.25">
      <c r="D494" s="142"/>
    </row>
    <row r="495" spans="4:4" x14ac:dyDescent="0.25">
      <c r="D495" s="142"/>
    </row>
    <row r="496" spans="4:4" x14ac:dyDescent="0.25">
      <c r="D496" s="142"/>
    </row>
    <row r="497" spans="4:4" x14ac:dyDescent="0.25">
      <c r="D497" s="142"/>
    </row>
    <row r="498" spans="4:4" x14ac:dyDescent="0.25">
      <c r="D498" s="142"/>
    </row>
    <row r="499" spans="4:4" x14ac:dyDescent="0.25">
      <c r="D499" s="142"/>
    </row>
    <row r="500" spans="4:4" x14ac:dyDescent="0.25">
      <c r="D500" s="142"/>
    </row>
    <row r="501" spans="4:4" x14ac:dyDescent="0.25">
      <c r="D501" s="142"/>
    </row>
    <row r="502" spans="4:4" x14ac:dyDescent="0.25">
      <c r="D502" s="142"/>
    </row>
    <row r="503" spans="4:4" x14ac:dyDescent="0.25">
      <c r="D503" s="142"/>
    </row>
    <row r="504" spans="4:4" x14ac:dyDescent="0.25">
      <c r="D504" s="142"/>
    </row>
    <row r="505" spans="4:4" x14ac:dyDescent="0.25">
      <c r="D505" s="142"/>
    </row>
    <row r="506" spans="4:4" x14ac:dyDescent="0.25">
      <c r="D506" s="142"/>
    </row>
    <row r="507" spans="4:4" x14ac:dyDescent="0.25">
      <c r="D507" s="142"/>
    </row>
    <row r="508" spans="4:4" x14ac:dyDescent="0.25">
      <c r="D508" s="142"/>
    </row>
    <row r="509" spans="4:4" x14ac:dyDescent="0.25">
      <c r="D509" s="142"/>
    </row>
    <row r="510" spans="4:4" x14ac:dyDescent="0.25">
      <c r="D510" s="142"/>
    </row>
    <row r="511" spans="4:4" x14ac:dyDescent="0.25">
      <c r="D511" s="142"/>
    </row>
    <row r="512" spans="4:4" x14ac:dyDescent="0.25">
      <c r="D512" s="142"/>
    </row>
    <row r="513" spans="4:4" x14ac:dyDescent="0.25">
      <c r="D513" s="142"/>
    </row>
    <row r="514" spans="4:4" x14ac:dyDescent="0.25">
      <c r="D514" s="142"/>
    </row>
    <row r="515" spans="4:4" x14ac:dyDescent="0.25">
      <c r="D515" s="142"/>
    </row>
    <row r="516" spans="4:4" x14ac:dyDescent="0.25">
      <c r="D516" s="142"/>
    </row>
    <row r="517" spans="4:4" x14ac:dyDescent="0.25">
      <c r="D517" s="142"/>
    </row>
    <row r="518" spans="4:4" x14ac:dyDescent="0.25">
      <c r="D518" s="142"/>
    </row>
    <row r="519" spans="4:4" x14ac:dyDescent="0.25">
      <c r="D519" s="142"/>
    </row>
    <row r="520" spans="4:4" x14ac:dyDescent="0.25">
      <c r="D520" s="142"/>
    </row>
    <row r="521" spans="4:4" x14ac:dyDescent="0.25">
      <c r="D521" s="142"/>
    </row>
    <row r="522" spans="4:4" x14ac:dyDescent="0.25">
      <c r="D522" s="142"/>
    </row>
    <row r="523" spans="4:4" x14ac:dyDescent="0.25">
      <c r="D523" s="142"/>
    </row>
    <row r="524" spans="4:4" x14ac:dyDescent="0.25">
      <c r="D524" s="142"/>
    </row>
    <row r="525" spans="4:4" x14ac:dyDescent="0.25">
      <c r="D525" s="142"/>
    </row>
    <row r="526" spans="4:4" x14ac:dyDescent="0.25">
      <c r="D526" s="142"/>
    </row>
    <row r="527" spans="4:4" x14ac:dyDescent="0.25">
      <c r="D527" s="142"/>
    </row>
    <row r="528" spans="4:4" x14ac:dyDescent="0.25">
      <c r="D528" s="142"/>
    </row>
    <row r="529" spans="4:4" x14ac:dyDescent="0.25">
      <c r="D529" s="142"/>
    </row>
    <row r="530" spans="4:4" x14ac:dyDescent="0.25">
      <c r="D530" s="142"/>
    </row>
    <row r="531" spans="4:4" x14ac:dyDescent="0.25">
      <c r="D531" s="142"/>
    </row>
    <row r="532" spans="4:4" x14ac:dyDescent="0.25">
      <c r="D532" s="142"/>
    </row>
    <row r="533" spans="4:4" x14ac:dyDescent="0.25">
      <c r="D533" s="142"/>
    </row>
    <row r="534" spans="4:4" x14ac:dyDescent="0.25">
      <c r="D534" s="142"/>
    </row>
    <row r="535" spans="4:4" x14ac:dyDescent="0.25">
      <c r="D535" s="142"/>
    </row>
    <row r="536" spans="4:4" x14ac:dyDescent="0.25">
      <c r="D536" s="142"/>
    </row>
    <row r="537" spans="4:4" x14ac:dyDescent="0.25">
      <c r="D537" s="142"/>
    </row>
    <row r="538" spans="4:4" x14ac:dyDescent="0.25">
      <c r="D538" s="142"/>
    </row>
    <row r="539" spans="4:4" x14ac:dyDescent="0.25">
      <c r="D539" s="142"/>
    </row>
    <row r="540" spans="4:4" x14ac:dyDescent="0.25">
      <c r="D540" s="142"/>
    </row>
    <row r="541" spans="4:4" x14ac:dyDescent="0.25">
      <c r="D541" s="142"/>
    </row>
    <row r="542" spans="4:4" x14ac:dyDescent="0.25">
      <c r="D542" s="142"/>
    </row>
    <row r="543" spans="4:4" x14ac:dyDescent="0.25">
      <c r="D543" s="142"/>
    </row>
    <row r="544" spans="4:4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  <row r="4996" spans="4:4" x14ac:dyDescent="0.25">
      <c r="D4996" s="142"/>
    </row>
    <row r="4997" spans="4:4" x14ac:dyDescent="0.25">
      <c r="D4997" s="142"/>
    </row>
    <row r="4998" spans="4:4" x14ac:dyDescent="0.25">
      <c r="D4998" s="142"/>
    </row>
    <row r="4999" spans="4:4" x14ac:dyDescent="0.25">
      <c r="D4999" s="142"/>
    </row>
    <row r="5000" spans="4:4" x14ac:dyDescent="0.25">
      <c r="D5000" s="142"/>
    </row>
  </sheetData>
  <mergeCells count="11">
    <mergeCell ref="C13:G13"/>
    <mergeCell ref="A1:G1"/>
    <mergeCell ref="C2:G2"/>
    <mergeCell ref="C3:G3"/>
    <mergeCell ref="C4:G4"/>
    <mergeCell ref="C10:G10"/>
    <mergeCell ref="C16:G16"/>
    <mergeCell ref="C20:G20"/>
    <mergeCell ref="C26:G26"/>
    <mergeCell ref="C43:G43"/>
    <mergeCell ref="C70:G70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100.2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100.2 01 Pol'!Názvy_tisku</vt:lpstr>
      <vt:lpstr>oadresa</vt:lpstr>
      <vt:lpstr>Stavba!Objednatel</vt:lpstr>
      <vt:lpstr>Stavba!Objekt</vt:lpstr>
      <vt:lpstr>'SO 100.2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Karel Říha</cp:lastModifiedBy>
  <cp:lastPrinted>2014-02-28T09:52:57Z</cp:lastPrinted>
  <dcterms:created xsi:type="dcterms:W3CDTF">2009-04-08T07:15:50Z</dcterms:created>
  <dcterms:modified xsi:type="dcterms:W3CDTF">2018-12-06T13:38:35Z</dcterms:modified>
</cp:coreProperties>
</file>