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a\PONVIA CONSTRUCT s.r.o\03 Expertní činnost - Dokumenty\32114 Rozpočty Šternberk\L10\"/>
    </mc:Choice>
  </mc:AlternateContent>
  <bookViews>
    <workbookView xWindow="0" yWindow="0" windowWidth="0" windowHeight="0"/>
  </bookViews>
  <sheets>
    <sheet name="Rekapitulace stavby" sheetId="1" r:id="rId1"/>
    <sheet name="Sternberk - Lávka L10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'Sternberk - Lávka L10'!$C$85:$K$246</definedName>
    <definedName name="_xlnm.Print_Area" localSheetId="1">'Sternberk - Lávka L10'!$C$4:$J$37,'Sternberk - Lávka L10'!$C$43:$J$69,'Sternberk - Lávka L10'!$C$75:$K$246</definedName>
    <definedName name="_xlnm.Print_Titles" localSheetId="1">'Sternberk - Lávka L10'!$85:$85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43"/>
  <c r="BH243"/>
  <c r="BG243"/>
  <c r="BF243"/>
  <c r="T243"/>
  <c r="T242"/>
  <c r="T241"/>
  <c r="R243"/>
  <c r="R242"/>
  <c r="R241"/>
  <c r="P243"/>
  <c r="P242"/>
  <c r="P241"/>
  <c r="BI238"/>
  <c r="BH238"/>
  <c r="BG238"/>
  <c r="BF238"/>
  <c r="T238"/>
  <c r="R238"/>
  <c r="P238"/>
  <c r="BI233"/>
  <c r="BH233"/>
  <c r="BG233"/>
  <c r="BF233"/>
  <c r="T233"/>
  <c r="R233"/>
  <c r="P233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T210"/>
  <c r="R211"/>
  <c r="R210"/>
  <c r="P211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5"/>
  <c r="BH115"/>
  <c r="BG115"/>
  <c r="BF115"/>
  <c r="T115"/>
  <c r="R115"/>
  <c r="P115"/>
  <c r="BI106"/>
  <c r="BH106"/>
  <c r="BG106"/>
  <c r="BF106"/>
  <c r="T106"/>
  <c r="T102"/>
  <c r="R106"/>
  <c r="R102"/>
  <c r="P106"/>
  <c r="P102"/>
  <c r="BI103"/>
  <c r="BH103"/>
  <c r="BG103"/>
  <c r="BF103"/>
  <c r="T103"/>
  <c r="R103"/>
  <c r="P103"/>
  <c r="BI95"/>
  <c r="BH95"/>
  <c r="BG95"/>
  <c r="BF95"/>
  <c r="T95"/>
  <c r="T94"/>
  <c r="R95"/>
  <c r="R94"/>
  <c r="P95"/>
  <c r="P94"/>
  <c r="BI89"/>
  <c r="BH89"/>
  <c r="BG89"/>
  <c r="BF89"/>
  <c r="T89"/>
  <c r="T88"/>
  <c r="R89"/>
  <c r="R88"/>
  <c r="P89"/>
  <c r="P88"/>
  <c r="J83"/>
  <c r="F82"/>
  <c r="F80"/>
  <c r="E78"/>
  <c r="J51"/>
  <c r="F50"/>
  <c r="F48"/>
  <c r="E46"/>
  <c r="J19"/>
  <c r="E19"/>
  <c r="J50"/>
  <c r="J18"/>
  <c r="J16"/>
  <c r="E16"/>
  <c r="F83"/>
  <c r="J15"/>
  <c r="J10"/>
  <c r="J48"/>
  <c i="1" r="L50"/>
  <c r="AM50"/>
  <c r="AM49"/>
  <c r="L49"/>
  <c r="AM47"/>
  <c r="L47"/>
  <c r="L45"/>
  <c r="L44"/>
  <c i="2" r="BK203"/>
  <c r="BK115"/>
  <c r="J124"/>
  <c r="BK222"/>
  <c r="J175"/>
  <c r="J151"/>
  <c r="BK89"/>
  <c r="J197"/>
  <c r="BK124"/>
  <c r="J222"/>
  <c r="BK190"/>
  <c r="J115"/>
  <c r="J140"/>
  <c r="J215"/>
  <c r="J142"/>
  <c i="1" r="AS54"/>
  <c i="2" r="BK208"/>
  <c r="BK157"/>
  <c r="BK145"/>
  <c r="BK227"/>
  <c r="J171"/>
  <c r="BK197"/>
  <c r="BK142"/>
  <c r="J190"/>
  <c r="BK136"/>
  <c r="BK177"/>
  <c r="BK219"/>
  <c r="J106"/>
  <c r="BK106"/>
  <c r="BK233"/>
  <c r="J194"/>
  <c r="J130"/>
  <c r="J95"/>
  <c r="J177"/>
  <c r="BK103"/>
  <c r="J200"/>
  <c r="BK148"/>
  <c r="J192"/>
  <c r="BK194"/>
  <c r="BK95"/>
  <c r="J238"/>
  <c r="J184"/>
  <c r="J128"/>
  <c r="J203"/>
  <c r="J133"/>
  <c r="J233"/>
  <c r="BK184"/>
  <c r="BK128"/>
  <c r="BK179"/>
  <c r="J136"/>
  <c r="BK171"/>
  <c r="BK133"/>
  <c r="J126"/>
  <c r="J211"/>
  <c r="J154"/>
  <c r="J103"/>
  <c r="J179"/>
  <c r="BK243"/>
  <c r="BK205"/>
  <c r="BK154"/>
  <c r="J205"/>
  <c r="J166"/>
  <c r="BK166"/>
  <c r="BK151"/>
  <c r="J89"/>
  <c r="J227"/>
  <c r="J160"/>
  <c r="BK126"/>
  <c r="BK211"/>
  <c r="J145"/>
  <c r="J219"/>
  <c r="BK160"/>
  <c r="BK215"/>
  <c r="BK175"/>
  <c r="J157"/>
  <c r="BK130"/>
  <c r="J243"/>
  <c r="BK200"/>
  <c r="J148"/>
  <c r="J121"/>
  <c r="J208"/>
  <c r="BK140"/>
  <c r="BK238"/>
  <c r="BK192"/>
  <c r="BK121"/>
  <c l="1" r="P232"/>
  <c r="BK114"/>
  <c r="J114"/>
  <c r="J60"/>
  <c r="T196"/>
  <c r="BK232"/>
  <c r="J232"/>
  <c r="J66"/>
  <c r="R232"/>
  <c r="P114"/>
  <c r="P87"/>
  <c r="P86"/>
  <c i="1" r="AU55"/>
  <c i="2" r="P196"/>
  <c r="R214"/>
  <c r="P221"/>
  <c r="T114"/>
  <c r="T87"/>
  <c r="T86"/>
  <c r="T232"/>
  <c r="R196"/>
  <c r="P214"/>
  <c r="P213"/>
  <c r="BK221"/>
  <c r="J221"/>
  <c r="J65"/>
  <c r="T221"/>
  <c r="R114"/>
  <c r="R87"/>
  <c r="BK196"/>
  <c r="J196"/>
  <c r="J61"/>
  <c r="BK214"/>
  <c r="BK213"/>
  <c r="J213"/>
  <c r="J63"/>
  <c r="T214"/>
  <c r="T213"/>
  <c r="R221"/>
  <c r="J82"/>
  <c r="BE95"/>
  <c r="BE106"/>
  <c r="F51"/>
  <c r="BE124"/>
  <c r="BE126"/>
  <c r="BE140"/>
  <c r="BE154"/>
  <c r="BE179"/>
  <c r="BE227"/>
  <c r="BE238"/>
  <c r="BE243"/>
  <c r="J80"/>
  <c r="BE115"/>
  <c r="BE128"/>
  <c r="BE175"/>
  <c r="BE177"/>
  <c r="BE184"/>
  <c r="BE194"/>
  <c r="BE205"/>
  <c r="BE219"/>
  <c r="BE222"/>
  <c r="BK210"/>
  <c r="J210"/>
  <c r="J62"/>
  <c r="BK242"/>
  <c r="J242"/>
  <c r="J68"/>
  <c r="BE142"/>
  <c r="BE151"/>
  <c r="BE166"/>
  <c r="BE171"/>
  <c r="BE190"/>
  <c r="BE192"/>
  <c r="BE197"/>
  <c r="BE203"/>
  <c r="BE208"/>
  <c r="BE215"/>
  <c r="BK94"/>
  <c r="J94"/>
  <c r="J58"/>
  <c r="BE103"/>
  <c r="BE133"/>
  <c r="BE136"/>
  <c r="BE89"/>
  <c r="BE121"/>
  <c r="BE130"/>
  <c r="BE145"/>
  <c r="BE148"/>
  <c r="BE157"/>
  <c r="BE160"/>
  <c r="BE200"/>
  <c r="BE211"/>
  <c r="BE233"/>
  <c r="BK88"/>
  <c r="J88"/>
  <c r="J57"/>
  <c r="BK102"/>
  <c r="J102"/>
  <c r="J59"/>
  <c r="F35"/>
  <c i="1" r="BD55"/>
  <c r="BD54"/>
  <c r="W33"/>
  <c i="2" r="F32"/>
  <c i="1" r="BA55"/>
  <c r="BA54"/>
  <c r="W30"/>
  <c i="2" r="F33"/>
  <c i="1" r="BB55"/>
  <c r="BB54"/>
  <c r="W31"/>
  <c r="AU54"/>
  <c i="2" r="J32"/>
  <c i="1" r="AW55"/>
  <c i="2" r="F34"/>
  <c i="1" r="BC55"/>
  <c r="BC54"/>
  <c r="W32"/>
  <c i="2" l="1" r="R213"/>
  <c r="R86"/>
  <c r="BK241"/>
  <c r="J241"/>
  <c r="J67"/>
  <c r="J214"/>
  <c r="J64"/>
  <c r="BK87"/>
  <c r="BK86"/>
  <c r="J86"/>
  <c r="J55"/>
  <c i="1" r="AW54"/>
  <c r="AK30"/>
  <c r="AX54"/>
  <c i="2" r="F31"/>
  <c i="1" r="AZ55"/>
  <c r="AZ54"/>
  <c r="AV54"/>
  <c r="AK29"/>
  <c i="2" r="J31"/>
  <c i="1" r="AV55"/>
  <c r="AT55"/>
  <c r="AY54"/>
  <c i="2" l="1" r="J87"/>
  <c r="J56"/>
  <c i="1" r="AT54"/>
  <c r="W29"/>
  <c i="2" r="J28"/>
  <c i="1" r="AG55"/>
  <c r="AG54"/>
  <c r="AK26"/>
  <c r="AK35"/>
  <c l="1" r="AN55"/>
  <c i="2" r="J37"/>
  <c i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<sst xmlns="http://schemas.openxmlformats.org/spreadsheetml/2006/main">
  <si>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</si>
  <si>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</si>
  <si>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</si>
  <si>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</si>
  <si>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</si>
  <si>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{f8dc891e-d982-4634-9b9f-1dc0655119d5}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</si>
  <si>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</si>
  <si>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</si>
  <si>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</si>
  <si>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</si>
  <si>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</si>
  <si>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</si>
  <si>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</si>
  <si>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</si>
  <si>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Sternberk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</si>
  <si>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</si>
  <si>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</si>
  <si>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Lávka L10</t>
  </si>
  <si>
    <t>KSO:</t>
  </si>
  <si>
    <t/>
  </si>
  <si>
    <t>CC-CZ:</t>
  </si>
  <si>
    <t>Místo:</t>
  </si>
  <si>
    <t xml:space="preserve"> </t>
  </si>
  <si>
    <t>Datum:</t>
  </si>
  <si>
    <t>23. 7. 2021</t>
  </si>
  <si>
    <t>Zadavatel:</t>
  </si>
  <si>
    <t>IČ:</t>
  </si>
  <si>
    <t>00299529</t>
  </si>
  <si>
    <t>Město Šternberk</t>
  </si>
  <si>
    <t>DIČ:</t>
  </si>
  <si>
    <t>Uchazeč:</t>
  </si>
  <si>
    <t>Vyplň údaj</t>
  </si>
  <si>
    <t>Projektant:</t>
  </si>
  <si>
    <t>True</t>
  </si>
  <si>
    <t>Zpracovatel:</t>
  </si>
  <si>
    <t>04381823</t>
  </si>
  <si>
    <t>PONVIA CONSTRUCT s.r.o.</t>
  </si>
  <si>
    <t>CZ04381823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</si>
  <si>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</si>
  <si>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</si>
  <si>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</si>
  <si>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</si>
  <si>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</si>
  <si>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</si>
  <si>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</si>
  <si>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</si>
  <si>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</si>
  <si>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</si>
  <si>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</si>
  <si>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</si>
  <si>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</si>
  <si>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</si>
  <si>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</si>
  <si>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</si>
  <si>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</si>
  <si>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</si>
  <si>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</si>
  <si>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</si>
  <si>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</si>
  <si>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</si>
  <si>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</si>
  <si>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</si>
  <si>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</si>
  <si>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</si>
  <si>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</si>
  <si>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</si>
  <si>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</si>
  <si>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</si>
  <si>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</si>
  <si>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</si>
  <si>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</si>
  <si>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</si>
  <si>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</si>
  <si>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</si>
  <si>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</si>
  <si>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</si>
  <si>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</si>
  <si>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</si>
  <si>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</si>
  <si>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</si>
  <si>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</si>
  <si>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</si>
  <si>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</si>
  <si>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</si>
  <si>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</si>
  <si>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</si>
  <si>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</si>
  <si>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</si>
  <si>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</si>
  <si>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</si>
  <si>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</si>
  <si>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</si>
  <si>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</si>
  <si>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</si>
  <si>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</si>
  <si>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</si>
  <si>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783 - Dokončovací práce - nátěry</t>
  </si>
  <si>
    <t xml:space="preserve">    789 - Povrchové úpravy ocelových konstrukcí a technologických zařízení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</si>
  <si>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</si>
  <si>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</si>
  <si>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</si>
  <si>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</si>
  <si>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</si>
  <si>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</si>
  <si>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</si>
  <si>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</si>
  <si>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</si>
  <si>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</si>
  <si>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</si>
  <si>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</si>
  <si>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</si>
  <si>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</si>
  <si>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</si>
  <si>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</si>
  <si>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</si>
  <si>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</si>
  <si>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</si>
  <si>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</si>
  <si>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</si>
  <si>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421952211</t>
  </si>
  <si>
    <t>Dřevěná lávka mostu z tvrdých fošen</t>
  </si>
  <si>
    <t>m3</t>
  </si>
  <si>
    <t>CS ÚRS 2021 01</t>
  </si>
  <si>
    <t>-997016571</t>
  </si>
  <si>
    <t>PP</t>
  </si>
  <si>
    <t>Dřevěné deskové mostní nosné konstrukce lávka z fošen tvrdých</t>
  </si>
  <si>
    <t>VV</t>
  </si>
  <si>
    <t>"nové mostiny z modřínu" 14,6*2*0,05</t>
  </si>
  <si>
    <t>"nové podélníky 120/80" 14,6*0,12*0,08*3</t>
  </si>
  <si>
    <t>Součet</t>
  </si>
  <si>
    <t>5</t>
  </si>
  <si>
    <t>Komunikace pozemní</t>
  </si>
  <si>
    <t>521272215</t>
  </si>
  <si>
    <t>Demontáž mostnic s odsunem hmot mimo objekt mostu</t>
  </si>
  <si>
    <t>kus</t>
  </si>
  <si>
    <t>-32179430</t>
  </si>
  <si>
    <t>Demontáž mostnic s odsunem hmot mimo objekt mostu se zřízením pomocné montážní lávky</t>
  </si>
  <si>
    <t>Demontáž uhnilých mostin</t>
  </si>
  <si>
    <t>122</t>
  </si>
  <si>
    <t>Demontáž podélníků</t>
  </si>
  <si>
    <t>3</t>
  </si>
  <si>
    <t>6</t>
  </si>
  <si>
    <t>Úpravy povrchů, podlahy a osazování výplní</t>
  </si>
  <si>
    <t>628195001</t>
  </si>
  <si>
    <t>Očištění zdiva nebo betonu zdí a valů před započetím oprav ručně</t>
  </si>
  <si>
    <t>m2</t>
  </si>
  <si>
    <t>1147200645</t>
  </si>
  <si>
    <t>"očištění úložného prahu od nánosů"0,55*3,8*2</t>
  </si>
  <si>
    <t>628613223</t>
  </si>
  <si>
    <t>Protikorozní ochrana OK mostu III.tř.-základní a podkladní epoxidový, vrchní PU nátěr bez metalizace</t>
  </si>
  <si>
    <t>475048016</t>
  </si>
  <si>
    <t>Protikorozní ochrana ocelových mostních konstrukcí včetně otryskání povrchu základní a podkladní epoxidový a vrchní polyuretanový nátěr bez metalizace III. třídy</t>
  </si>
  <si>
    <t>P</t>
  </si>
  <si>
    <t>Poznámka k položce:_x000d_
Čerpáno se souhlasem investora. PKO částí prvků NK mostovky.</t>
  </si>
  <si>
    <t>"příčníky I140" (0,07*2*4+0,14*2*2)*11 "ks"</t>
  </si>
  <si>
    <t>"diagonály L 60/60" 0,06*4*1,5*20</t>
  </si>
  <si>
    <t>Mezisoučet</t>
  </si>
  <si>
    <t>Odhad 30% plochy</t>
  </si>
  <si>
    <t>0,3*19,52</t>
  </si>
  <si>
    <t>9</t>
  </si>
  <si>
    <t>Ostatní konstrukce a práce, bourání</t>
  </si>
  <si>
    <t>911122211</t>
  </si>
  <si>
    <t>Montáž dílů ocelového zábradlí do 50 kg při opravách mostů</t>
  </si>
  <si>
    <t>kg</t>
  </si>
  <si>
    <t>1906944112</t>
  </si>
  <si>
    <t>Oprava částí ocelového zábradlí mostů svařovaného nebo šroubovaného montáž dílů hmotnosti do 50 kg</t>
  </si>
  <si>
    <t>Opětovná montáž stávajícího zábradlí a ochranných mříží otvorů</t>
  </si>
  <si>
    <t>(10*14+2*14,6*7,1)*2</t>
  </si>
  <si>
    <t>9*5*2</t>
  </si>
  <si>
    <t>914111111</t>
  </si>
  <si>
    <t>Montáž svislé dopravní značky do velikosti 1 m2 objímkami na sloupek nebo konzolu</t>
  </si>
  <si>
    <t>-271572493</t>
  </si>
  <si>
    <t>Montáž svislé dopravní značky základní velikosti do 1 m2 objímkami na sloupky nebo konzoly</t>
  </si>
  <si>
    <t>"Evidenční číslo mostu" 2</t>
  </si>
  <si>
    <t>7</t>
  </si>
  <si>
    <t>M</t>
  </si>
  <si>
    <t>40445647</t>
  </si>
  <si>
    <t>dodatkové tabulky E1, E2a,b , E6, E9, E10 E12c, E17 500x500mm</t>
  </si>
  <si>
    <t>8</t>
  </si>
  <si>
    <t>993666350</t>
  </si>
  <si>
    <t>914511111</t>
  </si>
  <si>
    <t>Montáž sloupku dopravních značek délky do 3,5 m s betonovým základem</t>
  </si>
  <si>
    <t>-1276699442</t>
  </si>
  <si>
    <t>Montáž sloupku dopravních značek délky do 3,5 m do betonového základu</t>
  </si>
  <si>
    <t>40445225</t>
  </si>
  <si>
    <t>sloupek pro dopravní značku Zn D 60mm v 3,5m</t>
  </si>
  <si>
    <t>-2009740345</t>
  </si>
  <si>
    <t>10</t>
  </si>
  <si>
    <t>931941112R</t>
  </si>
  <si>
    <t>Osazení dilatačního mostního závěru</t>
  </si>
  <si>
    <t>m</t>
  </si>
  <si>
    <t>1612051216</t>
  </si>
  <si>
    <t>"opětovná montáž stávajícího závěru" 2,0*2</t>
  </si>
  <si>
    <t>11</t>
  </si>
  <si>
    <t>931942111</t>
  </si>
  <si>
    <t>Odstranění dilatačního zařízení š 60 mm</t>
  </si>
  <si>
    <t>-1362998277</t>
  </si>
  <si>
    <t>Odstranění dilatačního zařízení šířky dilatace do 60 mm</t>
  </si>
  <si>
    <t>2*2</t>
  </si>
  <si>
    <t>12</t>
  </si>
  <si>
    <t>938902121</t>
  </si>
  <si>
    <t>Čištění ploch dřevěných konstrukcí ocelovými kartáči</t>
  </si>
  <si>
    <t>237562784</t>
  </si>
  <si>
    <t>Čištění nádrží, ploch dřevěných nebo betonových konstrukcí, potrubí ploch dřevěných konstrukcí ocelovými kartáči</t>
  </si>
  <si>
    <t>"nosníky" (1,31*14,60*2+0,14*1,31*2)*2</t>
  </si>
  <si>
    <t>13</t>
  </si>
  <si>
    <t>938905311</t>
  </si>
  <si>
    <t>Údržba OK mostů - očistění, nátěr, namazání ložisek</t>
  </si>
  <si>
    <t>-374698692</t>
  </si>
  <si>
    <t>Údržba ocelových konstrukcí údržba ložisek očistění, nátěr, namazání</t>
  </si>
  <si>
    <t>14</t>
  </si>
  <si>
    <t>944611111</t>
  </si>
  <si>
    <t>Montáž ochranné plachty z textilie z umělých vláken</t>
  </si>
  <si>
    <t>-1361163327</t>
  </si>
  <si>
    <t>Montáž ochranné plachty zavěšené na konstrukci lešení z textilie z umělých vláken</t>
  </si>
  <si>
    <t>13,6*2*2+13,6*3,5</t>
  </si>
  <si>
    <t>944611211</t>
  </si>
  <si>
    <t>Příplatek k ochranné plachtě za první a ZKD den použití</t>
  </si>
  <si>
    <t>804809896</t>
  </si>
  <si>
    <t>Montáž ochranné plachty Příplatek za první a každý další den použití plachty k ceně -1111</t>
  </si>
  <si>
    <t>102*30</t>
  </si>
  <si>
    <t>16</t>
  </si>
  <si>
    <t>944611811</t>
  </si>
  <si>
    <t>Demontáž ochranné plachty z textilie z umělých vláken</t>
  </si>
  <si>
    <t>-1645041095</t>
  </si>
  <si>
    <t>Demontáž ochranné plachty zavěšené na konstrukci lešení z textilie z umělých vláken</t>
  </si>
  <si>
    <t>17</t>
  </si>
  <si>
    <t>946211131</t>
  </si>
  <si>
    <t>Montáž lešení zavěšeného trubkového na potrubních mostech zatížení tř. 3 do 200 kg/m2 v do 10 m</t>
  </si>
  <si>
    <t>-738226917</t>
  </si>
  <si>
    <t>Montáž zavěšeného trubkového lešení na potrubních mostech nebo na mostní konstrukci s podlahami s provozním zatížením tř. 3 přes 150 do 200 kg/m2, umístěného ve výšce do 10 m</t>
  </si>
  <si>
    <t>13,6*3,5</t>
  </si>
  <si>
    <t>18</t>
  </si>
  <si>
    <t>946211231</t>
  </si>
  <si>
    <t>Příplatek k lešení zavěšenému trubkovému na mostech 200 kg/m2 v 10 m za první a ZKD den použití</t>
  </si>
  <si>
    <t>-46292423</t>
  </si>
  <si>
    <t>Montáž zavěšeného trubkového lešení na potrubních mostech nebo na mostní konstrukci Příplatek za první a každý další den použití lešení k ceně -1131</t>
  </si>
  <si>
    <t>47,600*30</t>
  </si>
  <si>
    <t>19</t>
  </si>
  <si>
    <t>946211831</t>
  </si>
  <si>
    <t>Demontáž lešení zavěšeného trubkového na potrubních mostech zatížení tř. 3 do 200 kg/m2 v do 10 m</t>
  </si>
  <si>
    <t>338686086</t>
  </si>
  <si>
    <t>Demontáž zavěšeného trubkového lešení na potrubních mostech nebo na mostní konstrukci s podlahami s provozním zatížením tř. 3 přes 150 do 200 kg/m2, umístěného ve výšce do 10 m</t>
  </si>
  <si>
    <t>20</t>
  </si>
  <si>
    <t>966075211</t>
  </si>
  <si>
    <t>Demontáž částí ocelového zábradlí mostů do 50 kg</t>
  </si>
  <si>
    <t>342672212</t>
  </si>
  <si>
    <t>Demontáž částí ocelového zábradlí mostů svařovaného nebo šroubovaného, hmotnosti do 50 kg</t>
  </si>
  <si>
    <t>Demontáž stávajícího zábradlí a ochranných mříží otvorů k opětovnému osazení</t>
  </si>
  <si>
    <t>985121122</t>
  </si>
  <si>
    <t>Tryskání degradovaného betonu stěn a rubu kleneb vodou pod tlakem do 1250 barů</t>
  </si>
  <si>
    <t>1864599383</t>
  </si>
  <si>
    <t>Tryskání degradovaného betonu stěn, rubu kleneb a podlah vodou pod tlakem přes 300 do 1 250 barů</t>
  </si>
  <si>
    <t>"OP" 0,75*0,75*2*2+3,8*0,5*2*2</t>
  </si>
  <si>
    <t>"úložný prah" 0,55*3,8*2</t>
  </si>
  <si>
    <t>22</t>
  </si>
  <si>
    <t>985311112</t>
  </si>
  <si>
    <t>Reprofilace stěn cementovými sanačními maltami tl 20 mm</t>
  </si>
  <si>
    <t>-1757946845</t>
  </si>
  <si>
    <t>Reprofilace betonu sanačními maltami na cementové bázi ručně stěn, tloušťky přes 10 do 20 mm</t>
  </si>
  <si>
    <t>Předpoklad 10%</t>
  </si>
  <si>
    <t>14,03*0,1</t>
  </si>
  <si>
    <t>23</t>
  </si>
  <si>
    <t>985311911</t>
  </si>
  <si>
    <t>Příplatek při reprofilaci sanačními maltami za práci ve stísněném prostoru</t>
  </si>
  <si>
    <t>1016265617</t>
  </si>
  <si>
    <t>Reprofilace betonu sanačními maltami na cementové bázi ručně Příplatek k cenám za práci ve stísněném prostoru</t>
  </si>
  <si>
    <t>24</t>
  </si>
  <si>
    <t>985311912</t>
  </si>
  <si>
    <t>Příplatek při reprofilaci sanačními maltami za plochu do 10 m2 jednotlivě</t>
  </si>
  <si>
    <t>593105493</t>
  </si>
  <si>
    <t>Reprofilace betonu sanačními maltami na cementové bázi ručně Příplatek k cenám za plochu do 10 m2 jednotlivě</t>
  </si>
  <si>
    <t>25</t>
  </si>
  <si>
    <t>985312111</t>
  </si>
  <si>
    <t>Stěrka k vyrovnání betonových ploch stěn tl 2 mm</t>
  </si>
  <si>
    <t>-51936719</t>
  </si>
  <si>
    <t>Stěrka k vyrovnání ploch reprofilovaného betonu stěn, tloušťky do 2 mm</t>
  </si>
  <si>
    <t>26</t>
  </si>
  <si>
    <t>622131111</t>
  </si>
  <si>
    <t>Polymercementový spojovací můstek vnějších stěn nanášený ručně</t>
  </si>
  <si>
    <t>605408077</t>
  </si>
  <si>
    <t>Podkladní a spojovací vrstva vnějších omítaných ploch polymercementový spojovací můstek nanášený ručně stěn</t>
  </si>
  <si>
    <t>"10% reprofilované plochy" 1,403</t>
  </si>
  <si>
    <t>27</t>
  </si>
  <si>
    <t>985324211</t>
  </si>
  <si>
    <t>Ochranný akrylátový nátěr betonu dvojnásobný s impregnací (OS-B)</t>
  </si>
  <si>
    <t>1942865641</t>
  </si>
  <si>
    <t>Ochranný nátěr betonu akrylátový dvojnásobný s impregnací (OS-B)</t>
  </si>
  <si>
    <t>28</t>
  </si>
  <si>
    <t>985324911</t>
  </si>
  <si>
    <t>Příplatek k cenám ochranných nátěrů betonu za práci ve stísněném prostoru</t>
  </si>
  <si>
    <t>-1446383687</t>
  </si>
  <si>
    <t>Ochranný nátěr betonu Příplatek k cenám za práci ve stísněném prostoru</t>
  </si>
  <si>
    <t>29</t>
  </si>
  <si>
    <t>985324912</t>
  </si>
  <si>
    <t>Příplatek k cenám ochranných nátěrů betonu za plochu do 10 m2 jednotlivě</t>
  </si>
  <si>
    <t>-342165595</t>
  </si>
  <si>
    <t>Ochranný nátěr betonu Příplatek k cenám za plochu do 10 m2 jednotlivě</t>
  </si>
  <si>
    <t>997</t>
  </si>
  <si>
    <t>Přesun sutě</t>
  </si>
  <si>
    <t>30</t>
  </si>
  <si>
    <t>997013631</t>
  </si>
  <si>
    <t>Poplatek za uložení na skládce (skládkovné) stavebního odpadu směsného kód odpadu 17 09 04</t>
  </si>
  <si>
    <t>t</t>
  </si>
  <si>
    <t>472304988</t>
  </si>
  <si>
    <t>Poplatek za uložení stavebního odpadu na skládce (skládkovné) směsného stavebního a demoličního zatříděného do Katalogu odpadů pod kódem 17 09 04</t>
  </si>
  <si>
    <t>27,694-20,75</t>
  </si>
  <si>
    <t>31</t>
  </si>
  <si>
    <t>997013811</t>
  </si>
  <si>
    <t>Poplatek za uložení na skládce (skládkovné) stavebního odpadu dřevěného kód odpadu 17 02 01</t>
  </si>
  <si>
    <t>94612094</t>
  </si>
  <si>
    <t>Poplatek za uložení stavebního odpadu na skládce (skládkovné) dřevěného zatříděného do Katalogu odpadů pod kódem 17 02 01</t>
  </si>
  <si>
    <t>"mostiny" 20,75</t>
  </si>
  <si>
    <t>32</t>
  </si>
  <si>
    <t>997211511</t>
  </si>
  <si>
    <t>Vodorovná doprava suti po suchu na vzdálenost do 1 km</t>
  </si>
  <si>
    <t>614941592</t>
  </si>
  <si>
    <t>Vodorovná doprava suti nebo vybouraných hmot suti se složením a hrubým urovnáním, na vzdálenost do 1 km</t>
  </si>
  <si>
    <t>33</t>
  </si>
  <si>
    <t>997211519</t>
  </si>
  <si>
    <t>Příplatek ZKD 1 km u vodorovné dopravy suti</t>
  </si>
  <si>
    <t>1745623995</t>
  </si>
  <si>
    <t>Vodorovná doprava suti nebo vybouraných hmot suti se složením a hrubým urovnáním, na vzdálenost Příplatek k ceně za každý další i započatý 1 km přes 1 km</t>
  </si>
  <si>
    <t>27,348*25 'Přepočtené koeficientem množství</t>
  </si>
  <si>
    <t>34</t>
  </si>
  <si>
    <t>997211611</t>
  </si>
  <si>
    <t>Nakládání suti na dopravní prostředky pro vodorovnou dopravu</t>
  </si>
  <si>
    <t>1213216168</t>
  </si>
  <si>
    <t>Nakládání suti nebo vybouraných hmot na dopravní prostředky pro vodorovnou dopravu suti</t>
  </si>
  <si>
    <t>998</t>
  </si>
  <si>
    <t>Přesun hmot</t>
  </si>
  <si>
    <t>35</t>
  </si>
  <si>
    <t>998218111</t>
  </si>
  <si>
    <t>Přesun hmot pro mosty dřevěné v do 10 m</t>
  </si>
  <si>
    <t>-2019322582</t>
  </si>
  <si>
    <t>Přesun hmot pro mosty dřevěné vodorovná dopravní vzdálenost do 100 m výška mostu do 10 m</t>
  </si>
  <si>
    <t>PSV</t>
  </si>
  <si>
    <t>Práce a dodávky PSV</t>
  </si>
  <si>
    <t>762</t>
  </si>
  <si>
    <t>Konstrukce tesařské</t>
  </si>
  <si>
    <t>36</t>
  </si>
  <si>
    <t>762085111</t>
  </si>
  <si>
    <t>Montáž svorníků nebo šroubů délky do 150 mm</t>
  </si>
  <si>
    <t>-538147145</t>
  </si>
  <si>
    <t>Práce společné pro tesařské konstrukce montáž ocelových spojovacích prostředků (materiál ve specifikaci) svorníků, šroubů délky do 150 mm</t>
  </si>
  <si>
    <t xml:space="preserve">"Nerezový spojovací materiál" </t>
  </si>
  <si>
    <t>800</t>
  </si>
  <si>
    <t>37</t>
  </si>
  <si>
    <t>59030083R</t>
  </si>
  <si>
    <t>Nerezový spojovací materiál</t>
  </si>
  <si>
    <t xml:space="preserve"> kus</t>
  </si>
  <si>
    <t>438105622</t>
  </si>
  <si>
    <t>783</t>
  </si>
  <si>
    <t>Dokončovací práce - nátěry</t>
  </si>
  <si>
    <t>38</t>
  </si>
  <si>
    <t>783213121</t>
  </si>
  <si>
    <t>Napouštěcí dvojnásobný syntetický biocidní nátěr tesařských konstrukcí zabudovaných do konstrukce</t>
  </si>
  <si>
    <t>-1164754194</t>
  </si>
  <si>
    <t>Preventivní napouštěcí nátěr tesařských prvků proti dřevokazným houbám, hmyzu a plísním zabudovaných do konstrukce dvojnásobný syntetický</t>
  </si>
  <si>
    <t>"podélníky 120/80" (14,60*0,12*2+14,60*0,08*2)*3</t>
  </si>
  <si>
    <t>39</t>
  </si>
  <si>
    <t>783218111</t>
  </si>
  <si>
    <t>Lazurovací dvojnásobný syntetický nátěr tesařských konstrukcí</t>
  </si>
  <si>
    <t>690679747</t>
  </si>
  <si>
    <t>Lazurovací nátěr tesařských konstrukcí dvojnásobný syntetický</t>
  </si>
  <si>
    <t>789</t>
  </si>
  <si>
    <t>Povrchové úpravy ocelových konstrukcí a technologických zařízení</t>
  </si>
  <si>
    <t>40</t>
  </si>
  <si>
    <t>789222112</t>
  </si>
  <si>
    <t>Provedení otryskání ocelových konstrukcí třídy II stupeň zarezavění A stupeň přípravy Sa 2 1/2</t>
  </si>
  <si>
    <t>-750089509</t>
  </si>
  <si>
    <t>Provedení otryskání povrchů ocelových konstrukcí suché abrazivní tryskání třídy II stupeň zrezivění A, stupeň přípravy Sa 2½</t>
  </si>
  <si>
    <t>41</t>
  </si>
  <si>
    <t>15920105</t>
  </si>
  <si>
    <t>materiál tryskací (ocelové broky)</t>
  </si>
  <si>
    <t>409377538</t>
  </si>
  <si>
    <t>19,52*0,024 'Přepočtené koeficientem množství</t>
  </si>
  <si>
    <t>VRN</t>
  </si>
  <si>
    <t>Vedlejší rozpočtové náklady</t>
  </si>
  <si>
    <t>VRN3</t>
  </si>
  <si>
    <t>Zařízení staveniště</t>
  </si>
  <si>
    <t>42</t>
  </si>
  <si>
    <t>030001000</t>
  </si>
  <si>
    <t>…</t>
  </si>
  <si>
    <t>1024</t>
  </si>
  <si>
    <t>1429164396</t>
  </si>
  <si>
    <t>Předpoklad na 1 měsíc, vč. uzavření lávky na dobu rekonstrukce a vyřízení potřebných povolení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</si>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</sst>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37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Sternberk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Lávka L10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23. 7. 2021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Šternberk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PONVIA CONSTRUCT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73</v>
      </c>
      <c r="BT54" s="111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112" t="s">
        <v>77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'Sternberk - Lávka L10'!J28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'Sternberk - Lávka L10'!P86</f>
        <v>0</v>
      </c>
      <c r="AV55" s="121">
        <f>'Sternberk - Lávka L10'!J31</f>
        <v>0</v>
      </c>
      <c r="AW55" s="121">
        <f>'Sternberk - Lávka L10'!J32</f>
        <v>0</v>
      </c>
      <c r="AX55" s="121">
        <f>'Sternberk - Lávka L10'!J33</f>
        <v>0</v>
      </c>
      <c r="AY55" s="121">
        <f>'Sternberk - Lávka L10'!J34</f>
        <v>0</v>
      </c>
      <c r="AZ55" s="121">
        <f>'Sternberk - Lávka L10'!F31</f>
        <v>0</v>
      </c>
      <c r="BA55" s="121">
        <f>'Sternberk - Lávka L10'!F32</f>
        <v>0</v>
      </c>
      <c r="BB55" s="121">
        <f>'Sternberk - Lávka L10'!F33</f>
        <v>0</v>
      </c>
      <c r="BC55" s="121">
        <f>'Sternberk - Lávka L10'!F34</f>
        <v>0</v>
      </c>
      <c r="BD55" s="123">
        <f>'Sternberk - Lávka L10'!F35</f>
        <v>0</v>
      </c>
      <c r="BE55" s="7"/>
      <c r="BT55" s="124" t="s">
        <v>79</v>
      </c>
      <c r="BU55" s="124" t="s">
        <v>80</v>
      </c>
      <c r="BV55" s="124" t="s">
        <v>75</v>
      </c>
      <c r="BW55" s="124" t="s">
        <v>5</v>
      </c>
      <c r="BX55" s="124" t="s">
        <v>76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uuQe0pM2/XW5F+euEOLrAcD7texj99GHjarz//Fqzt1Ct3I5rBAd29aCor0GsphA/9h5+IiSSHdbn36aGFMiIg==" hashValue="buUsfjp9tVHh72Qi9T8mbpST+j6qIuIlDiT9Gnk7ZijT+RxVtTitoCTJ6u1alCnARVpp2iKpY2pjScygHMedW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ternberk - Lávka L10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81</v>
      </c>
    </row>
    <row r="4" s="1" customFormat="1" ht="24.96" customHeight="1">
      <c r="B4" s="22"/>
      <c r="D4" s="127" t="s">
        <v>82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23. 7. 2021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27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28</v>
      </c>
      <c r="F13" s="40"/>
      <c r="G13" s="40"/>
      <c r="H13" s="40"/>
      <c r="I13" s="129" t="s">
        <v>29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30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29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32</v>
      </c>
      <c r="E18" s="40"/>
      <c r="F18" s="40"/>
      <c r="G18" s="40"/>
      <c r="H18" s="40"/>
      <c r="I18" s="129" t="s">
        <v>26</v>
      </c>
      <c r="J18" s="132" t="str">
        <f>IF('Rekapitulace stavby'!AN16="","",'Rekapitulace stavby'!AN16)</f>
        <v/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tr">
        <f>IF('Rekapitulace stavby'!E17="","",'Rekapitulace stavby'!E17)</f>
        <v xml:space="preserve"> </v>
      </c>
      <c r="F19" s="40"/>
      <c r="G19" s="40"/>
      <c r="H19" s="40"/>
      <c r="I19" s="129" t="s">
        <v>29</v>
      </c>
      <c r="J19" s="132" t="str">
        <f>IF('Rekapitulace stavby'!AN17="","",'Rekapitulace stavby'!AN17)</f>
        <v/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">
        <v>35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36</v>
      </c>
      <c r="F22" s="40"/>
      <c r="G22" s="40"/>
      <c r="H22" s="40"/>
      <c r="I22" s="129" t="s">
        <v>29</v>
      </c>
      <c r="J22" s="132" t="s">
        <v>37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38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71.25" customHeight="1">
      <c r="A25" s="134"/>
      <c r="B25" s="135"/>
      <c r="C25" s="134"/>
      <c r="D25" s="134"/>
      <c r="E25" s="136" t="s">
        <v>39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40</v>
      </c>
      <c r="E28" s="40"/>
      <c r="F28" s="40"/>
      <c r="G28" s="40"/>
      <c r="H28" s="40"/>
      <c r="I28" s="40"/>
      <c r="J28" s="140">
        <f>ROUND(J86,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42</v>
      </c>
      <c r="G30" s="40"/>
      <c r="H30" s="40"/>
      <c r="I30" s="141" t="s">
        <v>41</v>
      </c>
      <c r="J30" s="141" t="s">
        <v>43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44</v>
      </c>
      <c r="E31" s="129" t="s">
        <v>45</v>
      </c>
      <c r="F31" s="143">
        <f>ROUND((SUM(BE86:BE246)),  2)</f>
        <v>0</v>
      </c>
      <c r="G31" s="40"/>
      <c r="H31" s="40"/>
      <c r="I31" s="144">
        <v>0.20999999999999999</v>
      </c>
      <c r="J31" s="143">
        <f>ROUND(((SUM(BE86:BE246))*I31),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46</v>
      </c>
      <c r="F32" s="143">
        <f>ROUND((SUM(BF86:BF246)),  2)</f>
        <v>0</v>
      </c>
      <c r="G32" s="40"/>
      <c r="H32" s="40"/>
      <c r="I32" s="144">
        <v>0.14999999999999999</v>
      </c>
      <c r="J32" s="143">
        <f>ROUND(((SUM(BF86:BF246))*I32),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47</v>
      </c>
      <c r="F33" s="143">
        <f>ROUND((SUM(BG86:BG246)),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48</v>
      </c>
      <c r="F34" s="143">
        <f>ROUND((SUM(BH86:BH246)),  2)</f>
        <v>0</v>
      </c>
      <c r="G34" s="40"/>
      <c r="H34" s="40"/>
      <c r="I34" s="144">
        <v>0.14999999999999999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49</v>
      </c>
      <c r="F35" s="143">
        <f>ROUND((SUM(BI86:BI246)),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50</v>
      </c>
      <c r="E37" s="147"/>
      <c r="F37" s="147"/>
      <c r="G37" s="148" t="s">
        <v>51</v>
      </c>
      <c r="H37" s="149" t="s">
        <v>52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83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Lávka L10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 xml:space="preserve"> </v>
      </c>
      <c r="G48" s="42"/>
      <c r="H48" s="42"/>
      <c r="I48" s="34" t="s">
        <v>23</v>
      </c>
      <c r="J48" s="74" t="str">
        <f>IF(J10="","",J10)</f>
        <v>23. 7. 2021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Město Šternberk</v>
      </c>
      <c r="G50" s="42"/>
      <c r="H50" s="42"/>
      <c r="I50" s="34" t="s">
        <v>32</v>
      </c>
      <c r="J50" s="38" t="str">
        <f>E19</f>
        <v xml:space="preserve"> 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25.65" customHeight="1">
      <c r="A51" s="40"/>
      <c r="B51" s="41"/>
      <c r="C51" s="34" t="s">
        <v>30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>PONVIA CONSTRUCT s.r.o.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84</v>
      </c>
      <c r="D53" s="157"/>
      <c r="E53" s="157"/>
      <c r="F53" s="157"/>
      <c r="G53" s="157"/>
      <c r="H53" s="157"/>
      <c r="I53" s="157"/>
      <c r="J53" s="158" t="s">
        <v>85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72</v>
      </c>
      <c r="D55" s="42"/>
      <c r="E55" s="42"/>
      <c r="F55" s="42"/>
      <c r="G55" s="42"/>
      <c r="H55" s="42"/>
      <c r="I55" s="42"/>
      <c r="J55" s="104">
        <f>J86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86</v>
      </c>
    </row>
    <row r="56" s="9" customFormat="1" ht="24.96" customHeight="1">
      <c r="A56" s="9"/>
      <c r="B56" s="160"/>
      <c r="C56" s="161"/>
      <c r="D56" s="162" t="s">
        <v>87</v>
      </c>
      <c r="E56" s="163"/>
      <c r="F56" s="163"/>
      <c r="G56" s="163"/>
      <c r="H56" s="163"/>
      <c r="I56" s="163"/>
      <c r="J56" s="164">
        <f>J87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88</v>
      </c>
      <c r="E57" s="169"/>
      <c r="F57" s="169"/>
      <c r="G57" s="169"/>
      <c r="H57" s="169"/>
      <c r="I57" s="169"/>
      <c r="J57" s="170">
        <f>J88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89</v>
      </c>
      <c r="E58" s="169"/>
      <c r="F58" s="169"/>
      <c r="G58" s="169"/>
      <c r="H58" s="169"/>
      <c r="I58" s="169"/>
      <c r="J58" s="170">
        <f>J94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90</v>
      </c>
      <c r="E59" s="169"/>
      <c r="F59" s="169"/>
      <c r="G59" s="169"/>
      <c r="H59" s="169"/>
      <c r="I59" s="169"/>
      <c r="J59" s="170">
        <f>J102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91</v>
      </c>
      <c r="E60" s="169"/>
      <c r="F60" s="169"/>
      <c r="G60" s="169"/>
      <c r="H60" s="169"/>
      <c r="I60" s="169"/>
      <c r="J60" s="170">
        <f>J114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92</v>
      </c>
      <c r="E61" s="169"/>
      <c r="F61" s="169"/>
      <c r="G61" s="169"/>
      <c r="H61" s="169"/>
      <c r="I61" s="169"/>
      <c r="J61" s="170">
        <f>J196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93</v>
      </c>
      <c r="E62" s="169"/>
      <c r="F62" s="169"/>
      <c r="G62" s="169"/>
      <c r="H62" s="169"/>
      <c r="I62" s="169"/>
      <c r="J62" s="170">
        <f>J210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0"/>
      <c r="C63" s="161"/>
      <c r="D63" s="162" t="s">
        <v>94</v>
      </c>
      <c r="E63" s="163"/>
      <c r="F63" s="163"/>
      <c r="G63" s="163"/>
      <c r="H63" s="163"/>
      <c r="I63" s="163"/>
      <c r="J63" s="164">
        <f>J213</f>
        <v>0</v>
      </c>
      <c r="K63" s="161"/>
      <c r="L63" s="165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6"/>
      <c r="C64" s="167"/>
      <c r="D64" s="168" t="s">
        <v>95</v>
      </c>
      <c r="E64" s="169"/>
      <c r="F64" s="169"/>
      <c r="G64" s="169"/>
      <c r="H64" s="169"/>
      <c r="I64" s="169"/>
      <c r="J64" s="170">
        <f>J214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96</v>
      </c>
      <c r="E65" s="169"/>
      <c r="F65" s="169"/>
      <c r="G65" s="169"/>
      <c r="H65" s="169"/>
      <c r="I65" s="169"/>
      <c r="J65" s="170">
        <f>J221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97</v>
      </c>
      <c r="E66" s="169"/>
      <c r="F66" s="169"/>
      <c r="G66" s="169"/>
      <c r="H66" s="169"/>
      <c r="I66" s="169"/>
      <c r="J66" s="170">
        <f>J232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0"/>
      <c r="C67" s="161"/>
      <c r="D67" s="162" t="s">
        <v>98</v>
      </c>
      <c r="E67" s="163"/>
      <c r="F67" s="163"/>
      <c r="G67" s="163"/>
      <c r="H67" s="163"/>
      <c r="I67" s="163"/>
      <c r="J67" s="164">
        <f>J241</f>
        <v>0</v>
      </c>
      <c r="K67" s="161"/>
      <c r="L67" s="165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6"/>
      <c r="C68" s="167"/>
      <c r="D68" s="168" t="s">
        <v>99</v>
      </c>
      <c r="E68" s="169"/>
      <c r="F68" s="169"/>
      <c r="G68" s="169"/>
      <c r="H68" s="169"/>
      <c r="I68" s="169"/>
      <c r="J68" s="170">
        <f>J242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100</v>
      </c>
      <c r="D75" s="42"/>
      <c r="E75" s="42"/>
      <c r="F75" s="42"/>
      <c r="G75" s="42"/>
      <c r="H75" s="42"/>
      <c r="I75" s="42"/>
      <c r="J75" s="42"/>
      <c r="K75" s="42"/>
      <c r="L75" s="13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E7</f>
        <v>Lávka L10</v>
      </c>
      <c r="F78" s="42"/>
      <c r="G78" s="42"/>
      <c r="H78" s="42"/>
      <c r="I78" s="42"/>
      <c r="J78" s="42"/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F10</f>
        <v xml:space="preserve"> </v>
      </c>
      <c r="G80" s="42"/>
      <c r="H80" s="42"/>
      <c r="I80" s="34" t="s">
        <v>23</v>
      </c>
      <c r="J80" s="74" t="str">
        <f>IF(J10="","",J10)</f>
        <v>23. 7. 2021</v>
      </c>
      <c r="K80" s="42"/>
      <c r="L80" s="13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E13</f>
        <v>Město Šternberk</v>
      </c>
      <c r="G82" s="42"/>
      <c r="H82" s="42"/>
      <c r="I82" s="34" t="s">
        <v>32</v>
      </c>
      <c r="J82" s="38" t="str">
        <f>E19</f>
        <v xml:space="preserve"> </v>
      </c>
      <c r="K82" s="42"/>
      <c r="L82" s="13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30</v>
      </c>
      <c r="D83" s="42"/>
      <c r="E83" s="42"/>
      <c r="F83" s="29" t="str">
        <f>IF(E16="","",E16)</f>
        <v>Vyplň údaj</v>
      </c>
      <c r="G83" s="42"/>
      <c r="H83" s="42"/>
      <c r="I83" s="34" t="s">
        <v>34</v>
      </c>
      <c r="J83" s="38" t="str">
        <f>E22</f>
        <v>PONVIA CONSTRUCT s.r.o.</v>
      </c>
      <c r="K83" s="42"/>
      <c r="L83" s="13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2"/>
      <c r="B85" s="173"/>
      <c r="C85" s="174" t="s">
        <v>101</v>
      </c>
      <c r="D85" s="175" t="s">
        <v>59</v>
      </c>
      <c r="E85" s="175" t="s">
        <v>55</v>
      </c>
      <c r="F85" s="175" t="s">
        <v>56</v>
      </c>
      <c r="G85" s="175" t="s">
        <v>102</v>
      </c>
      <c r="H85" s="175" t="s">
        <v>103</v>
      </c>
      <c r="I85" s="175" t="s">
        <v>104</v>
      </c>
      <c r="J85" s="175" t="s">
        <v>85</v>
      </c>
      <c r="K85" s="176" t="s">
        <v>105</v>
      </c>
      <c r="L85" s="177"/>
      <c r="M85" s="94" t="s">
        <v>19</v>
      </c>
      <c r="N85" s="95" t="s">
        <v>44</v>
      </c>
      <c r="O85" s="95" t="s">
        <v>106</v>
      </c>
      <c r="P85" s="95" t="s">
        <v>107</v>
      </c>
      <c r="Q85" s="95" t="s">
        <v>108</v>
      </c>
      <c r="R85" s="95" t="s">
        <v>109</v>
      </c>
      <c r="S85" s="95" t="s">
        <v>110</v>
      </c>
      <c r="T85" s="96" t="s">
        <v>111</v>
      </c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="2" customFormat="1" ht="22.8" customHeight="1">
      <c r="A86" s="40"/>
      <c r="B86" s="41"/>
      <c r="C86" s="101" t="s">
        <v>112</v>
      </c>
      <c r="D86" s="42"/>
      <c r="E86" s="42"/>
      <c r="F86" s="42"/>
      <c r="G86" s="42"/>
      <c r="H86" s="42"/>
      <c r="I86" s="42"/>
      <c r="J86" s="178">
        <f>BK86</f>
        <v>0</v>
      </c>
      <c r="K86" s="42"/>
      <c r="L86" s="46"/>
      <c r="M86" s="97"/>
      <c r="N86" s="179"/>
      <c r="O86" s="98"/>
      <c r="P86" s="180">
        <f>P87+P213+P241</f>
        <v>0</v>
      </c>
      <c r="Q86" s="98"/>
      <c r="R86" s="180">
        <f>R87+R213+R241</f>
        <v>2.89215461</v>
      </c>
      <c r="S86" s="98"/>
      <c r="T86" s="181">
        <f>T87+T213+T241</f>
        <v>27.347940000000001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73</v>
      </c>
      <c r="AU86" s="19" t="s">
        <v>86</v>
      </c>
      <c r="BK86" s="182">
        <f>BK87+BK213+BK241</f>
        <v>0</v>
      </c>
    </row>
    <row r="87" s="12" customFormat="1" ht="25.92" customHeight="1">
      <c r="A87" s="12"/>
      <c r="B87" s="183"/>
      <c r="C87" s="184"/>
      <c r="D87" s="185" t="s">
        <v>73</v>
      </c>
      <c r="E87" s="186" t="s">
        <v>113</v>
      </c>
      <c r="F87" s="186" t="s">
        <v>114</v>
      </c>
      <c r="G87" s="184"/>
      <c r="H87" s="184"/>
      <c r="I87" s="187"/>
      <c r="J87" s="188">
        <f>BK87</f>
        <v>0</v>
      </c>
      <c r="K87" s="184"/>
      <c r="L87" s="189"/>
      <c r="M87" s="190"/>
      <c r="N87" s="191"/>
      <c r="O87" s="191"/>
      <c r="P87" s="192">
        <f>P88+P94+P102+P114+P196+P210</f>
        <v>0</v>
      </c>
      <c r="Q87" s="191"/>
      <c r="R87" s="192">
        <f>R88+R94+R102+R114+R196+R210</f>
        <v>2.2996183499999998</v>
      </c>
      <c r="S87" s="191"/>
      <c r="T87" s="193">
        <f>T88+T94+T102+T114+T196+T210</f>
        <v>27.347940000000001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4" t="s">
        <v>79</v>
      </c>
      <c r="AT87" s="195" t="s">
        <v>73</v>
      </c>
      <c r="AU87" s="195" t="s">
        <v>74</v>
      </c>
      <c r="AY87" s="194" t="s">
        <v>115</v>
      </c>
      <c r="BK87" s="196">
        <f>BK88+BK94+BK102+BK114+BK196+BK210</f>
        <v>0</v>
      </c>
    </row>
    <row r="88" s="12" customFormat="1" ht="22.8" customHeight="1">
      <c r="A88" s="12"/>
      <c r="B88" s="183"/>
      <c r="C88" s="184"/>
      <c r="D88" s="185" t="s">
        <v>73</v>
      </c>
      <c r="E88" s="197" t="s">
        <v>116</v>
      </c>
      <c r="F88" s="197" t="s">
        <v>117</v>
      </c>
      <c r="G88" s="184"/>
      <c r="H88" s="184"/>
      <c r="I88" s="187"/>
      <c r="J88" s="198">
        <f>BK88</f>
        <v>0</v>
      </c>
      <c r="K88" s="184"/>
      <c r="L88" s="189"/>
      <c r="M88" s="190"/>
      <c r="N88" s="191"/>
      <c r="O88" s="191"/>
      <c r="P88" s="192">
        <f>SUM(P89:P93)</f>
        <v>0</v>
      </c>
      <c r="Q88" s="191"/>
      <c r="R88" s="192">
        <f>SUM(R89:R93)</f>
        <v>1.4192119999999999</v>
      </c>
      <c r="S88" s="191"/>
      <c r="T88" s="193">
        <f>SUM(T89:T93)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4" t="s">
        <v>79</v>
      </c>
      <c r="AT88" s="195" t="s">
        <v>73</v>
      </c>
      <c r="AU88" s="195" t="s">
        <v>79</v>
      </c>
      <c r="AY88" s="194" t="s">
        <v>115</v>
      </c>
      <c r="BK88" s="196">
        <f>SUM(BK89:BK93)</f>
        <v>0</v>
      </c>
    </row>
    <row r="89" s="2" customFormat="1" ht="16.5" customHeight="1">
      <c r="A89" s="40"/>
      <c r="B89" s="41"/>
      <c r="C89" s="199" t="s">
        <v>79</v>
      </c>
      <c r="D89" s="199" t="s">
        <v>118</v>
      </c>
      <c r="E89" s="200" t="s">
        <v>119</v>
      </c>
      <c r="F89" s="201" t="s">
        <v>120</v>
      </c>
      <c r="G89" s="202" t="s">
        <v>121</v>
      </c>
      <c r="H89" s="203">
        <v>1.8799999999999999</v>
      </c>
      <c r="I89" s="204"/>
      <c r="J89" s="205">
        <f>ROUND(I89*H89,2)</f>
        <v>0</v>
      </c>
      <c r="K89" s="201" t="s">
        <v>122</v>
      </c>
      <c r="L89" s="46"/>
      <c r="M89" s="206" t="s">
        <v>19</v>
      </c>
      <c r="N89" s="207" t="s">
        <v>45</v>
      </c>
      <c r="O89" s="86"/>
      <c r="P89" s="208">
        <f>O89*H89</f>
        <v>0</v>
      </c>
      <c r="Q89" s="208">
        <v>0.75490000000000002</v>
      </c>
      <c r="R89" s="208">
        <f>Q89*H89</f>
        <v>1.4192119999999999</v>
      </c>
      <c r="S89" s="208">
        <v>0</v>
      </c>
      <c r="T89" s="209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0" t="s">
        <v>116</v>
      </c>
      <c r="AT89" s="210" t="s">
        <v>118</v>
      </c>
      <c r="AU89" s="210" t="s">
        <v>81</v>
      </c>
      <c r="AY89" s="19" t="s">
        <v>115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19" t="s">
        <v>79</v>
      </c>
      <c r="BK89" s="211">
        <f>ROUND(I89*H89,2)</f>
        <v>0</v>
      </c>
      <c r="BL89" s="19" t="s">
        <v>116</v>
      </c>
      <c r="BM89" s="210" t="s">
        <v>123</v>
      </c>
    </row>
    <row r="90" s="2" customFormat="1">
      <c r="A90" s="40"/>
      <c r="B90" s="41"/>
      <c r="C90" s="42"/>
      <c r="D90" s="212" t="s">
        <v>124</v>
      </c>
      <c r="E90" s="42"/>
      <c r="F90" s="213" t="s">
        <v>125</v>
      </c>
      <c r="G90" s="42"/>
      <c r="H90" s="42"/>
      <c r="I90" s="214"/>
      <c r="J90" s="42"/>
      <c r="K90" s="42"/>
      <c r="L90" s="46"/>
      <c r="M90" s="215"/>
      <c r="N90" s="216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124</v>
      </c>
      <c r="AU90" s="19" t="s">
        <v>81</v>
      </c>
    </row>
    <row r="91" s="13" customFormat="1">
      <c r="A91" s="13"/>
      <c r="B91" s="217"/>
      <c r="C91" s="218"/>
      <c r="D91" s="212" t="s">
        <v>126</v>
      </c>
      <c r="E91" s="219" t="s">
        <v>19</v>
      </c>
      <c r="F91" s="220" t="s">
        <v>127</v>
      </c>
      <c r="G91" s="218"/>
      <c r="H91" s="221">
        <v>1.46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7" t="s">
        <v>126</v>
      </c>
      <c r="AU91" s="227" t="s">
        <v>81</v>
      </c>
      <c r="AV91" s="13" t="s">
        <v>81</v>
      </c>
      <c r="AW91" s="13" t="s">
        <v>33</v>
      </c>
      <c r="AX91" s="13" t="s">
        <v>74</v>
      </c>
      <c r="AY91" s="227" t="s">
        <v>115</v>
      </c>
    </row>
    <row r="92" s="13" customFormat="1">
      <c r="A92" s="13"/>
      <c r="B92" s="217"/>
      <c r="C92" s="218"/>
      <c r="D92" s="212" t="s">
        <v>126</v>
      </c>
      <c r="E92" s="219" t="s">
        <v>19</v>
      </c>
      <c r="F92" s="220" t="s">
        <v>128</v>
      </c>
      <c r="G92" s="218"/>
      <c r="H92" s="221">
        <v>0.41999999999999998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7" t="s">
        <v>126</v>
      </c>
      <c r="AU92" s="227" t="s">
        <v>81</v>
      </c>
      <c r="AV92" s="13" t="s">
        <v>81</v>
      </c>
      <c r="AW92" s="13" t="s">
        <v>33</v>
      </c>
      <c r="AX92" s="13" t="s">
        <v>74</v>
      </c>
      <c r="AY92" s="227" t="s">
        <v>115</v>
      </c>
    </row>
    <row r="93" s="14" customFormat="1">
      <c r="A93" s="14"/>
      <c r="B93" s="228"/>
      <c r="C93" s="229"/>
      <c r="D93" s="212" t="s">
        <v>126</v>
      </c>
      <c r="E93" s="230" t="s">
        <v>19</v>
      </c>
      <c r="F93" s="231" t="s">
        <v>129</v>
      </c>
      <c r="G93" s="229"/>
      <c r="H93" s="232">
        <v>1.8799999999999999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8" t="s">
        <v>126</v>
      </c>
      <c r="AU93" s="238" t="s">
        <v>81</v>
      </c>
      <c r="AV93" s="14" t="s">
        <v>116</v>
      </c>
      <c r="AW93" s="14" t="s">
        <v>33</v>
      </c>
      <c r="AX93" s="14" t="s">
        <v>79</v>
      </c>
      <c r="AY93" s="238" t="s">
        <v>115</v>
      </c>
    </row>
    <row r="94" s="12" customFormat="1" ht="22.8" customHeight="1">
      <c r="A94" s="12"/>
      <c r="B94" s="183"/>
      <c r="C94" s="184"/>
      <c r="D94" s="185" t="s">
        <v>73</v>
      </c>
      <c r="E94" s="197" t="s">
        <v>130</v>
      </c>
      <c r="F94" s="197" t="s">
        <v>131</v>
      </c>
      <c r="G94" s="184"/>
      <c r="H94" s="184"/>
      <c r="I94" s="187"/>
      <c r="J94" s="198">
        <f>BK94</f>
        <v>0</v>
      </c>
      <c r="K94" s="184"/>
      <c r="L94" s="189"/>
      <c r="M94" s="190"/>
      <c r="N94" s="191"/>
      <c r="O94" s="191"/>
      <c r="P94" s="192">
        <f>SUM(P95:P101)</f>
        <v>0</v>
      </c>
      <c r="Q94" s="191"/>
      <c r="R94" s="192">
        <f>SUM(R95:R101)</f>
        <v>0.072499999999999995</v>
      </c>
      <c r="S94" s="191"/>
      <c r="T94" s="193">
        <f>SUM(T95:T101)</f>
        <v>20.75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4" t="s">
        <v>79</v>
      </c>
      <c r="AT94" s="195" t="s">
        <v>73</v>
      </c>
      <c r="AU94" s="195" t="s">
        <v>79</v>
      </c>
      <c r="AY94" s="194" t="s">
        <v>115</v>
      </c>
      <c r="BK94" s="196">
        <f>SUM(BK95:BK101)</f>
        <v>0</v>
      </c>
    </row>
    <row r="95" s="2" customFormat="1">
      <c r="A95" s="40"/>
      <c r="B95" s="41"/>
      <c r="C95" s="199" t="s">
        <v>81</v>
      </c>
      <c r="D95" s="199" t="s">
        <v>118</v>
      </c>
      <c r="E95" s="200" t="s">
        <v>132</v>
      </c>
      <c r="F95" s="201" t="s">
        <v>133</v>
      </c>
      <c r="G95" s="202" t="s">
        <v>134</v>
      </c>
      <c r="H95" s="203">
        <v>125</v>
      </c>
      <c r="I95" s="204"/>
      <c r="J95" s="205">
        <f>ROUND(I95*H95,2)</f>
        <v>0</v>
      </c>
      <c r="K95" s="201" t="s">
        <v>122</v>
      </c>
      <c r="L95" s="46"/>
      <c r="M95" s="206" t="s">
        <v>19</v>
      </c>
      <c r="N95" s="207" t="s">
        <v>45</v>
      </c>
      <c r="O95" s="86"/>
      <c r="P95" s="208">
        <f>O95*H95</f>
        <v>0</v>
      </c>
      <c r="Q95" s="208">
        <v>0.00058</v>
      </c>
      <c r="R95" s="208">
        <f>Q95*H95</f>
        <v>0.072499999999999995</v>
      </c>
      <c r="S95" s="208">
        <v>0.16600000000000001</v>
      </c>
      <c r="T95" s="209">
        <f>S95*H95</f>
        <v>20.75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0" t="s">
        <v>116</v>
      </c>
      <c r="AT95" s="210" t="s">
        <v>118</v>
      </c>
      <c r="AU95" s="210" t="s">
        <v>81</v>
      </c>
      <c r="AY95" s="19" t="s">
        <v>115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9" t="s">
        <v>79</v>
      </c>
      <c r="BK95" s="211">
        <f>ROUND(I95*H95,2)</f>
        <v>0</v>
      </c>
      <c r="BL95" s="19" t="s">
        <v>116</v>
      </c>
      <c r="BM95" s="210" t="s">
        <v>135</v>
      </c>
    </row>
    <row r="96" s="2" customFormat="1">
      <c r="A96" s="40"/>
      <c r="B96" s="41"/>
      <c r="C96" s="42"/>
      <c r="D96" s="212" t="s">
        <v>124</v>
      </c>
      <c r="E96" s="42"/>
      <c r="F96" s="213" t="s">
        <v>136</v>
      </c>
      <c r="G96" s="42"/>
      <c r="H96" s="42"/>
      <c r="I96" s="214"/>
      <c r="J96" s="42"/>
      <c r="K96" s="42"/>
      <c r="L96" s="46"/>
      <c r="M96" s="215"/>
      <c r="N96" s="216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124</v>
      </c>
      <c r="AU96" s="19" t="s">
        <v>81</v>
      </c>
    </row>
    <row r="97" s="15" customFormat="1">
      <c r="A97" s="15"/>
      <c r="B97" s="239"/>
      <c r="C97" s="240"/>
      <c r="D97" s="212" t="s">
        <v>126</v>
      </c>
      <c r="E97" s="241" t="s">
        <v>19</v>
      </c>
      <c r="F97" s="242" t="s">
        <v>137</v>
      </c>
      <c r="G97" s="240"/>
      <c r="H97" s="241" t="s">
        <v>19</v>
      </c>
      <c r="I97" s="243"/>
      <c r="J97" s="240"/>
      <c r="K97" s="240"/>
      <c r="L97" s="244"/>
      <c r="M97" s="245"/>
      <c r="N97" s="246"/>
      <c r="O97" s="246"/>
      <c r="P97" s="246"/>
      <c r="Q97" s="246"/>
      <c r="R97" s="246"/>
      <c r="S97" s="246"/>
      <c r="T97" s="247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48" t="s">
        <v>126</v>
      </c>
      <c r="AU97" s="248" t="s">
        <v>81</v>
      </c>
      <c r="AV97" s="15" t="s">
        <v>79</v>
      </c>
      <c r="AW97" s="15" t="s">
        <v>33</v>
      </c>
      <c r="AX97" s="15" t="s">
        <v>74</v>
      </c>
      <c r="AY97" s="248" t="s">
        <v>115</v>
      </c>
    </row>
    <row r="98" s="13" customFormat="1">
      <c r="A98" s="13"/>
      <c r="B98" s="217"/>
      <c r="C98" s="218"/>
      <c r="D98" s="212" t="s">
        <v>126</v>
      </c>
      <c r="E98" s="219" t="s">
        <v>19</v>
      </c>
      <c r="F98" s="220" t="s">
        <v>138</v>
      </c>
      <c r="G98" s="218"/>
      <c r="H98" s="221">
        <v>122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7" t="s">
        <v>126</v>
      </c>
      <c r="AU98" s="227" t="s">
        <v>81</v>
      </c>
      <c r="AV98" s="13" t="s">
        <v>81</v>
      </c>
      <c r="AW98" s="13" t="s">
        <v>33</v>
      </c>
      <c r="AX98" s="13" t="s">
        <v>74</v>
      </c>
      <c r="AY98" s="227" t="s">
        <v>115</v>
      </c>
    </row>
    <row r="99" s="15" customFormat="1">
      <c r="A99" s="15"/>
      <c r="B99" s="239"/>
      <c r="C99" s="240"/>
      <c r="D99" s="212" t="s">
        <v>126</v>
      </c>
      <c r="E99" s="241" t="s">
        <v>19</v>
      </c>
      <c r="F99" s="242" t="s">
        <v>139</v>
      </c>
      <c r="G99" s="240"/>
      <c r="H99" s="241" t="s">
        <v>19</v>
      </c>
      <c r="I99" s="243"/>
      <c r="J99" s="240"/>
      <c r="K99" s="240"/>
      <c r="L99" s="244"/>
      <c r="M99" s="245"/>
      <c r="N99" s="246"/>
      <c r="O99" s="246"/>
      <c r="P99" s="246"/>
      <c r="Q99" s="246"/>
      <c r="R99" s="246"/>
      <c r="S99" s="246"/>
      <c r="T99" s="247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48" t="s">
        <v>126</v>
      </c>
      <c r="AU99" s="248" t="s">
        <v>81</v>
      </c>
      <c r="AV99" s="15" t="s">
        <v>79</v>
      </c>
      <c r="AW99" s="15" t="s">
        <v>33</v>
      </c>
      <c r="AX99" s="15" t="s">
        <v>74</v>
      </c>
      <c r="AY99" s="248" t="s">
        <v>115</v>
      </c>
    </row>
    <row r="100" s="13" customFormat="1">
      <c r="A100" s="13"/>
      <c r="B100" s="217"/>
      <c r="C100" s="218"/>
      <c r="D100" s="212" t="s">
        <v>126</v>
      </c>
      <c r="E100" s="219" t="s">
        <v>19</v>
      </c>
      <c r="F100" s="220" t="s">
        <v>140</v>
      </c>
      <c r="G100" s="218"/>
      <c r="H100" s="221">
        <v>3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7" t="s">
        <v>126</v>
      </c>
      <c r="AU100" s="227" t="s">
        <v>81</v>
      </c>
      <c r="AV100" s="13" t="s">
        <v>81</v>
      </c>
      <c r="AW100" s="13" t="s">
        <v>33</v>
      </c>
      <c r="AX100" s="13" t="s">
        <v>74</v>
      </c>
      <c r="AY100" s="227" t="s">
        <v>115</v>
      </c>
    </row>
    <row r="101" s="14" customFormat="1">
      <c r="A101" s="14"/>
      <c r="B101" s="228"/>
      <c r="C101" s="229"/>
      <c r="D101" s="212" t="s">
        <v>126</v>
      </c>
      <c r="E101" s="230" t="s">
        <v>19</v>
      </c>
      <c r="F101" s="231" t="s">
        <v>129</v>
      </c>
      <c r="G101" s="229"/>
      <c r="H101" s="232">
        <v>125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8" t="s">
        <v>126</v>
      </c>
      <c r="AU101" s="238" t="s">
        <v>81</v>
      </c>
      <c r="AV101" s="14" t="s">
        <v>116</v>
      </c>
      <c r="AW101" s="14" t="s">
        <v>33</v>
      </c>
      <c r="AX101" s="14" t="s">
        <v>79</v>
      </c>
      <c r="AY101" s="238" t="s">
        <v>115</v>
      </c>
    </row>
    <row r="102" s="12" customFormat="1" ht="22.8" customHeight="1">
      <c r="A102" s="12"/>
      <c r="B102" s="183"/>
      <c r="C102" s="184"/>
      <c r="D102" s="185" t="s">
        <v>73</v>
      </c>
      <c r="E102" s="197" t="s">
        <v>141</v>
      </c>
      <c r="F102" s="197" t="s">
        <v>142</v>
      </c>
      <c r="G102" s="184"/>
      <c r="H102" s="184"/>
      <c r="I102" s="187"/>
      <c r="J102" s="198">
        <f>BK102</f>
        <v>0</v>
      </c>
      <c r="K102" s="184"/>
      <c r="L102" s="189"/>
      <c r="M102" s="190"/>
      <c r="N102" s="191"/>
      <c r="O102" s="191"/>
      <c r="P102" s="192">
        <f>SUM(P103:P113)</f>
        <v>0</v>
      </c>
      <c r="Q102" s="191"/>
      <c r="R102" s="192">
        <f>SUM(R103:R113)</f>
        <v>0.38473919999999995</v>
      </c>
      <c r="S102" s="191"/>
      <c r="T102" s="193">
        <f>SUM(T103:T113)</f>
        <v>0.43919999999999998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4" t="s">
        <v>79</v>
      </c>
      <c r="AT102" s="195" t="s">
        <v>73</v>
      </c>
      <c r="AU102" s="195" t="s">
        <v>79</v>
      </c>
      <c r="AY102" s="194" t="s">
        <v>115</v>
      </c>
      <c r="BK102" s="196">
        <f>SUM(BK103:BK113)</f>
        <v>0</v>
      </c>
    </row>
    <row r="103" s="2" customFormat="1">
      <c r="A103" s="40"/>
      <c r="B103" s="41"/>
      <c r="C103" s="199" t="s">
        <v>140</v>
      </c>
      <c r="D103" s="199" t="s">
        <v>118</v>
      </c>
      <c r="E103" s="200" t="s">
        <v>143</v>
      </c>
      <c r="F103" s="201" t="s">
        <v>144</v>
      </c>
      <c r="G103" s="202" t="s">
        <v>145</v>
      </c>
      <c r="H103" s="203">
        <v>4.1799999999999997</v>
      </c>
      <c r="I103" s="204"/>
      <c r="J103" s="205">
        <f>ROUND(I103*H103,2)</f>
        <v>0</v>
      </c>
      <c r="K103" s="201" t="s">
        <v>122</v>
      </c>
      <c r="L103" s="46"/>
      <c r="M103" s="206" t="s">
        <v>19</v>
      </c>
      <c r="N103" s="207" t="s">
        <v>45</v>
      </c>
      <c r="O103" s="86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0" t="s">
        <v>116</v>
      </c>
      <c r="AT103" s="210" t="s">
        <v>118</v>
      </c>
      <c r="AU103" s="210" t="s">
        <v>81</v>
      </c>
      <c r="AY103" s="19" t="s">
        <v>115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9" t="s">
        <v>79</v>
      </c>
      <c r="BK103" s="211">
        <f>ROUND(I103*H103,2)</f>
        <v>0</v>
      </c>
      <c r="BL103" s="19" t="s">
        <v>116</v>
      </c>
      <c r="BM103" s="210" t="s">
        <v>146</v>
      </c>
    </row>
    <row r="104" s="2" customFormat="1">
      <c r="A104" s="40"/>
      <c r="B104" s="41"/>
      <c r="C104" s="42"/>
      <c r="D104" s="212" t="s">
        <v>124</v>
      </c>
      <c r="E104" s="42"/>
      <c r="F104" s="213" t="s">
        <v>144</v>
      </c>
      <c r="G104" s="42"/>
      <c r="H104" s="42"/>
      <c r="I104" s="214"/>
      <c r="J104" s="42"/>
      <c r="K104" s="42"/>
      <c r="L104" s="46"/>
      <c r="M104" s="215"/>
      <c r="N104" s="216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124</v>
      </c>
      <c r="AU104" s="19" t="s">
        <v>81</v>
      </c>
    </row>
    <row r="105" s="13" customFormat="1">
      <c r="A105" s="13"/>
      <c r="B105" s="217"/>
      <c r="C105" s="218"/>
      <c r="D105" s="212" t="s">
        <v>126</v>
      </c>
      <c r="E105" s="219" t="s">
        <v>19</v>
      </c>
      <c r="F105" s="220" t="s">
        <v>147</v>
      </c>
      <c r="G105" s="218"/>
      <c r="H105" s="221">
        <v>4.1799999999999997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7" t="s">
        <v>126</v>
      </c>
      <c r="AU105" s="227" t="s">
        <v>81</v>
      </c>
      <c r="AV105" s="13" t="s">
        <v>81</v>
      </c>
      <c r="AW105" s="13" t="s">
        <v>33</v>
      </c>
      <c r="AX105" s="13" t="s">
        <v>79</v>
      </c>
      <c r="AY105" s="227" t="s">
        <v>115</v>
      </c>
    </row>
    <row r="106" s="2" customFormat="1" ht="33" customHeight="1">
      <c r="A106" s="40"/>
      <c r="B106" s="41"/>
      <c r="C106" s="199" t="s">
        <v>116</v>
      </c>
      <c r="D106" s="199" t="s">
        <v>118</v>
      </c>
      <c r="E106" s="200" t="s">
        <v>148</v>
      </c>
      <c r="F106" s="201" t="s">
        <v>149</v>
      </c>
      <c r="G106" s="202" t="s">
        <v>145</v>
      </c>
      <c r="H106" s="203">
        <v>5.8559999999999999</v>
      </c>
      <c r="I106" s="204"/>
      <c r="J106" s="205">
        <f>ROUND(I106*H106,2)</f>
        <v>0</v>
      </c>
      <c r="K106" s="201" t="s">
        <v>122</v>
      </c>
      <c r="L106" s="46"/>
      <c r="M106" s="206" t="s">
        <v>19</v>
      </c>
      <c r="N106" s="207" t="s">
        <v>45</v>
      </c>
      <c r="O106" s="86"/>
      <c r="P106" s="208">
        <f>O106*H106</f>
        <v>0</v>
      </c>
      <c r="Q106" s="208">
        <v>0.065699999999999995</v>
      </c>
      <c r="R106" s="208">
        <f>Q106*H106</f>
        <v>0.38473919999999995</v>
      </c>
      <c r="S106" s="208">
        <v>0.074999999999999997</v>
      </c>
      <c r="T106" s="209">
        <f>S106*H106</f>
        <v>0.43919999999999998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0" t="s">
        <v>116</v>
      </c>
      <c r="AT106" s="210" t="s">
        <v>118</v>
      </c>
      <c r="AU106" s="210" t="s">
        <v>81</v>
      </c>
      <c r="AY106" s="19" t="s">
        <v>115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9" t="s">
        <v>79</v>
      </c>
      <c r="BK106" s="211">
        <f>ROUND(I106*H106,2)</f>
        <v>0</v>
      </c>
      <c r="BL106" s="19" t="s">
        <v>116</v>
      </c>
      <c r="BM106" s="210" t="s">
        <v>150</v>
      </c>
    </row>
    <row r="107" s="2" customFormat="1">
      <c r="A107" s="40"/>
      <c r="B107" s="41"/>
      <c r="C107" s="42"/>
      <c r="D107" s="212" t="s">
        <v>124</v>
      </c>
      <c r="E107" s="42"/>
      <c r="F107" s="213" t="s">
        <v>151</v>
      </c>
      <c r="G107" s="42"/>
      <c r="H107" s="42"/>
      <c r="I107" s="214"/>
      <c r="J107" s="42"/>
      <c r="K107" s="42"/>
      <c r="L107" s="46"/>
      <c r="M107" s="215"/>
      <c r="N107" s="21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124</v>
      </c>
      <c r="AU107" s="19" t="s">
        <v>81</v>
      </c>
    </row>
    <row r="108" s="2" customFormat="1">
      <c r="A108" s="40"/>
      <c r="B108" s="41"/>
      <c r="C108" s="42"/>
      <c r="D108" s="212" t="s">
        <v>152</v>
      </c>
      <c r="E108" s="42"/>
      <c r="F108" s="249" t="s">
        <v>153</v>
      </c>
      <c r="G108" s="42"/>
      <c r="H108" s="42"/>
      <c r="I108" s="214"/>
      <c r="J108" s="42"/>
      <c r="K108" s="42"/>
      <c r="L108" s="46"/>
      <c r="M108" s="215"/>
      <c r="N108" s="216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152</v>
      </c>
      <c r="AU108" s="19" t="s">
        <v>81</v>
      </c>
    </row>
    <row r="109" s="13" customFormat="1">
      <c r="A109" s="13"/>
      <c r="B109" s="217"/>
      <c r="C109" s="218"/>
      <c r="D109" s="212" t="s">
        <v>126</v>
      </c>
      <c r="E109" s="219" t="s">
        <v>19</v>
      </c>
      <c r="F109" s="220" t="s">
        <v>154</v>
      </c>
      <c r="G109" s="218"/>
      <c r="H109" s="221">
        <v>12.32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7" t="s">
        <v>126</v>
      </c>
      <c r="AU109" s="227" t="s">
        <v>81</v>
      </c>
      <c r="AV109" s="13" t="s">
        <v>81</v>
      </c>
      <c r="AW109" s="13" t="s">
        <v>33</v>
      </c>
      <c r="AX109" s="13" t="s">
        <v>74</v>
      </c>
      <c r="AY109" s="227" t="s">
        <v>115</v>
      </c>
    </row>
    <row r="110" s="13" customFormat="1">
      <c r="A110" s="13"/>
      <c r="B110" s="217"/>
      <c r="C110" s="218"/>
      <c r="D110" s="212" t="s">
        <v>126</v>
      </c>
      <c r="E110" s="219" t="s">
        <v>19</v>
      </c>
      <c r="F110" s="220" t="s">
        <v>155</v>
      </c>
      <c r="G110" s="218"/>
      <c r="H110" s="221">
        <v>7.2000000000000002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7" t="s">
        <v>126</v>
      </c>
      <c r="AU110" s="227" t="s">
        <v>81</v>
      </c>
      <c r="AV110" s="13" t="s">
        <v>81</v>
      </c>
      <c r="AW110" s="13" t="s">
        <v>33</v>
      </c>
      <c r="AX110" s="13" t="s">
        <v>74</v>
      </c>
      <c r="AY110" s="227" t="s">
        <v>115</v>
      </c>
    </row>
    <row r="111" s="16" customFormat="1">
      <c r="A111" s="16"/>
      <c r="B111" s="250"/>
      <c r="C111" s="251"/>
      <c r="D111" s="212" t="s">
        <v>126</v>
      </c>
      <c r="E111" s="252" t="s">
        <v>19</v>
      </c>
      <c r="F111" s="253" t="s">
        <v>156</v>
      </c>
      <c r="G111" s="251"/>
      <c r="H111" s="254">
        <v>19.52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60" t="s">
        <v>126</v>
      </c>
      <c r="AU111" s="260" t="s">
        <v>81</v>
      </c>
      <c r="AV111" s="16" t="s">
        <v>140</v>
      </c>
      <c r="AW111" s="16" t="s">
        <v>33</v>
      </c>
      <c r="AX111" s="16" t="s">
        <v>74</v>
      </c>
      <c r="AY111" s="260" t="s">
        <v>115</v>
      </c>
    </row>
    <row r="112" s="15" customFormat="1">
      <c r="A112" s="15"/>
      <c r="B112" s="239"/>
      <c r="C112" s="240"/>
      <c r="D112" s="212" t="s">
        <v>126</v>
      </c>
      <c r="E112" s="241" t="s">
        <v>19</v>
      </c>
      <c r="F112" s="242" t="s">
        <v>157</v>
      </c>
      <c r="G112" s="240"/>
      <c r="H112" s="241" t="s">
        <v>19</v>
      </c>
      <c r="I112" s="243"/>
      <c r="J112" s="240"/>
      <c r="K112" s="240"/>
      <c r="L112" s="244"/>
      <c r="M112" s="245"/>
      <c r="N112" s="246"/>
      <c r="O112" s="246"/>
      <c r="P112" s="246"/>
      <c r="Q112" s="246"/>
      <c r="R112" s="246"/>
      <c r="S112" s="246"/>
      <c r="T112" s="24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48" t="s">
        <v>126</v>
      </c>
      <c r="AU112" s="248" t="s">
        <v>81</v>
      </c>
      <c r="AV112" s="15" t="s">
        <v>79</v>
      </c>
      <c r="AW112" s="15" t="s">
        <v>33</v>
      </c>
      <c r="AX112" s="15" t="s">
        <v>74</v>
      </c>
      <c r="AY112" s="248" t="s">
        <v>115</v>
      </c>
    </row>
    <row r="113" s="13" customFormat="1">
      <c r="A113" s="13"/>
      <c r="B113" s="217"/>
      <c r="C113" s="218"/>
      <c r="D113" s="212" t="s">
        <v>126</v>
      </c>
      <c r="E113" s="219" t="s">
        <v>19</v>
      </c>
      <c r="F113" s="220" t="s">
        <v>158</v>
      </c>
      <c r="G113" s="218"/>
      <c r="H113" s="221">
        <v>5.8559999999999999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7" t="s">
        <v>126</v>
      </c>
      <c r="AU113" s="227" t="s">
        <v>81</v>
      </c>
      <c r="AV113" s="13" t="s">
        <v>81</v>
      </c>
      <c r="AW113" s="13" t="s">
        <v>33</v>
      </c>
      <c r="AX113" s="13" t="s">
        <v>79</v>
      </c>
      <c r="AY113" s="227" t="s">
        <v>115</v>
      </c>
    </row>
    <row r="114" s="12" customFormat="1" ht="22.8" customHeight="1">
      <c r="A114" s="12"/>
      <c r="B114" s="183"/>
      <c r="C114" s="184"/>
      <c r="D114" s="185" t="s">
        <v>73</v>
      </c>
      <c r="E114" s="197" t="s">
        <v>159</v>
      </c>
      <c r="F114" s="197" t="s">
        <v>160</v>
      </c>
      <c r="G114" s="184"/>
      <c r="H114" s="184"/>
      <c r="I114" s="187"/>
      <c r="J114" s="198">
        <f>BK114</f>
        <v>0</v>
      </c>
      <c r="K114" s="184"/>
      <c r="L114" s="189"/>
      <c r="M114" s="190"/>
      <c r="N114" s="191"/>
      <c r="O114" s="191"/>
      <c r="P114" s="192">
        <f>SUM(P115:P195)</f>
        <v>0</v>
      </c>
      <c r="Q114" s="191"/>
      <c r="R114" s="192">
        <f>SUM(R115:R195)</f>
        <v>0.42316714999999994</v>
      </c>
      <c r="S114" s="191"/>
      <c r="T114" s="193">
        <f>SUM(T115:T195)</f>
        <v>6.1587400000000008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4" t="s">
        <v>79</v>
      </c>
      <c r="AT114" s="195" t="s">
        <v>73</v>
      </c>
      <c r="AU114" s="195" t="s">
        <v>79</v>
      </c>
      <c r="AY114" s="194" t="s">
        <v>115</v>
      </c>
      <c r="BK114" s="196">
        <f>SUM(BK115:BK195)</f>
        <v>0</v>
      </c>
    </row>
    <row r="115" s="2" customFormat="1">
      <c r="A115" s="40"/>
      <c r="B115" s="41"/>
      <c r="C115" s="199" t="s">
        <v>130</v>
      </c>
      <c r="D115" s="199" t="s">
        <v>118</v>
      </c>
      <c r="E115" s="200" t="s">
        <v>161</v>
      </c>
      <c r="F115" s="201" t="s">
        <v>162</v>
      </c>
      <c r="G115" s="202" t="s">
        <v>163</v>
      </c>
      <c r="H115" s="203">
        <v>784.63999999999999</v>
      </c>
      <c r="I115" s="204"/>
      <c r="J115" s="205">
        <f>ROUND(I115*H115,2)</f>
        <v>0</v>
      </c>
      <c r="K115" s="201" t="s">
        <v>122</v>
      </c>
      <c r="L115" s="46"/>
      <c r="M115" s="206" t="s">
        <v>19</v>
      </c>
      <c r="N115" s="207" t="s">
        <v>45</v>
      </c>
      <c r="O115" s="86"/>
      <c r="P115" s="208">
        <f>O115*H115</f>
        <v>0</v>
      </c>
      <c r="Q115" s="208">
        <v>2.0000000000000002E-05</v>
      </c>
      <c r="R115" s="208">
        <f>Q115*H115</f>
        <v>0.0156928</v>
      </c>
      <c r="S115" s="208">
        <v>0</v>
      </c>
      <c r="T115" s="209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0" t="s">
        <v>116</v>
      </c>
      <c r="AT115" s="210" t="s">
        <v>118</v>
      </c>
      <c r="AU115" s="210" t="s">
        <v>81</v>
      </c>
      <c r="AY115" s="19" t="s">
        <v>115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9" t="s">
        <v>79</v>
      </c>
      <c r="BK115" s="211">
        <f>ROUND(I115*H115,2)</f>
        <v>0</v>
      </c>
      <c r="BL115" s="19" t="s">
        <v>116</v>
      </c>
      <c r="BM115" s="210" t="s">
        <v>164</v>
      </c>
    </row>
    <row r="116" s="2" customFormat="1">
      <c r="A116" s="40"/>
      <c r="B116" s="41"/>
      <c r="C116" s="42"/>
      <c r="D116" s="212" t="s">
        <v>124</v>
      </c>
      <c r="E116" s="42"/>
      <c r="F116" s="213" t="s">
        <v>165</v>
      </c>
      <c r="G116" s="42"/>
      <c r="H116" s="42"/>
      <c r="I116" s="214"/>
      <c r="J116" s="42"/>
      <c r="K116" s="42"/>
      <c r="L116" s="46"/>
      <c r="M116" s="215"/>
      <c r="N116" s="216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124</v>
      </c>
      <c r="AU116" s="19" t="s">
        <v>81</v>
      </c>
    </row>
    <row r="117" s="15" customFormat="1">
      <c r="A117" s="15"/>
      <c r="B117" s="239"/>
      <c r="C117" s="240"/>
      <c r="D117" s="212" t="s">
        <v>126</v>
      </c>
      <c r="E117" s="241" t="s">
        <v>19</v>
      </c>
      <c r="F117" s="242" t="s">
        <v>166</v>
      </c>
      <c r="G117" s="240"/>
      <c r="H117" s="241" t="s">
        <v>19</v>
      </c>
      <c r="I117" s="243"/>
      <c r="J117" s="240"/>
      <c r="K117" s="240"/>
      <c r="L117" s="244"/>
      <c r="M117" s="245"/>
      <c r="N117" s="246"/>
      <c r="O117" s="246"/>
      <c r="P117" s="246"/>
      <c r="Q117" s="246"/>
      <c r="R117" s="246"/>
      <c r="S117" s="246"/>
      <c r="T117" s="247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48" t="s">
        <v>126</v>
      </c>
      <c r="AU117" s="248" t="s">
        <v>81</v>
      </c>
      <c r="AV117" s="15" t="s">
        <v>79</v>
      </c>
      <c r="AW117" s="15" t="s">
        <v>33</v>
      </c>
      <c r="AX117" s="15" t="s">
        <v>74</v>
      </c>
      <c r="AY117" s="248" t="s">
        <v>115</v>
      </c>
    </row>
    <row r="118" s="13" customFormat="1">
      <c r="A118" s="13"/>
      <c r="B118" s="217"/>
      <c r="C118" s="218"/>
      <c r="D118" s="212" t="s">
        <v>126</v>
      </c>
      <c r="E118" s="219" t="s">
        <v>19</v>
      </c>
      <c r="F118" s="220" t="s">
        <v>167</v>
      </c>
      <c r="G118" s="218"/>
      <c r="H118" s="221">
        <v>694.63999999999999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7" t="s">
        <v>126</v>
      </c>
      <c r="AU118" s="227" t="s">
        <v>81</v>
      </c>
      <c r="AV118" s="13" t="s">
        <v>81</v>
      </c>
      <c r="AW118" s="13" t="s">
        <v>33</v>
      </c>
      <c r="AX118" s="13" t="s">
        <v>74</v>
      </c>
      <c r="AY118" s="227" t="s">
        <v>115</v>
      </c>
    </row>
    <row r="119" s="13" customFormat="1">
      <c r="A119" s="13"/>
      <c r="B119" s="217"/>
      <c r="C119" s="218"/>
      <c r="D119" s="212" t="s">
        <v>126</v>
      </c>
      <c r="E119" s="219" t="s">
        <v>19</v>
      </c>
      <c r="F119" s="220" t="s">
        <v>168</v>
      </c>
      <c r="G119" s="218"/>
      <c r="H119" s="221">
        <v>90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7" t="s">
        <v>126</v>
      </c>
      <c r="AU119" s="227" t="s">
        <v>81</v>
      </c>
      <c r="AV119" s="13" t="s">
        <v>81</v>
      </c>
      <c r="AW119" s="13" t="s">
        <v>33</v>
      </c>
      <c r="AX119" s="13" t="s">
        <v>74</v>
      </c>
      <c r="AY119" s="227" t="s">
        <v>115</v>
      </c>
    </row>
    <row r="120" s="14" customFormat="1">
      <c r="A120" s="14"/>
      <c r="B120" s="228"/>
      <c r="C120" s="229"/>
      <c r="D120" s="212" t="s">
        <v>126</v>
      </c>
      <c r="E120" s="230" t="s">
        <v>19</v>
      </c>
      <c r="F120" s="231" t="s">
        <v>129</v>
      </c>
      <c r="G120" s="229"/>
      <c r="H120" s="232">
        <v>784.63999999999999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8" t="s">
        <v>126</v>
      </c>
      <c r="AU120" s="238" t="s">
        <v>81</v>
      </c>
      <c r="AV120" s="14" t="s">
        <v>116</v>
      </c>
      <c r="AW120" s="14" t="s">
        <v>33</v>
      </c>
      <c r="AX120" s="14" t="s">
        <v>79</v>
      </c>
      <c r="AY120" s="238" t="s">
        <v>115</v>
      </c>
    </row>
    <row r="121" s="2" customFormat="1">
      <c r="A121" s="40"/>
      <c r="B121" s="41"/>
      <c r="C121" s="199" t="s">
        <v>141</v>
      </c>
      <c r="D121" s="199" t="s">
        <v>118</v>
      </c>
      <c r="E121" s="200" t="s">
        <v>169</v>
      </c>
      <c r="F121" s="201" t="s">
        <v>170</v>
      </c>
      <c r="G121" s="202" t="s">
        <v>134</v>
      </c>
      <c r="H121" s="203">
        <v>2</v>
      </c>
      <c r="I121" s="204"/>
      <c r="J121" s="205">
        <f>ROUND(I121*H121,2)</f>
        <v>0</v>
      </c>
      <c r="K121" s="201" t="s">
        <v>122</v>
      </c>
      <c r="L121" s="46"/>
      <c r="M121" s="206" t="s">
        <v>19</v>
      </c>
      <c r="N121" s="207" t="s">
        <v>45</v>
      </c>
      <c r="O121" s="86"/>
      <c r="P121" s="208">
        <f>O121*H121</f>
        <v>0</v>
      </c>
      <c r="Q121" s="208">
        <v>0.00069999999999999999</v>
      </c>
      <c r="R121" s="208">
        <f>Q121*H121</f>
        <v>0.0014</v>
      </c>
      <c r="S121" s="208">
        <v>0</v>
      </c>
      <c r="T121" s="209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0" t="s">
        <v>116</v>
      </c>
      <c r="AT121" s="210" t="s">
        <v>118</v>
      </c>
      <c r="AU121" s="210" t="s">
        <v>81</v>
      </c>
      <c r="AY121" s="19" t="s">
        <v>115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9" t="s">
        <v>79</v>
      </c>
      <c r="BK121" s="211">
        <f>ROUND(I121*H121,2)</f>
        <v>0</v>
      </c>
      <c r="BL121" s="19" t="s">
        <v>116</v>
      </c>
      <c r="BM121" s="210" t="s">
        <v>171</v>
      </c>
    </row>
    <row r="122" s="2" customFormat="1">
      <c r="A122" s="40"/>
      <c r="B122" s="41"/>
      <c r="C122" s="42"/>
      <c r="D122" s="212" t="s">
        <v>124</v>
      </c>
      <c r="E122" s="42"/>
      <c r="F122" s="213" t="s">
        <v>172</v>
      </c>
      <c r="G122" s="42"/>
      <c r="H122" s="42"/>
      <c r="I122" s="214"/>
      <c r="J122" s="42"/>
      <c r="K122" s="42"/>
      <c r="L122" s="46"/>
      <c r="M122" s="215"/>
      <c r="N122" s="21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124</v>
      </c>
      <c r="AU122" s="19" t="s">
        <v>81</v>
      </c>
    </row>
    <row r="123" s="13" customFormat="1">
      <c r="A123" s="13"/>
      <c r="B123" s="217"/>
      <c r="C123" s="218"/>
      <c r="D123" s="212" t="s">
        <v>126</v>
      </c>
      <c r="E123" s="219" t="s">
        <v>19</v>
      </c>
      <c r="F123" s="220" t="s">
        <v>173</v>
      </c>
      <c r="G123" s="218"/>
      <c r="H123" s="221">
        <v>2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7" t="s">
        <v>126</v>
      </c>
      <c r="AU123" s="227" t="s">
        <v>81</v>
      </c>
      <c r="AV123" s="13" t="s">
        <v>81</v>
      </c>
      <c r="AW123" s="13" t="s">
        <v>33</v>
      </c>
      <c r="AX123" s="13" t="s">
        <v>79</v>
      </c>
      <c r="AY123" s="227" t="s">
        <v>115</v>
      </c>
    </row>
    <row r="124" s="2" customFormat="1">
      <c r="A124" s="40"/>
      <c r="B124" s="41"/>
      <c r="C124" s="261" t="s">
        <v>174</v>
      </c>
      <c r="D124" s="261" t="s">
        <v>175</v>
      </c>
      <c r="E124" s="262" t="s">
        <v>176</v>
      </c>
      <c r="F124" s="263" t="s">
        <v>177</v>
      </c>
      <c r="G124" s="264" t="s">
        <v>134</v>
      </c>
      <c r="H124" s="265">
        <v>2</v>
      </c>
      <c r="I124" s="266"/>
      <c r="J124" s="267">
        <f>ROUND(I124*H124,2)</f>
        <v>0</v>
      </c>
      <c r="K124" s="263" t="s">
        <v>122</v>
      </c>
      <c r="L124" s="268"/>
      <c r="M124" s="269" t="s">
        <v>19</v>
      </c>
      <c r="N124" s="270" t="s">
        <v>45</v>
      </c>
      <c r="O124" s="86"/>
      <c r="P124" s="208">
        <f>O124*H124</f>
        <v>0</v>
      </c>
      <c r="Q124" s="208">
        <v>0.0025000000000000001</v>
      </c>
      <c r="R124" s="208">
        <f>Q124*H124</f>
        <v>0.0050000000000000001</v>
      </c>
      <c r="S124" s="208">
        <v>0</v>
      </c>
      <c r="T124" s="209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0" t="s">
        <v>178</v>
      </c>
      <c r="AT124" s="210" t="s">
        <v>175</v>
      </c>
      <c r="AU124" s="210" t="s">
        <v>81</v>
      </c>
      <c r="AY124" s="19" t="s">
        <v>115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9" t="s">
        <v>79</v>
      </c>
      <c r="BK124" s="211">
        <f>ROUND(I124*H124,2)</f>
        <v>0</v>
      </c>
      <c r="BL124" s="19" t="s">
        <v>116</v>
      </c>
      <c r="BM124" s="210" t="s">
        <v>179</v>
      </c>
    </row>
    <row r="125" s="2" customFormat="1">
      <c r="A125" s="40"/>
      <c r="B125" s="41"/>
      <c r="C125" s="42"/>
      <c r="D125" s="212" t="s">
        <v>124</v>
      </c>
      <c r="E125" s="42"/>
      <c r="F125" s="213" t="s">
        <v>177</v>
      </c>
      <c r="G125" s="42"/>
      <c r="H125" s="42"/>
      <c r="I125" s="214"/>
      <c r="J125" s="42"/>
      <c r="K125" s="42"/>
      <c r="L125" s="46"/>
      <c r="M125" s="215"/>
      <c r="N125" s="216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124</v>
      </c>
      <c r="AU125" s="19" t="s">
        <v>81</v>
      </c>
    </row>
    <row r="126" s="2" customFormat="1">
      <c r="A126" s="40"/>
      <c r="B126" s="41"/>
      <c r="C126" s="199" t="s">
        <v>178</v>
      </c>
      <c r="D126" s="199" t="s">
        <v>118</v>
      </c>
      <c r="E126" s="200" t="s">
        <v>180</v>
      </c>
      <c r="F126" s="201" t="s">
        <v>181</v>
      </c>
      <c r="G126" s="202" t="s">
        <v>134</v>
      </c>
      <c r="H126" s="203">
        <v>2</v>
      </c>
      <c r="I126" s="204"/>
      <c r="J126" s="205">
        <f>ROUND(I126*H126,2)</f>
        <v>0</v>
      </c>
      <c r="K126" s="201" t="s">
        <v>122</v>
      </c>
      <c r="L126" s="46"/>
      <c r="M126" s="206" t="s">
        <v>19</v>
      </c>
      <c r="N126" s="207" t="s">
        <v>45</v>
      </c>
      <c r="O126" s="86"/>
      <c r="P126" s="208">
        <f>O126*H126</f>
        <v>0</v>
      </c>
      <c r="Q126" s="208">
        <v>0.10940999999999999</v>
      </c>
      <c r="R126" s="208">
        <f>Q126*H126</f>
        <v>0.21881999999999999</v>
      </c>
      <c r="S126" s="208">
        <v>0</v>
      </c>
      <c r="T126" s="209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0" t="s">
        <v>116</v>
      </c>
      <c r="AT126" s="210" t="s">
        <v>118</v>
      </c>
      <c r="AU126" s="210" t="s">
        <v>81</v>
      </c>
      <c r="AY126" s="19" t="s">
        <v>115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9" t="s">
        <v>79</v>
      </c>
      <c r="BK126" s="211">
        <f>ROUND(I126*H126,2)</f>
        <v>0</v>
      </c>
      <c r="BL126" s="19" t="s">
        <v>116</v>
      </c>
      <c r="BM126" s="210" t="s">
        <v>182</v>
      </c>
    </row>
    <row r="127" s="2" customFormat="1">
      <c r="A127" s="40"/>
      <c r="B127" s="41"/>
      <c r="C127" s="42"/>
      <c r="D127" s="212" t="s">
        <v>124</v>
      </c>
      <c r="E127" s="42"/>
      <c r="F127" s="213" t="s">
        <v>183</v>
      </c>
      <c r="G127" s="42"/>
      <c r="H127" s="42"/>
      <c r="I127" s="214"/>
      <c r="J127" s="42"/>
      <c r="K127" s="42"/>
      <c r="L127" s="46"/>
      <c r="M127" s="215"/>
      <c r="N127" s="216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124</v>
      </c>
      <c r="AU127" s="19" t="s">
        <v>81</v>
      </c>
    </row>
    <row r="128" s="2" customFormat="1" ht="21.75" customHeight="1">
      <c r="A128" s="40"/>
      <c r="B128" s="41"/>
      <c r="C128" s="261" t="s">
        <v>159</v>
      </c>
      <c r="D128" s="261" t="s">
        <v>175</v>
      </c>
      <c r="E128" s="262" t="s">
        <v>184</v>
      </c>
      <c r="F128" s="263" t="s">
        <v>185</v>
      </c>
      <c r="G128" s="264" t="s">
        <v>134</v>
      </c>
      <c r="H128" s="265">
        <v>2</v>
      </c>
      <c r="I128" s="266"/>
      <c r="J128" s="267">
        <f>ROUND(I128*H128,2)</f>
        <v>0</v>
      </c>
      <c r="K128" s="263" t="s">
        <v>122</v>
      </c>
      <c r="L128" s="268"/>
      <c r="M128" s="269" t="s">
        <v>19</v>
      </c>
      <c r="N128" s="270" t="s">
        <v>45</v>
      </c>
      <c r="O128" s="86"/>
      <c r="P128" s="208">
        <f>O128*H128</f>
        <v>0</v>
      </c>
      <c r="Q128" s="208">
        <v>0.0061000000000000004</v>
      </c>
      <c r="R128" s="208">
        <f>Q128*H128</f>
        <v>0.012200000000000001</v>
      </c>
      <c r="S128" s="208">
        <v>0</v>
      </c>
      <c r="T128" s="209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0" t="s">
        <v>178</v>
      </c>
      <c r="AT128" s="210" t="s">
        <v>175</v>
      </c>
      <c r="AU128" s="210" t="s">
        <v>81</v>
      </c>
      <c r="AY128" s="19" t="s">
        <v>115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9" t="s">
        <v>79</v>
      </c>
      <c r="BK128" s="211">
        <f>ROUND(I128*H128,2)</f>
        <v>0</v>
      </c>
      <c r="BL128" s="19" t="s">
        <v>116</v>
      </c>
      <c r="BM128" s="210" t="s">
        <v>186</v>
      </c>
    </row>
    <row r="129" s="2" customFormat="1">
      <c r="A129" s="40"/>
      <c r="B129" s="41"/>
      <c r="C129" s="42"/>
      <c r="D129" s="212" t="s">
        <v>124</v>
      </c>
      <c r="E129" s="42"/>
      <c r="F129" s="213" t="s">
        <v>185</v>
      </c>
      <c r="G129" s="42"/>
      <c r="H129" s="42"/>
      <c r="I129" s="214"/>
      <c r="J129" s="42"/>
      <c r="K129" s="42"/>
      <c r="L129" s="46"/>
      <c r="M129" s="215"/>
      <c r="N129" s="216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124</v>
      </c>
      <c r="AU129" s="19" t="s">
        <v>81</v>
      </c>
    </row>
    <row r="130" s="2" customFormat="1" ht="16.5" customHeight="1">
      <c r="A130" s="40"/>
      <c r="B130" s="41"/>
      <c r="C130" s="199" t="s">
        <v>187</v>
      </c>
      <c r="D130" s="199" t="s">
        <v>118</v>
      </c>
      <c r="E130" s="200" t="s">
        <v>188</v>
      </c>
      <c r="F130" s="201" t="s">
        <v>189</v>
      </c>
      <c r="G130" s="202" t="s">
        <v>190</v>
      </c>
      <c r="H130" s="203">
        <v>4</v>
      </c>
      <c r="I130" s="204"/>
      <c r="J130" s="205">
        <f>ROUND(I130*H130,2)</f>
        <v>0</v>
      </c>
      <c r="K130" s="201" t="s">
        <v>19</v>
      </c>
      <c r="L130" s="46"/>
      <c r="M130" s="206" t="s">
        <v>19</v>
      </c>
      <c r="N130" s="207" t="s">
        <v>45</v>
      </c>
      <c r="O130" s="86"/>
      <c r="P130" s="208">
        <f>O130*H130</f>
        <v>0</v>
      </c>
      <c r="Q130" s="208">
        <v>0.0068700000000000002</v>
      </c>
      <c r="R130" s="208">
        <f>Q130*H130</f>
        <v>0.027480000000000001</v>
      </c>
      <c r="S130" s="208">
        <v>0</v>
      </c>
      <c r="T130" s="209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0" t="s">
        <v>116</v>
      </c>
      <c r="AT130" s="210" t="s">
        <v>118</v>
      </c>
      <c r="AU130" s="210" t="s">
        <v>81</v>
      </c>
      <c r="AY130" s="19" t="s">
        <v>115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9" t="s">
        <v>79</v>
      </c>
      <c r="BK130" s="211">
        <f>ROUND(I130*H130,2)</f>
        <v>0</v>
      </c>
      <c r="BL130" s="19" t="s">
        <v>116</v>
      </c>
      <c r="BM130" s="210" t="s">
        <v>191</v>
      </c>
    </row>
    <row r="131" s="2" customFormat="1">
      <c r="A131" s="40"/>
      <c r="B131" s="41"/>
      <c r="C131" s="42"/>
      <c r="D131" s="212" t="s">
        <v>124</v>
      </c>
      <c r="E131" s="42"/>
      <c r="F131" s="213" t="s">
        <v>189</v>
      </c>
      <c r="G131" s="42"/>
      <c r="H131" s="42"/>
      <c r="I131" s="214"/>
      <c r="J131" s="42"/>
      <c r="K131" s="42"/>
      <c r="L131" s="46"/>
      <c r="M131" s="215"/>
      <c r="N131" s="216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124</v>
      </c>
      <c r="AU131" s="19" t="s">
        <v>81</v>
      </c>
    </row>
    <row r="132" s="13" customFormat="1">
      <c r="A132" s="13"/>
      <c r="B132" s="217"/>
      <c r="C132" s="218"/>
      <c r="D132" s="212" t="s">
        <v>126</v>
      </c>
      <c r="E132" s="219" t="s">
        <v>19</v>
      </c>
      <c r="F132" s="220" t="s">
        <v>192</v>
      </c>
      <c r="G132" s="218"/>
      <c r="H132" s="221">
        <v>4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7" t="s">
        <v>126</v>
      </c>
      <c r="AU132" s="227" t="s">
        <v>81</v>
      </c>
      <c r="AV132" s="13" t="s">
        <v>81</v>
      </c>
      <c r="AW132" s="13" t="s">
        <v>33</v>
      </c>
      <c r="AX132" s="13" t="s">
        <v>79</v>
      </c>
      <c r="AY132" s="227" t="s">
        <v>115</v>
      </c>
    </row>
    <row r="133" s="2" customFormat="1" ht="16.5" customHeight="1">
      <c r="A133" s="40"/>
      <c r="B133" s="41"/>
      <c r="C133" s="199" t="s">
        <v>193</v>
      </c>
      <c r="D133" s="199" t="s">
        <v>118</v>
      </c>
      <c r="E133" s="200" t="s">
        <v>194</v>
      </c>
      <c r="F133" s="201" t="s">
        <v>195</v>
      </c>
      <c r="G133" s="202" t="s">
        <v>190</v>
      </c>
      <c r="H133" s="203">
        <v>4</v>
      </c>
      <c r="I133" s="204"/>
      <c r="J133" s="205">
        <f>ROUND(I133*H133,2)</f>
        <v>0</v>
      </c>
      <c r="K133" s="201" t="s">
        <v>122</v>
      </c>
      <c r="L133" s="46"/>
      <c r="M133" s="206" t="s">
        <v>19</v>
      </c>
      <c r="N133" s="207" t="s">
        <v>45</v>
      </c>
      <c r="O133" s="86"/>
      <c r="P133" s="208">
        <f>O133*H133</f>
        <v>0</v>
      </c>
      <c r="Q133" s="208">
        <v>0</v>
      </c>
      <c r="R133" s="208">
        <f>Q133*H133</f>
        <v>0</v>
      </c>
      <c r="S133" s="208">
        <v>1.0980000000000001</v>
      </c>
      <c r="T133" s="209">
        <f>S133*H133</f>
        <v>4.3920000000000003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0" t="s">
        <v>116</v>
      </c>
      <c r="AT133" s="210" t="s">
        <v>118</v>
      </c>
      <c r="AU133" s="210" t="s">
        <v>81</v>
      </c>
      <c r="AY133" s="19" t="s">
        <v>115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9" t="s">
        <v>79</v>
      </c>
      <c r="BK133" s="211">
        <f>ROUND(I133*H133,2)</f>
        <v>0</v>
      </c>
      <c r="BL133" s="19" t="s">
        <v>116</v>
      </c>
      <c r="BM133" s="210" t="s">
        <v>196</v>
      </c>
    </row>
    <row r="134" s="2" customFormat="1">
      <c r="A134" s="40"/>
      <c r="B134" s="41"/>
      <c r="C134" s="42"/>
      <c r="D134" s="212" t="s">
        <v>124</v>
      </c>
      <c r="E134" s="42"/>
      <c r="F134" s="213" t="s">
        <v>197</v>
      </c>
      <c r="G134" s="42"/>
      <c r="H134" s="42"/>
      <c r="I134" s="214"/>
      <c r="J134" s="42"/>
      <c r="K134" s="42"/>
      <c r="L134" s="46"/>
      <c r="M134" s="215"/>
      <c r="N134" s="216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124</v>
      </c>
      <c r="AU134" s="19" t="s">
        <v>81</v>
      </c>
    </row>
    <row r="135" s="13" customFormat="1">
      <c r="A135" s="13"/>
      <c r="B135" s="217"/>
      <c r="C135" s="218"/>
      <c r="D135" s="212" t="s">
        <v>126</v>
      </c>
      <c r="E135" s="219" t="s">
        <v>19</v>
      </c>
      <c r="F135" s="220" t="s">
        <v>198</v>
      </c>
      <c r="G135" s="218"/>
      <c r="H135" s="221">
        <v>4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7" t="s">
        <v>126</v>
      </c>
      <c r="AU135" s="227" t="s">
        <v>81</v>
      </c>
      <c r="AV135" s="13" t="s">
        <v>81</v>
      </c>
      <c r="AW135" s="13" t="s">
        <v>33</v>
      </c>
      <c r="AX135" s="13" t="s">
        <v>79</v>
      </c>
      <c r="AY135" s="227" t="s">
        <v>115</v>
      </c>
    </row>
    <row r="136" s="2" customFormat="1" ht="21.75" customHeight="1">
      <c r="A136" s="40"/>
      <c r="B136" s="41"/>
      <c r="C136" s="199" t="s">
        <v>199</v>
      </c>
      <c r="D136" s="199" t="s">
        <v>118</v>
      </c>
      <c r="E136" s="200" t="s">
        <v>200</v>
      </c>
      <c r="F136" s="201" t="s">
        <v>201</v>
      </c>
      <c r="G136" s="202" t="s">
        <v>145</v>
      </c>
      <c r="H136" s="203">
        <v>77.238</v>
      </c>
      <c r="I136" s="204"/>
      <c r="J136" s="205">
        <f>ROUND(I136*H136,2)</f>
        <v>0</v>
      </c>
      <c r="K136" s="201" t="s">
        <v>122</v>
      </c>
      <c r="L136" s="46"/>
      <c r="M136" s="206" t="s">
        <v>19</v>
      </c>
      <c r="N136" s="207" t="s">
        <v>45</v>
      </c>
      <c r="O136" s="86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0" t="s">
        <v>116</v>
      </c>
      <c r="AT136" s="210" t="s">
        <v>118</v>
      </c>
      <c r="AU136" s="210" t="s">
        <v>81</v>
      </c>
      <c r="AY136" s="19" t="s">
        <v>115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9" t="s">
        <v>79</v>
      </c>
      <c r="BK136" s="211">
        <f>ROUND(I136*H136,2)</f>
        <v>0</v>
      </c>
      <c r="BL136" s="19" t="s">
        <v>116</v>
      </c>
      <c r="BM136" s="210" t="s">
        <v>202</v>
      </c>
    </row>
    <row r="137" s="2" customFormat="1">
      <c r="A137" s="40"/>
      <c r="B137" s="41"/>
      <c r="C137" s="42"/>
      <c r="D137" s="212" t="s">
        <v>124</v>
      </c>
      <c r="E137" s="42"/>
      <c r="F137" s="213" t="s">
        <v>203</v>
      </c>
      <c r="G137" s="42"/>
      <c r="H137" s="42"/>
      <c r="I137" s="214"/>
      <c r="J137" s="42"/>
      <c r="K137" s="42"/>
      <c r="L137" s="46"/>
      <c r="M137" s="215"/>
      <c r="N137" s="216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124</v>
      </c>
      <c r="AU137" s="19" t="s">
        <v>81</v>
      </c>
    </row>
    <row r="138" s="13" customFormat="1">
      <c r="A138" s="13"/>
      <c r="B138" s="217"/>
      <c r="C138" s="218"/>
      <c r="D138" s="212" t="s">
        <v>126</v>
      </c>
      <c r="E138" s="219" t="s">
        <v>19</v>
      </c>
      <c r="F138" s="220" t="s">
        <v>204</v>
      </c>
      <c r="G138" s="218"/>
      <c r="H138" s="221">
        <v>77.238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7" t="s">
        <v>126</v>
      </c>
      <c r="AU138" s="227" t="s">
        <v>81</v>
      </c>
      <c r="AV138" s="13" t="s">
        <v>81</v>
      </c>
      <c r="AW138" s="13" t="s">
        <v>33</v>
      </c>
      <c r="AX138" s="13" t="s">
        <v>74</v>
      </c>
      <c r="AY138" s="227" t="s">
        <v>115</v>
      </c>
    </row>
    <row r="139" s="14" customFormat="1">
      <c r="A139" s="14"/>
      <c r="B139" s="228"/>
      <c r="C139" s="229"/>
      <c r="D139" s="212" t="s">
        <v>126</v>
      </c>
      <c r="E139" s="230" t="s">
        <v>19</v>
      </c>
      <c r="F139" s="231" t="s">
        <v>129</v>
      </c>
      <c r="G139" s="229"/>
      <c r="H139" s="232">
        <v>77.238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8" t="s">
        <v>126</v>
      </c>
      <c r="AU139" s="238" t="s">
        <v>81</v>
      </c>
      <c r="AV139" s="14" t="s">
        <v>116</v>
      </c>
      <c r="AW139" s="14" t="s">
        <v>33</v>
      </c>
      <c r="AX139" s="14" t="s">
        <v>79</v>
      </c>
      <c r="AY139" s="238" t="s">
        <v>115</v>
      </c>
    </row>
    <row r="140" s="2" customFormat="1" ht="21.75" customHeight="1">
      <c r="A140" s="40"/>
      <c r="B140" s="41"/>
      <c r="C140" s="199" t="s">
        <v>205</v>
      </c>
      <c r="D140" s="199" t="s">
        <v>118</v>
      </c>
      <c r="E140" s="200" t="s">
        <v>206</v>
      </c>
      <c r="F140" s="201" t="s">
        <v>207</v>
      </c>
      <c r="G140" s="202" t="s">
        <v>134</v>
      </c>
      <c r="H140" s="203">
        <v>4</v>
      </c>
      <c r="I140" s="204"/>
      <c r="J140" s="205">
        <f>ROUND(I140*H140,2)</f>
        <v>0</v>
      </c>
      <c r="K140" s="201" t="s">
        <v>122</v>
      </c>
      <c r="L140" s="46"/>
      <c r="M140" s="206" t="s">
        <v>19</v>
      </c>
      <c r="N140" s="207" t="s">
        <v>45</v>
      </c>
      <c r="O140" s="86"/>
      <c r="P140" s="208">
        <f>O140*H140</f>
        <v>0</v>
      </c>
      <c r="Q140" s="208">
        <v>6.0000000000000002E-05</v>
      </c>
      <c r="R140" s="208">
        <f>Q140*H140</f>
        <v>0.00024000000000000001</v>
      </c>
      <c r="S140" s="208">
        <v>0</v>
      </c>
      <c r="T140" s="209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0" t="s">
        <v>116</v>
      </c>
      <c r="AT140" s="210" t="s">
        <v>118</v>
      </c>
      <c r="AU140" s="210" t="s">
        <v>81</v>
      </c>
      <c r="AY140" s="19" t="s">
        <v>115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9" t="s">
        <v>79</v>
      </c>
      <c r="BK140" s="211">
        <f>ROUND(I140*H140,2)</f>
        <v>0</v>
      </c>
      <c r="BL140" s="19" t="s">
        <v>116</v>
      </c>
      <c r="BM140" s="210" t="s">
        <v>208</v>
      </c>
    </row>
    <row r="141" s="2" customFormat="1">
      <c r="A141" s="40"/>
      <c r="B141" s="41"/>
      <c r="C141" s="42"/>
      <c r="D141" s="212" t="s">
        <v>124</v>
      </c>
      <c r="E141" s="42"/>
      <c r="F141" s="213" t="s">
        <v>209</v>
      </c>
      <c r="G141" s="42"/>
      <c r="H141" s="42"/>
      <c r="I141" s="214"/>
      <c r="J141" s="42"/>
      <c r="K141" s="42"/>
      <c r="L141" s="46"/>
      <c r="M141" s="215"/>
      <c r="N141" s="216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124</v>
      </c>
      <c r="AU141" s="19" t="s">
        <v>81</v>
      </c>
    </row>
    <row r="142" s="2" customFormat="1" ht="21.75" customHeight="1">
      <c r="A142" s="40"/>
      <c r="B142" s="41"/>
      <c r="C142" s="199" t="s">
        <v>210</v>
      </c>
      <c r="D142" s="199" t="s">
        <v>118</v>
      </c>
      <c r="E142" s="200" t="s">
        <v>211</v>
      </c>
      <c r="F142" s="201" t="s">
        <v>212</v>
      </c>
      <c r="G142" s="202" t="s">
        <v>145</v>
      </c>
      <c r="H142" s="203">
        <v>102</v>
      </c>
      <c r="I142" s="204"/>
      <c r="J142" s="205">
        <f>ROUND(I142*H142,2)</f>
        <v>0</v>
      </c>
      <c r="K142" s="201" t="s">
        <v>122</v>
      </c>
      <c r="L142" s="46"/>
      <c r="M142" s="206" t="s">
        <v>19</v>
      </c>
      <c r="N142" s="207" t="s">
        <v>45</v>
      </c>
      <c r="O142" s="86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0" t="s">
        <v>116</v>
      </c>
      <c r="AT142" s="210" t="s">
        <v>118</v>
      </c>
      <c r="AU142" s="210" t="s">
        <v>81</v>
      </c>
      <c r="AY142" s="19" t="s">
        <v>115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9" t="s">
        <v>79</v>
      </c>
      <c r="BK142" s="211">
        <f>ROUND(I142*H142,2)</f>
        <v>0</v>
      </c>
      <c r="BL142" s="19" t="s">
        <v>116</v>
      </c>
      <c r="BM142" s="210" t="s">
        <v>213</v>
      </c>
    </row>
    <row r="143" s="2" customFormat="1">
      <c r="A143" s="40"/>
      <c r="B143" s="41"/>
      <c r="C143" s="42"/>
      <c r="D143" s="212" t="s">
        <v>124</v>
      </c>
      <c r="E143" s="42"/>
      <c r="F143" s="213" t="s">
        <v>214</v>
      </c>
      <c r="G143" s="42"/>
      <c r="H143" s="42"/>
      <c r="I143" s="214"/>
      <c r="J143" s="42"/>
      <c r="K143" s="42"/>
      <c r="L143" s="46"/>
      <c r="M143" s="215"/>
      <c r="N143" s="21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124</v>
      </c>
      <c r="AU143" s="19" t="s">
        <v>81</v>
      </c>
    </row>
    <row r="144" s="13" customFormat="1">
      <c r="A144" s="13"/>
      <c r="B144" s="217"/>
      <c r="C144" s="218"/>
      <c r="D144" s="212" t="s">
        <v>126</v>
      </c>
      <c r="E144" s="219" t="s">
        <v>19</v>
      </c>
      <c r="F144" s="220" t="s">
        <v>215</v>
      </c>
      <c r="G144" s="218"/>
      <c r="H144" s="221">
        <v>102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7" t="s">
        <v>126</v>
      </c>
      <c r="AU144" s="227" t="s">
        <v>81</v>
      </c>
      <c r="AV144" s="13" t="s">
        <v>81</v>
      </c>
      <c r="AW144" s="13" t="s">
        <v>33</v>
      </c>
      <c r="AX144" s="13" t="s">
        <v>79</v>
      </c>
      <c r="AY144" s="227" t="s">
        <v>115</v>
      </c>
    </row>
    <row r="145" s="2" customFormat="1" ht="21.75" customHeight="1">
      <c r="A145" s="40"/>
      <c r="B145" s="41"/>
      <c r="C145" s="199" t="s">
        <v>8</v>
      </c>
      <c r="D145" s="199" t="s">
        <v>118</v>
      </c>
      <c r="E145" s="200" t="s">
        <v>216</v>
      </c>
      <c r="F145" s="201" t="s">
        <v>217</v>
      </c>
      <c r="G145" s="202" t="s">
        <v>145</v>
      </c>
      <c r="H145" s="203">
        <v>3060</v>
      </c>
      <c r="I145" s="204"/>
      <c r="J145" s="205">
        <f>ROUND(I145*H145,2)</f>
        <v>0</v>
      </c>
      <c r="K145" s="201" t="s">
        <v>122</v>
      </c>
      <c r="L145" s="46"/>
      <c r="M145" s="206" t="s">
        <v>19</v>
      </c>
      <c r="N145" s="207" t="s">
        <v>45</v>
      </c>
      <c r="O145" s="86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0" t="s">
        <v>116</v>
      </c>
      <c r="AT145" s="210" t="s">
        <v>118</v>
      </c>
      <c r="AU145" s="210" t="s">
        <v>81</v>
      </c>
      <c r="AY145" s="19" t="s">
        <v>115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9" t="s">
        <v>79</v>
      </c>
      <c r="BK145" s="211">
        <f>ROUND(I145*H145,2)</f>
        <v>0</v>
      </c>
      <c r="BL145" s="19" t="s">
        <v>116</v>
      </c>
      <c r="BM145" s="210" t="s">
        <v>218</v>
      </c>
    </row>
    <row r="146" s="2" customFormat="1">
      <c r="A146" s="40"/>
      <c r="B146" s="41"/>
      <c r="C146" s="42"/>
      <c r="D146" s="212" t="s">
        <v>124</v>
      </c>
      <c r="E146" s="42"/>
      <c r="F146" s="213" t="s">
        <v>219</v>
      </c>
      <c r="G146" s="42"/>
      <c r="H146" s="42"/>
      <c r="I146" s="214"/>
      <c r="J146" s="42"/>
      <c r="K146" s="42"/>
      <c r="L146" s="46"/>
      <c r="M146" s="215"/>
      <c r="N146" s="216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124</v>
      </c>
      <c r="AU146" s="19" t="s">
        <v>81</v>
      </c>
    </row>
    <row r="147" s="13" customFormat="1">
      <c r="A147" s="13"/>
      <c r="B147" s="217"/>
      <c r="C147" s="218"/>
      <c r="D147" s="212" t="s">
        <v>126</v>
      </c>
      <c r="E147" s="219" t="s">
        <v>19</v>
      </c>
      <c r="F147" s="220" t="s">
        <v>220</v>
      </c>
      <c r="G147" s="218"/>
      <c r="H147" s="221">
        <v>3060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7" t="s">
        <v>126</v>
      </c>
      <c r="AU147" s="227" t="s">
        <v>81</v>
      </c>
      <c r="AV147" s="13" t="s">
        <v>81</v>
      </c>
      <c r="AW147" s="13" t="s">
        <v>33</v>
      </c>
      <c r="AX147" s="13" t="s">
        <v>79</v>
      </c>
      <c r="AY147" s="227" t="s">
        <v>115</v>
      </c>
    </row>
    <row r="148" s="2" customFormat="1" ht="21.75" customHeight="1">
      <c r="A148" s="40"/>
      <c r="B148" s="41"/>
      <c r="C148" s="199" t="s">
        <v>221</v>
      </c>
      <c r="D148" s="199" t="s">
        <v>118</v>
      </c>
      <c r="E148" s="200" t="s">
        <v>222</v>
      </c>
      <c r="F148" s="201" t="s">
        <v>223</v>
      </c>
      <c r="G148" s="202" t="s">
        <v>145</v>
      </c>
      <c r="H148" s="203">
        <v>102</v>
      </c>
      <c r="I148" s="204"/>
      <c r="J148" s="205">
        <f>ROUND(I148*H148,2)</f>
        <v>0</v>
      </c>
      <c r="K148" s="201" t="s">
        <v>122</v>
      </c>
      <c r="L148" s="46"/>
      <c r="M148" s="206" t="s">
        <v>19</v>
      </c>
      <c r="N148" s="207" t="s">
        <v>45</v>
      </c>
      <c r="O148" s="86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0" t="s">
        <v>116</v>
      </c>
      <c r="AT148" s="210" t="s">
        <v>118</v>
      </c>
      <c r="AU148" s="210" t="s">
        <v>81</v>
      </c>
      <c r="AY148" s="19" t="s">
        <v>115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9" t="s">
        <v>79</v>
      </c>
      <c r="BK148" s="211">
        <f>ROUND(I148*H148,2)</f>
        <v>0</v>
      </c>
      <c r="BL148" s="19" t="s">
        <v>116</v>
      </c>
      <c r="BM148" s="210" t="s">
        <v>224</v>
      </c>
    </row>
    <row r="149" s="2" customFormat="1">
      <c r="A149" s="40"/>
      <c r="B149" s="41"/>
      <c r="C149" s="42"/>
      <c r="D149" s="212" t="s">
        <v>124</v>
      </c>
      <c r="E149" s="42"/>
      <c r="F149" s="213" t="s">
        <v>225</v>
      </c>
      <c r="G149" s="42"/>
      <c r="H149" s="42"/>
      <c r="I149" s="214"/>
      <c r="J149" s="42"/>
      <c r="K149" s="42"/>
      <c r="L149" s="46"/>
      <c r="M149" s="215"/>
      <c r="N149" s="216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124</v>
      </c>
      <c r="AU149" s="19" t="s">
        <v>81</v>
      </c>
    </row>
    <row r="150" s="13" customFormat="1">
      <c r="A150" s="13"/>
      <c r="B150" s="217"/>
      <c r="C150" s="218"/>
      <c r="D150" s="212" t="s">
        <v>126</v>
      </c>
      <c r="E150" s="219" t="s">
        <v>19</v>
      </c>
      <c r="F150" s="220" t="s">
        <v>215</v>
      </c>
      <c r="G150" s="218"/>
      <c r="H150" s="221">
        <v>102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7" t="s">
        <v>126</v>
      </c>
      <c r="AU150" s="227" t="s">
        <v>81</v>
      </c>
      <c r="AV150" s="13" t="s">
        <v>81</v>
      </c>
      <c r="AW150" s="13" t="s">
        <v>33</v>
      </c>
      <c r="AX150" s="13" t="s">
        <v>79</v>
      </c>
      <c r="AY150" s="227" t="s">
        <v>115</v>
      </c>
    </row>
    <row r="151" s="2" customFormat="1" ht="33" customHeight="1">
      <c r="A151" s="40"/>
      <c r="B151" s="41"/>
      <c r="C151" s="199" t="s">
        <v>226</v>
      </c>
      <c r="D151" s="199" t="s">
        <v>118</v>
      </c>
      <c r="E151" s="200" t="s">
        <v>227</v>
      </c>
      <c r="F151" s="201" t="s">
        <v>228</v>
      </c>
      <c r="G151" s="202" t="s">
        <v>145</v>
      </c>
      <c r="H151" s="203">
        <v>47.600000000000001</v>
      </c>
      <c r="I151" s="204"/>
      <c r="J151" s="205">
        <f>ROUND(I151*H151,2)</f>
        <v>0</v>
      </c>
      <c r="K151" s="201" t="s">
        <v>122</v>
      </c>
      <c r="L151" s="46"/>
      <c r="M151" s="206" t="s">
        <v>19</v>
      </c>
      <c r="N151" s="207" t="s">
        <v>45</v>
      </c>
      <c r="O151" s="86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0" t="s">
        <v>116</v>
      </c>
      <c r="AT151" s="210" t="s">
        <v>118</v>
      </c>
      <c r="AU151" s="210" t="s">
        <v>81</v>
      </c>
      <c r="AY151" s="19" t="s">
        <v>115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9" t="s">
        <v>79</v>
      </c>
      <c r="BK151" s="211">
        <f>ROUND(I151*H151,2)</f>
        <v>0</v>
      </c>
      <c r="BL151" s="19" t="s">
        <v>116</v>
      </c>
      <c r="BM151" s="210" t="s">
        <v>229</v>
      </c>
    </row>
    <row r="152" s="2" customFormat="1">
      <c r="A152" s="40"/>
      <c r="B152" s="41"/>
      <c r="C152" s="42"/>
      <c r="D152" s="212" t="s">
        <v>124</v>
      </c>
      <c r="E152" s="42"/>
      <c r="F152" s="213" t="s">
        <v>230</v>
      </c>
      <c r="G152" s="42"/>
      <c r="H152" s="42"/>
      <c r="I152" s="214"/>
      <c r="J152" s="42"/>
      <c r="K152" s="42"/>
      <c r="L152" s="46"/>
      <c r="M152" s="215"/>
      <c r="N152" s="216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124</v>
      </c>
      <c r="AU152" s="19" t="s">
        <v>81</v>
      </c>
    </row>
    <row r="153" s="13" customFormat="1">
      <c r="A153" s="13"/>
      <c r="B153" s="217"/>
      <c r="C153" s="218"/>
      <c r="D153" s="212" t="s">
        <v>126</v>
      </c>
      <c r="E153" s="219" t="s">
        <v>19</v>
      </c>
      <c r="F153" s="220" t="s">
        <v>231</v>
      </c>
      <c r="G153" s="218"/>
      <c r="H153" s="221">
        <v>47.600000000000001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7" t="s">
        <v>126</v>
      </c>
      <c r="AU153" s="227" t="s">
        <v>81</v>
      </c>
      <c r="AV153" s="13" t="s">
        <v>81</v>
      </c>
      <c r="AW153" s="13" t="s">
        <v>33</v>
      </c>
      <c r="AX153" s="13" t="s">
        <v>79</v>
      </c>
      <c r="AY153" s="227" t="s">
        <v>115</v>
      </c>
    </row>
    <row r="154" s="2" customFormat="1" ht="33" customHeight="1">
      <c r="A154" s="40"/>
      <c r="B154" s="41"/>
      <c r="C154" s="199" t="s">
        <v>232</v>
      </c>
      <c r="D154" s="199" t="s">
        <v>118</v>
      </c>
      <c r="E154" s="200" t="s">
        <v>233</v>
      </c>
      <c r="F154" s="201" t="s">
        <v>234</v>
      </c>
      <c r="G154" s="202" t="s">
        <v>145</v>
      </c>
      <c r="H154" s="203">
        <v>1428</v>
      </c>
      <c r="I154" s="204"/>
      <c r="J154" s="205">
        <f>ROUND(I154*H154,2)</f>
        <v>0</v>
      </c>
      <c r="K154" s="201" t="s">
        <v>122</v>
      </c>
      <c r="L154" s="46"/>
      <c r="M154" s="206" t="s">
        <v>19</v>
      </c>
      <c r="N154" s="207" t="s">
        <v>45</v>
      </c>
      <c r="O154" s="86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0" t="s">
        <v>116</v>
      </c>
      <c r="AT154" s="210" t="s">
        <v>118</v>
      </c>
      <c r="AU154" s="210" t="s">
        <v>81</v>
      </c>
      <c r="AY154" s="19" t="s">
        <v>115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9" t="s">
        <v>79</v>
      </c>
      <c r="BK154" s="211">
        <f>ROUND(I154*H154,2)</f>
        <v>0</v>
      </c>
      <c r="BL154" s="19" t="s">
        <v>116</v>
      </c>
      <c r="BM154" s="210" t="s">
        <v>235</v>
      </c>
    </row>
    <row r="155" s="2" customFormat="1">
      <c r="A155" s="40"/>
      <c r="B155" s="41"/>
      <c r="C155" s="42"/>
      <c r="D155" s="212" t="s">
        <v>124</v>
      </c>
      <c r="E155" s="42"/>
      <c r="F155" s="213" t="s">
        <v>236</v>
      </c>
      <c r="G155" s="42"/>
      <c r="H155" s="42"/>
      <c r="I155" s="214"/>
      <c r="J155" s="42"/>
      <c r="K155" s="42"/>
      <c r="L155" s="46"/>
      <c r="M155" s="215"/>
      <c r="N155" s="216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124</v>
      </c>
      <c r="AU155" s="19" t="s">
        <v>81</v>
      </c>
    </row>
    <row r="156" s="13" customFormat="1">
      <c r="A156" s="13"/>
      <c r="B156" s="217"/>
      <c r="C156" s="218"/>
      <c r="D156" s="212" t="s">
        <v>126</v>
      </c>
      <c r="E156" s="219" t="s">
        <v>19</v>
      </c>
      <c r="F156" s="220" t="s">
        <v>237</v>
      </c>
      <c r="G156" s="218"/>
      <c r="H156" s="221">
        <v>1428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7" t="s">
        <v>126</v>
      </c>
      <c r="AU156" s="227" t="s">
        <v>81</v>
      </c>
      <c r="AV156" s="13" t="s">
        <v>81</v>
      </c>
      <c r="AW156" s="13" t="s">
        <v>33</v>
      </c>
      <c r="AX156" s="13" t="s">
        <v>79</v>
      </c>
      <c r="AY156" s="227" t="s">
        <v>115</v>
      </c>
    </row>
    <row r="157" s="2" customFormat="1">
      <c r="A157" s="40"/>
      <c r="B157" s="41"/>
      <c r="C157" s="199" t="s">
        <v>238</v>
      </c>
      <c r="D157" s="199" t="s">
        <v>118</v>
      </c>
      <c r="E157" s="200" t="s">
        <v>239</v>
      </c>
      <c r="F157" s="201" t="s">
        <v>240</v>
      </c>
      <c r="G157" s="202" t="s">
        <v>145</v>
      </c>
      <c r="H157" s="203">
        <v>47.600000000000001</v>
      </c>
      <c r="I157" s="204"/>
      <c r="J157" s="205">
        <f>ROUND(I157*H157,2)</f>
        <v>0</v>
      </c>
      <c r="K157" s="201" t="s">
        <v>122</v>
      </c>
      <c r="L157" s="46"/>
      <c r="M157" s="206" t="s">
        <v>19</v>
      </c>
      <c r="N157" s="207" t="s">
        <v>45</v>
      </c>
      <c r="O157" s="86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0" t="s">
        <v>116</v>
      </c>
      <c r="AT157" s="210" t="s">
        <v>118</v>
      </c>
      <c r="AU157" s="210" t="s">
        <v>81</v>
      </c>
      <c r="AY157" s="19" t="s">
        <v>115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9" t="s">
        <v>79</v>
      </c>
      <c r="BK157" s="211">
        <f>ROUND(I157*H157,2)</f>
        <v>0</v>
      </c>
      <c r="BL157" s="19" t="s">
        <v>116</v>
      </c>
      <c r="BM157" s="210" t="s">
        <v>241</v>
      </c>
    </row>
    <row r="158" s="2" customFormat="1">
      <c r="A158" s="40"/>
      <c r="B158" s="41"/>
      <c r="C158" s="42"/>
      <c r="D158" s="212" t="s">
        <v>124</v>
      </c>
      <c r="E158" s="42"/>
      <c r="F158" s="213" t="s">
        <v>242</v>
      </c>
      <c r="G158" s="42"/>
      <c r="H158" s="42"/>
      <c r="I158" s="214"/>
      <c r="J158" s="42"/>
      <c r="K158" s="42"/>
      <c r="L158" s="46"/>
      <c r="M158" s="215"/>
      <c r="N158" s="216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124</v>
      </c>
      <c r="AU158" s="19" t="s">
        <v>81</v>
      </c>
    </row>
    <row r="159" s="13" customFormat="1">
      <c r="A159" s="13"/>
      <c r="B159" s="217"/>
      <c r="C159" s="218"/>
      <c r="D159" s="212" t="s">
        <v>126</v>
      </c>
      <c r="E159" s="219" t="s">
        <v>19</v>
      </c>
      <c r="F159" s="220" t="s">
        <v>231</v>
      </c>
      <c r="G159" s="218"/>
      <c r="H159" s="221">
        <v>47.600000000000001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7" t="s">
        <v>126</v>
      </c>
      <c r="AU159" s="227" t="s">
        <v>81</v>
      </c>
      <c r="AV159" s="13" t="s">
        <v>81</v>
      </c>
      <c r="AW159" s="13" t="s">
        <v>33</v>
      </c>
      <c r="AX159" s="13" t="s">
        <v>79</v>
      </c>
      <c r="AY159" s="227" t="s">
        <v>115</v>
      </c>
    </row>
    <row r="160" s="2" customFormat="1" ht="21.75" customHeight="1">
      <c r="A160" s="40"/>
      <c r="B160" s="41"/>
      <c r="C160" s="199" t="s">
        <v>243</v>
      </c>
      <c r="D160" s="199" t="s">
        <v>118</v>
      </c>
      <c r="E160" s="200" t="s">
        <v>244</v>
      </c>
      <c r="F160" s="201" t="s">
        <v>245</v>
      </c>
      <c r="G160" s="202" t="s">
        <v>163</v>
      </c>
      <c r="H160" s="203">
        <v>784.63999999999999</v>
      </c>
      <c r="I160" s="204"/>
      <c r="J160" s="205">
        <f>ROUND(I160*H160,2)</f>
        <v>0</v>
      </c>
      <c r="K160" s="201" t="s">
        <v>122</v>
      </c>
      <c r="L160" s="46"/>
      <c r="M160" s="206" t="s">
        <v>19</v>
      </c>
      <c r="N160" s="207" t="s">
        <v>45</v>
      </c>
      <c r="O160" s="86"/>
      <c r="P160" s="208">
        <f>O160*H160</f>
        <v>0</v>
      </c>
      <c r="Q160" s="208">
        <v>0</v>
      </c>
      <c r="R160" s="208">
        <f>Q160*H160</f>
        <v>0</v>
      </c>
      <c r="S160" s="208">
        <v>0.001</v>
      </c>
      <c r="T160" s="209">
        <f>S160*H160</f>
        <v>0.78464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0" t="s">
        <v>116</v>
      </c>
      <c r="AT160" s="210" t="s">
        <v>118</v>
      </c>
      <c r="AU160" s="210" t="s">
        <v>81</v>
      </c>
      <c r="AY160" s="19" t="s">
        <v>115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9" t="s">
        <v>79</v>
      </c>
      <c r="BK160" s="211">
        <f>ROUND(I160*H160,2)</f>
        <v>0</v>
      </c>
      <c r="BL160" s="19" t="s">
        <v>116</v>
      </c>
      <c r="BM160" s="210" t="s">
        <v>246</v>
      </c>
    </row>
    <row r="161" s="2" customFormat="1">
      <c r="A161" s="40"/>
      <c r="B161" s="41"/>
      <c r="C161" s="42"/>
      <c r="D161" s="212" t="s">
        <v>124</v>
      </c>
      <c r="E161" s="42"/>
      <c r="F161" s="213" t="s">
        <v>247</v>
      </c>
      <c r="G161" s="42"/>
      <c r="H161" s="42"/>
      <c r="I161" s="214"/>
      <c r="J161" s="42"/>
      <c r="K161" s="42"/>
      <c r="L161" s="46"/>
      <c r="M161" s="215"/>
      <c r="N161" s="216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124</v>
      </c>
      <c r="AU161" s="19" t="s">
        <v>81</v>
      </c>
    </row>
    <row r="162" s="15" customFormat="1">
      <c r="A162" s="15"/>
      <c r="B162" s="239"/>
      <c r="C162" s="240"/>
      <c r="D162" s="212" t="s">
        <v>126</v>
      </c>
      <c r="E162" s="241" t="s">
        <v>19</v>
      </c>
      <c r="F162" s="242" t="s">
        <v>248</v>
      </c>
      <c r="G162" s="240"/>
      <c r="H162" s="241" t="s">
        <v>19</v>
      </c>
      <c r="I162" s="243"/>
      <c r="J162" s="240"/>
      <c r="K162" s="240"/>
      <c r="L162" s="244"/>
      <c r="M162" s="245"/>
      <c r="N162" s="246"/>
      <c r="O162" s="246"/>
      <c r="P162" s="246"/>
      <c r="Q162" s="246"/>
      <c r="R162" s="246"/>
      <c r="S162" s="246"/>
      <c r="T162" s="24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48" t="s">
        <v>126</v>
      </c>
      <c r="AU162" s="248" t="s">
        <v>81</v>
      </c>
      <c r="AV162" s="15" t="s">
        <v>79</v>
      </c>
      <c r="AW162" s="15" t="s">
        <v>33</v>
      </c>
      <c r="AX162" s="15" t="s">
        <v>74</v>
      </c>
      <c r="AY162" s="248" t="s">
        <v>115</v>
      </c>
    </row>
    <row r="163" s="13" customFormat="1">
      <c r="A163" s="13"/>
      <c r="B163" s="217"/>
      <c r="C163" s="218"/>
      <c r="D163" s="212" t="s">
        <v>126</v>
      </c>
      <c r="E163" s="219" t="s">
        <v>19</v>
      </c>
      <c r="F163" s="220" t="s">
        <v>167</v>
      </c>
      <c r="G163" s="218"/>
      <c r="H163" s="221">
        <v>694.63999999999999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7" t="s">
        <v>126</v>
      </c>
      <c r="AU163" s="227" t="s">
        <v>81</v>
      </c>
      <c r="AV163" s="13" t="s">
        <v>81</v>
      </c>
      <c r="AW163" s="13" t="s">
        <v>33</v>
      </c>
      <c r="AX163" s="13" t="s">
        <v>74</v>
      </c>
      <c r="AY163" s="227" t="s">
        <v>115</v>
      </c>
    </row>
    <row r="164" s="13" customFormat="1">
      <c r="A164" s="13"/>
      <c r="B164" s="217"/>
      <c r="C164" s="218"/>
      <c r="D164" s="212" t="s">
        <v>126</v>
      </c>
      <c r="E164" s="219" t="s">
        <v>19</v>
      </c>
      <c r="F164" s="220" t="s">
        <v>168</v>
      </c>
      <c r="G164" s="218"/>
      <c r="H164" s="221">
        <v>90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7" t="s">
        <v>126</v>
      </c>
      <c r="AU164" s="227" t="s">
        <v>81</v>
      </c>
      <c r="AV164" s="13" t="s">
        <v>81</v>
      </c>
      <c r="AW164" s="13" t="s">
        <v>33</v>
      </c>
      <c r="AX164" s="13" t="s">
        <v>74</v>
      </c>
      <c r="AY164" s="227" t="s">
        <v>115</v>
      </c>
    </row>
    <row r="165" s="14" customFormat="1">
      <c r="A165" s="14"/>
      <c r="B165" s="228"/>
      <c r="C165" s="229"/>
      <c r="D165" s="212" t="s">
        <v>126</v>
      </c>
      <c r="E165" s="230" t="s">
        <v>19</v>
      </c>
      <c r="F165" s="231" t="s">
        <v>129</v>
      </c>
      <c r="G165" s="229"/>
      <c r="H165" s="232">
        <v>784.63999999999999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8" t="s">
        <v>126</v>
      </c>
      <c r="AU165" s="238" t="s">
        <v>81</v>
      </c>
      <c r="AV165" s="14" t="s">
        <v>116</v>
      </c>
      <c r="AW165" s="14" t="s">
        <v>33</v>
      </c>
      <c r="AX165" s="14" t="s">
        <v>79</v>
      </c>
      <c r="AY165" s="238" t="s">
        <v>115</v>
      </c>
    </row>
    <row r="166" s="2" customFormat="1">
      <c r="A166" s="40"/>
      <c r="B166" s="41"/>
      <c r="C166" s="199" t="s">
        <v>7</v>
      </c>
      <c r="D166" s="199" t="s">
        <v>118</v>
      </c>
      <c r="E166" s="200" t="s">
        <v>249</v>
      </c>
      <c r="F166" s="201" t="s">
        <v>250</v>
      </c>
      <c r="G166" s="202" t="s">
        <v>145</v>
      </c>
      <c r="H166" s="203">
        <v>14.029999999999999</v>
      </c>
      <c r="I166" s="204"/>
      <c r="J166" s="205">
        <f>ROUND(I166*H166,2)</f>
        <v>0</v>
      </c>
      <c r="K166" s="201" t="s">
        <v>122</v>
      </c>
      <c r="L166" s="46"/>
      <c r="M166" s="206" t="s">
        <v>19</v>
      </c>
      <c r="N166" s="207" t="s">
        <v>45</v>
      </c>
      <c r="O166" s="86"/>
      <c r="P166" s="208">
        <f>O166*H166</f>
        <v>0</v>
      </c>
      <c r="Q166" s="208">
        <v>0</v>
      </c>
      <c r="R166" s="208">
        <f>Q166*H166</f>
        <v>0</v>
      </c>
      <c r="S166" s="208">
        <v>0.070000000000000007</v>
      </c>
      <c r="T166" s="209">
        <f>S166*H166</f>
        <v>0.98210000000000008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0" t="s">
        <v>116</v>
      </c>
      <c r="AT166" s="210" t="s">
        <v>118</v>
      </c>
      <c r="AU166" s="210" t="s">
        <v>81</v>
      </c>
      <c r="AY166" s="19" t="s">
        <v>115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9" t="s">
        <v>79</v>
      </c>
      <c r="BK166" s="211">
        <f>ROUND(I166*H166,2)</f>
        <v>0</v>
      </c>
      <c r="BL166" s="19" t="s">
        <v>116</v>
      </c>
      <c r="BM166" s="210" t="s">
        <v>251</v>
      </c>
    </row>
    <row r="167" s="2" customFormat="1">
      <c r="A167" s="40"/>
      <c r="B167" s="41"/>
      <c r="C167" s="42"/>
      <c r="D167" s="212" t="s">
        <v>124</v>
      </c>
      <c r="E167" s="42"/>
      <c r="F167" s="213" t="s">
        <v>252</v>
      </c>
      <c r="G167" s="42"/>
      <c r="H167" s="42"/>
      <c r="I167" s="214"/>
      <c r="J167" s="42"/>
      <c r="K167" s="42"/>
      <c r="L167" s="46"/>
      <c r="M167" s="215"/>
      <c r="N167" s="216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124</v>
      </c>
      <c r="AU167" s="19" t="s">
        <v>81</v>
      </c>
    </row>
    <row r="168" s="13" customFormat="1">
      <c r="A168" s="13"/>
      <c r="B168" s="217"/>
      <c r="C168" s="218"/>
      <c r="D168" s="212" t="s">
        <v>126</v>
      </c>
      <c r="E168" s="219" t="s">
        <v>19</v>
      </c>
      <c r="F168" s="220" t="s">
        <v>253</v>
      </c>
      <c r="G168" s="218"/>
      <c r="H168" s="221">
        <v>9.8499999999999996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7" t="s">
        <v>126</v>
      </c>
      <c r="AU168" s="227" t="s">
        <v>81</v>
      </c>
      <c r="AV168" s="13" t="s">
        <v>81</v>
      </c>
      <c r="AW168" s="13" t="s">
        <v>33</v>
      </c>
      <c r="AX168" s="13" t="s">
        <v>74</v>
      </c>
      <c r="AY168" s="227" t="s">
        <v>115</v>
      </c>
    </row>
    <row r="169" s="13" customFormat="1">
      <c r="A169" s="13"/>
      <c r="B169" s="217"/>
      <c r="C169" s="218"/>
      <c r="D169" s="212" t="s">
        <v>126</v>
      </c>
      <c r="E169" s="219" t="s">
        <v>19</v>
      </c>
      <c r="F169" s="220" t="s">
        <v>254</v>
      </c>
      <c r="G169" s="218"/>
      <c r="H169" s="221">
        <v>4.1799999999999997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7" t="s">
        <v>126</v>
      </c>
      <c r="AU169" s="227" t="s">
        <v>81</v>
      </c>
      <c r="AV169" s="13" t="s">
        <v>81</v>
      </c>
      <c r="AW169" s="13" t="s">
        <v>33</v>
      </c>
      <c r="AX169" s="13" t="s">
        <v>74</v>
      </c>
      <c r="AY169" s="227" t="s">
        <v>115</v>
      </c>
    </row>
    <row r="170" s="14" customFormat="1">
      <c r="A170" s="14"/>
      <c r="B170" s="228"/>
      <c r="C170" s="229"/>
      <c r="D170" s="212" t="s">
        <v>126</v>
      </c>
      <c r="E170" s="230" t="s">
        <v>19</v>
      </c>
      <c r="F170" s="231" t="s">
        <v>129</v>
      </c>
      <c r="G170" s="229"/>
      <c r="H170" s="232">
        <v>14.029999999999999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8" t="s">
        <v>126</v>
      </c>
      <c r="AU170" s="238" t="s">
        <v>81</v>
      </c>
      <c r="AV170" s="14" t="s">
        <v>116</v>
      </c>
      <c r="AW170" s="14" t="s">
        <v>33</v>
      </c>
      <c r="AX170" s="14" t="s">
        <v>79</v>
      </c>
      <c r="AY170" s="238" t="s">
        <v>115</v>
      </c>
    </row>
    <row r="171" s="2" customFormat="1">
      <c r="A171" s="40"/>
      <c r="B171" s="41"/>
      <c r="C171" s="199" t="s">
        <v>255</v>
      </c>
      <c r="D171" s="199" t="s">
        <v>118</v>
      </c>
      <c r="E171" s="200" t="s">
        <v>256</v>
      </c>
      <c r="F171" s="201" t="s">
        <v>257</v>
      </c>
      <c r="G171" s="202" t="s">
        <v>145</v>
      </c>
      <c r="H171" s="203">
        <v>1.403</v>
      </c>
      <c r="I171" s="204"/>
      <c r="J171" s="205">
        <f>ROUND(I171*H171,2)</f>
        <v>0</v>
      </c>
      <c r="K171" s="201" t="s">
        <v>122</v>
      </c>
      <c r="L171" s="46"/>
      <c r="M171" s="206" t="s">
        <v>19</v>
      </c>
      <c r="N171" s="207" t="s">
        <v>45</v>
      </c>
      <c r="O171" s="86"/>
      <c r="P171" s="208">
        <f>O171*H171</f>
        <v>0</v>
      </c>
      <c r="Q171" s="208">
        <v>0.038850000000000003</v>
      </c>
      <c r="R171" s="208">
        <f>Q171*H171</f>
        <v>0.054506550000000008</v>
      </c>
      <c r="S171" s="208">
        <v>0</v>
      </c>
      <c r="T171" s="209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0" t="s">
        <v>116</v>
      </c>
      <c r="AT171" s="210" t="s">
        <v>118</v>
      </c>
      <c r="AU171" s="210" t="s">
        <v>81</v>
      </c>
      <c r="AY171" s="19" t="s">
        <v>115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9" t="s">
        <v>79</v>
      </c>
      <c r="BK171" s="211">
        <f>ROUND(I171*H171,2)</f>
        <v>0</v>
      </c>
      <c r="BL171" s="19" t="s">
        <v>116</v>
      </c>
      <c r="BM171" s="210" t="s">
        <v>258</v>
      </c>
    </row>
    <row r="172" s="2" customFormat="1">
      <c r="A172" s="40"/>
      <c r="B172" s="41"/>
      <c r="C172" s="42"/>
      <c r="D172" s="212" t="s">
        <v>124</v>
      </c>
      <c r="E172" s="42"/>
      <c r="F172" s="213" t="s">
        <v>259</v>
      </c>
      <c r="G172" s="42"/>
      <c r="H172" s="42"/>
      <c r="I172" s="214"/>
      <c r="J172" s="42"/>
      <c r="K172" s="42"/>
      <c r="L172" s="46"/>
      <c r="M172" s="215"/>
      <c r="N172" s="216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124</v>
      </c>
      <c r="AU172" s="19" t="s">
        <v>81</v>
      </c>
    </row>
    <row r="173" s="15" customFormat="1">
      <c r="A173" s="15"/>
      <c r="B173" s="239"/>
      <c r="C173" s="240"/>
      <c r="D173" s="212" t="s">
        <v>126</v>
      </c>
      <c r="E173" s="241" t="s">
        <v>19</v>
      </c>
      <c r="F173" s="242" t="s">
        <v>260</v>
      </c>
      <c r="G173" s="240"/>
      <c r="H173" s="241" t="s">
        <v>19</v>
      </c>
      <c r="I173" s="243"/>
      <c r="J173" s="240"/>
      <c r="K173" s="240"/>
      <c r="L173" s="244"/>
      <c r="M173" s="245"/>
      <c r="N173" s="246"/>
      <c r="O173" s="246"/>
      <c r="P173" s="246"/>
      <c r="Q173" s="246"/>
      <c r="R173" s="246"/>
      <c r="S173" s="246"/>
      <c r="T173" s="24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48" t="s">
        <v>126</v>
      </c>
      <c r="AU173" s="248" t="s">
        <v>81</v>
      </c>
      <c r="AV173" s="15" t="s">
        <v>79</v>
      </c>
      <c r="AW173" s="15" t="s">
        <v>33</v>
      </c>
      <c r="AX173" s="15" t="s">
        <v>74</v>
      </c>
      <c r="AY173" s="248" t="s">
        <v>115</v>
      </c>
    </row>
    <row r="174" s="13" customFormat="1">
      <c r="A174" s="13"/>
      <c r="B174" s="217"/>
      <c r="C174" s="218"/>
      <c r="D174" s="212" t="s">
        <v>126</v>
      </c>
      <c r="E174" s="219" t="s">
        <v>19</v>
      </c>
      <c r="F174" s="220" t="s">
        <v>261</v>
      </c>
      <c r="G174" s="218"/>
      <c r="H174" s="221">
        <v>1.403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7" t="s">
        <v>126</v>
      </c>
      <c r="AU174" s="227" t="s">
        <v>81</v>
      </c>
      <c r="AV174" s="13" t="s">
        <v>81</v>
      </c>
      <c r="AW174" s="13" t="s">
        <v>33</v>
      </c>
      <c r="AX174" s="13" t="s">
        <v>79</v>
      </c>
      <c r="AY174" s="227" t="s">
        <v>115</v>
      </c>
    </row>
    <row r="175" s="2" customFormat="1">
      <c r="A175" s="40"/>
      <c r="B175" s="41"/>
      <c r="C175" s="199" t="s">
        <v>262</v>
      </c>
      <c r="D175" s="199" t="s">
        <v>118</v>
      </c>
      <c r="E175" s="200" t="s">
        <v>263</v>
      </c>
      <c r="F175" s="201" t="s">
        <v>264</v>
      </c>
      <c r="G175" s="202" t="s">
        <v>145</v>
      </c>
      <c r="H175" s="203">
        <v>1.403</v>
      </c>
      <c r="I175" s="204"/>
      <c r="J175" s="205">
        <f>ROUND(I175*H175,2)</f>
        <v>0</v>
      </c>
      <c r="K175" s="201" t="s">
        <v>122</v>
      </c>
      <c r="L175" s="46"/>
      <c r="M175" s="206" t="s">
        <v>19</v>
      </c>
      <c r="N175" s="207" t="s">
        <v>45</v>
      </c>
      <c r="O175" s="86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0" t="s">
        <v>116</v>
      </c>
      <c r="AT175" s="210" t="s">
        <v>118</v>
      </c>
      <c r="AU175" s="210" t="s">
        <v>81</v>
      </c>
      <c r="AY175" s="19" t="s">
        <v>115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9" t="s">
        <v>79</v>
      </c>
      <c r="BK175" s="211">
        <f>ROUND(I175*H175,2)</f>
        <v>0</v>
      </c>
      <c r="BL175" s="19" t="s">
        <v>116</v>
      </c>
      <c r="BM175" s="210" t="s">
        <v>265</v>
      </c>
    </row>
    <row r="176" s="2" customFormat="1">
      <c r="A176" s="40"/>
      <c r="B176" s="41"/>
      <c r="C176" s="42"/>
      <c r="D176" s="212" t="s">
        <v>124</v>
      </c>
      <c r="E176" s="42"/>
      <c r="F176" s="213" t="s">
        <v>266</v>
      </c>
      <c r="G176" s="42"/>
      <c r="H176" s="42"/>
      <c r="I176" s="214"/>
      <c r="J176" s="42"/>
      <c r="K176" s="42"/>
      <c r="L176" s="46"/>
      <c r="M176" s="215"/>
      <c r="N176" s="216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124</v>
      </c>
      <c r="AU176" s="19" t="s">
        <v>81</v>
      </c>
    </row>
    <row r="177" s="2" customFormat="1">
      <c r="A177" s="40"/>
      <c r="B177" s="41"/>
      <c r="C177" s="199" t="s">
        <v>267</v>
      </c>
      <c r="D177" s="199" t="s">
        <v>118</v>
      </c>
      <c r="E177" s="200" t="s">
        <v>268</v>
      </c>
      <c r="F177" s="201" t="s">
        <v>269</v>
      </c>
      <c r="G177" s="202" t="s">
        <v>145</v>
      </c>
      <c r="H177" s="203">
        <v>1.403</v>
      </c>
      <c r="I177" s="204"/>
      <c r="J177" s="205">
        <f>ROUND(I177*H177,2)</f>
        <v>0</v>
      </c>
      <c r="K177" s="201" t="s">
        <v>122</v>
      </c>
      <c r="L177" s="46"/>
      <c r="M177" s="206" t="s">
        <v>19</v>
      </c>
      <c r="N177" s="207" t="s">
        <v>45</v>
      </c>
      <c r="O177" s="86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9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0" t="s">
        <v>116</v>
      </c>
      <c r="AT177" s="210" t="s">
        <v>118</v>
      </c>
      <c r="AU177" s="210" t="s">
        <v>81</v>
      </c>
      <c r="AY177" s="19" t="s">
        <v>115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9" t="s">
        <v>79</v>
      </c>
      <c r="BK177" s="211">
        <f>ROUND(I177*H177,2)</f>
        <v>0</v>
      </c>
      <c r="BL177" s="19" t="s">
        <v>116</v>
      </c>
      <c r="BM177" s="210" t="s">
        <v>270</v>
      </c>
    </row>
    <row r="178" s="2" customFormat="1">
      <c r="A178" s="40"/>
      <c r="B178" s="41"/>
      <c r="C178" s="42"/>
      <c r="D178" s="212" t="s">
        <v>124</v>
      </c>
      <c r="E178" s="42"/>
      <c r="F178" s="213" t="s">
        <v>271</v>
      </c>
      <c r="G178" s="42"/>
      <c r="H178" s="42"/>
      <c r="I178" s="214"/>
      <c r="J178" s="42"/>
      <c r="K178" s="42"/>
      <c r="L178" s="46"/>
      <c r="M178" s="215"/>
      <c r="N178" s="216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124</v>
      </c>
      <c r="AU178" s="19" t="s">
        <v>81</v>
      </c>
    </row>
    <row r="179" s="2" customFormat="1" ht="21.75" customHeight="1">
      <c r="A179" s="40"/>
      <c r="B179" s="41"/>
      <c r="C179" s="199" t="s">
        <v>272</v>
      </c>
      <c r="D179" s="199" t="s">
        <v>118</v>
      </c>
      <c r="E179" s="200" t="s">
        <v>273</v>
      </c>
      <c r="F179" s="201" t="s">
        <v>274</v>
      </c>
      <c r="G179" s="202" t="s">
        <v>145</v>
      </c>
      <c r="H179" s="203">
        <v>14.029999999999999</v>
      </c>
      <c r="I179" s="204"/>
      <c r="J179" s="205">
        <f>ROUND(I179*H179,2)</f>
        <v>0</v>
      </c>
      <c r="K179" s="201" t="s">
        <v>122</v>
      </c>
      <c r="L179" s="46"/>
      <c r="M179" s="206" t="s">
        <v>19</v>
      </c>
      <c r="N179" s="207" t="s">
        <v>45</v>
      </c>
      <c r="O179" s="86"/>
      <c r="P179" s="208">
        <f>O179*H179</f>
        <v>0</v>
      </c>
      <c r="Q179" s="208">
        <v>0.0035599999999999998</v>
      </c>
      <c r="R179" s="208">
        <f>Q179*H179</f>
        <v>0.049946799999999993</v>
      </c>
      <c r="S179" s="208">
        <v>0</v>
      </c>
      <c r="T179" s="209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0" t="s">
        <v>116</v>
      </c>
      <c r="AT179" s="210" t="s">
        <v>118</v>
      </c>
      <c r="AU179" s="210" t="s">
        <v>81</v>
      </c>
      <c r="AY179" s="19" t="s">
        <v>115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9" t="s">
        <v>79</v>
      </c>
      <c r="BK179" s="211">
        <f>ROUND(I179*H179,2)</f>
        <v>0</v>
      </c>
      <c r="BL179" s="19" t="s">
        <v>116</v>
      </c>
      <c r="BM179" s="210" t="s">
        <v>275</v>
      </c>
    </row>
    <row r="180" s="2" customFormat="1">
      <c r="A180" s="40"/>
      <c r="B180" s="41"/>
      <c r="C180" s="42"/>
      <c r="D180" s="212" t="s">
        <v>124</v>
      </c>
      <c r="E180" s="42"/>
      <c r="F180" s="213" t="s">
        <v>276</v>
      </c>
      <c r="G180" s="42"/>
      <c r="H180" s="42"/>
      <c r="I180" s="214"/>
      <c r="J180" s="42"/>
      <c r="K180" s="42"/>
      <c r="L180" s="46"/>
      <c r="M180" s="215"/>
      <c r="N180" s="216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124</v>
      </c>
      <c r="AU180" s="19" t="s">
        <v>81</v>
      </c>
    </row>
    <row r="181" s="13" customFormat="1">
      <c r="A181" s="13"/>
      <c r="B181" s="217"/>
      <c r="C181" s="218"/>
      <c r="D181" s="212" t="s">
        <v>126</v>
      </c>
      <c r="E181" s="219" t="s">
        <v>19</v>
      </c>
      <c r="F181" s="220" t="s">
        <v>253</v>
      </c>
      <c r="G181" s="218"/>
      <c r="H181" s="221">
        <v>9.8499999999999996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7" t="s">
        <v>126</v>
      </c>
      <c r="AU181" s="227" t="s">
        <v>81</v>
      </c>
      <c r="AV181" s="13" t="s">
        <v>81</v>
      </c>
      <c r="AW181" s="13" t="s">
        <v>33</v>
      </c>
      <c r="AX181" s="13" t="s">
        <v>74</v>
      </c>
      <c r="AY181" s="227" t="s">
        <v>115</v>
      </c>
    </row>
    <row r="182" s="13" customFormat="1">
      <c r="A182" s="13"/>
      <c r="B182" s="217"/>
      <c r="C182" s="218"/>
      <c r="D182" s="212" t="s">
        <v>126</v>
      </c>
      <c r="E182" s="219" t="s">
        <v>19</v>
      </c>
      <c r="F182" s="220" t="s">
        <v>254</v>
      </c>
      <c r="G182" s="218"/>
      <c r="H182" s="221">
        <v>4.1799999999999997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7" t="s">
        <v>126</v>
      </c>
      <c r="AU182" s="227" t="s">
        <v>81</v>
      </c>
      <c r="AV182" s="13" t="s">
        <v>81</v>
      </c>
      <c r="AW182" s="13" t="s">
        <v>33</v>
      </c>
      <c r="AX182" s="13" t="s">
        <v>74</v>
      </c>
      <c r="AY182" s="227" t="s">
        <v>115</v>
      </c>
    </row>
    <row r="183" s="14" customFormat="1">
      <c r="A183" s="14"/>
      <c r="B183" s="228"/>
      <c r="C183" s="229"/>
      <c r="D183" s="212" t="s">
        <v>126</v>
      </c>
      <c r="E183" s="230" t="s">
        <v>19</v>
      </c>
      <c r="F183" s="231" t="s">
        <v>129</v>
      </c>
      <c r="G183" s="229"/>
      <c r="H183" s="232">
        <v>14.029999999999999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8" t="s">
        <v>126</v>
      </c>
      <c r="AU183" s="238" t="s">
        <v>81</v>
      </c>
      <c r="AV183" s="14" t="s">
        <v>116</v>
      </c>
      <c r="AW183" s="14" t="s">
        <v>33</v>
      </c>
      <c r="AX183" s="14" t="s">
        <v>79</v>
      </c>
      <c r="AY183" s="238" t="s">
        <v>115</v>
      </c>
    </row>
    <row r="184" s="2" customFormat="1">
      <c r="A184" s="40"/>
      <c r="B184" s="41"/>
      <c r="C184" s="199" t="s">
        <v>277</v>
      </c>
      <c r="D184" s="199" t="s">
        <v>118</v>
      </c>
      <c r="E184" s="200" t="s">
        <v>278</v>
      </c>
      <c r="F184" s="201" t="s">
        <v>279</v>
      </c>
      <c r="G184" s="202" t="s">
        <v>145</v>
      </c>
      <c r="H184" s="203">
        <v>15.433</v>
      </c>
      <c r="I184" s="204"/>
      <c r="J184" s="205">
        <f>ROUND(I184*H184,2)</f>
        <v>0</v>
      </c>
      <c r="K184" s="201" t="s">
        <v>122</v>
      </c>
      <c r="L184" s="46"/>
      <c r="M184" s="206" t="s">
        <v>19</v>
      </c>
      <c r="N184" s="207" t="s">
        <v>45</v>
      </c>
      <c r="O184" s="86"/>
      <c r="P184" s="208">
        <f>O184*H184</f>
        <v>0</v>
      </c>
      <c r="Q184" s="208">
        <v>0.0014</v>
      </c>
      <c r="R184" s="208">
        <f>Q184*H184</f>
        <v>0.021606199999999999</v>
      </c>
      <c r="S184" s="208">
        <v>0</v>
      </c>
      <c r="T184" s="209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0" t="s">
        <v>116</v>
      </c>
      <c r="AT184" s="210" t="s">
        <v>118</v>
      </c>
      <c r="AU184" s="210" t="s">
        <v>81</v>
      </c>
      <c r="AY184" s="19" t="s">
        <v>115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9" t="s">
        <v>79</v>
      </c>
      <c r="BK184" s="211">
        <f>ROUND(I184*H184,2)</f>
        <v>0</v>
      </c>
      <c r="BL184" s="19" t="s">
        <v>116</v>
      </c>
      <c r="BM184" s="210" t="s">
        <v>280</v>
      </c>
    </row>
    <row r="185" s="2" customFormat="1">
      <c r="A185" s="40"/>
      <c r="B185" s="41"/>
      <c r="C185" s="42"/>
      <c r="D185" s="212" t="s">
        <v>124</v>
      </c>
      <c r="E185" s="42"/>
      <c r="F185" s="213" t="s">
        <v>281</v>
      </c>
      <c r="G185" s="42"/>
      <c r="H185" s="42"/>
      <c r="I185" s="214"/>
      <c r="J185" s="42"/>
      <c r="K185" s="42"/>
      <c r="L185" s="46"/>
      <c r="M185" s="215"/>
      <c r="N185" s="216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124</v>
      </c>
      <c r="AU185" s="19" t="s">
        <v>81</v>
      </c>
    </row>
    <row r="186" s="13" customFormat="1">
      <c r="A186" s="13"/>
      <c r="B186" s="217"/>
      <c r="C186" s="218"/>
      <c r="D186" s="212" t="s">
        <v>126</v>
      </c>
      <c r="E186" s="219" t="s">
        <v>19</v>
      </c>
      <c r="F186" s="220" t="s">
        <v>253</v>
      </c>
      <c r="G186" s="218"/>
      <c r="H186" s="221">
        <v>9.8499999999999996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7" t="s">
        <v>126</v>
      </c>
      <c r="AU186" s="227" t="s">
        <v>81</v>
      </c>
      <c r="AV186" s="13" t="s">
        <v>81</v>
      </c>
      <c r="AW186" s="13" t="s">
        <v>33</v>
      </c>
      <c r="AX186" s="13" t="s">
        <v>74</v>
      </c>
      <c r="AY186" s="227" t="s">
        <v>115</v>
      </c>
    </row>
    <row r="187" s="13" customFormat="1">
      <c r="A187" s="13"/>
      <c r="B187" s="217"/>
      <c r="C187" s="218"/>
      <c r="D187" s="212" t="s">
        <v>126</v>
      </c>
      <c r="E187" s="219" t="s">
        <v>19</v>
      </c>
      <c r="F187" s="220" t="s">
        <v>254</v>
      </c>
      <c r="G187" s="218"/>
      <c r="H187" s="221">
        <v>4.1799999999999997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7" t="s">
        <v>126</v>
      </c>
      <c r="AU187" s="227" t="s">
        <v>81</v>
      </c>
      <c r="AV187" s="13" t="s">
        <v>81</v>
      </c>
      <c r="AW187" s="13" t="s">
        <v>33</v>
      </c>
      <c r="AX187" s="13" t="s">
        <v>74</v>
      </c>
      <c r="AY187" s="227" t="s">
        <v>115</v>
      </c>
    </row>
    <row r="188" s="13" customFormat="1">
      <c r="A188" s="13"/>
      <c r="B188" s="217"/>
      <c r="C188" s="218"/>
      <c r="D188" s="212" t="s">
        <v>126</v>
      </c>
      <c r="E188" s="219" t="s">
        <v>19</v>
      </c>
      <c r="F188" s="220" t="s">
        <v>282</v>
      </c>
      <c r="G188" s="218"/>
      <c r="H188" s="221">
        <v>1.403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7" t="s">
        <v>126</v>
      </c>
      <c r="AU188" s="227" t="s">
        <v>81</v>
      </c>
      <c r="AV188" s="13" t="s">
        <v>81</v>
      </c>
      <c r="AW188" s="13" t="s">
        <v>33</v>
      </c>
      <c r="AX188" s="13" t="s">
        <v>74</v>
      </c>
      <c r="AY188" s="227" t="s">
        <v>115</v>
      </c>
    </row>
    <row r="189" s="14" customFormat="1">
      <c r="A189" s="14"/>
      <c r="B189" s="228"/>
      <c r="C189" s="229"/>
      <c r="D189" s="212" t="s">
        <v>126</v>
      </c>
      <c r="E189" s="230" t="s">
        <v>19</v>
      </c>
      <c r="F189" s="231" t="s">
        <v>129</v>
      </c>
      <c r="G189" s="229"/>
      <c r="H189" s="232">
        <v>15.433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38" t="s">
        <v>126</v>
      </c>
      <c r="AU189" s="238" t="s">
        <v>81</v>
      </c>
      <c r="AV189" s="14" t="s">
        <v>116</v>
      </c>
      <c r="AW189" s="14" t="s">
        <v>33</v>
      </c>
      <c r="AX189" s="14" t="s">
        <v>79</v>
      </c>
      <c r="AY189" s="238" t="s">
        <v>115</v>
      </c>
    </row>
    <row r="190" s="2" customFormat="1">
      <c r="A190" s="40"/>
      <c r="B190" s="41"/>
      <c r="C190" s="199" t="s">
        <v>283</v>
      </c>
      <c r="D190" s="199" t="s">
        <v>118</v>
      </c>
      <c r="E190" s="200" t="s">
        <v>284</v>
      </c>
      <c r="F190" s="201" t="s">
        <v>285</v>
      </c>
      <c r="G190" s="202" t="s">
        <v>145</v>
      </c>
      <c r="H190" s="203">
        <v>14.029999999999999</v>
      </c>
      <c r="I190" s="204"/>
      <c r="J190" s="205">
        <f>ROUND(I190*H190,2)</f>
        <v>0</v>
      </c>
      <c r="K190" s="201" t="s">
        <v>122</v>
      </c>
      <c r="L190" s="46"/>
      <c r="M190" s="206" t="s">
        <v>19</v>
      </c>
      <c r="N190" s="207" t="s">
        <v>45</v>
      </c>
      <c r="O190" s="86"/>
      <c r="P190" s="208">
        <f>O190*H190</f>
        <v>0</v>
      </c>
      <c r="Q190" s="208">
        <v>0.00116</v>
      </c>
      <c r="R190" s="208">
        <f>Q190*H190</f>
        <v>0.016274799999999999</v>
      </c>
      <c r="S190" s="208">
        <v>0</v>
      </c>
      <c r="T190" s="209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0" t="s">
        <v>116</v>
      </c>
      <c r="AT190" s="210" t="s">
        <v>118</v>
      </c>
      <c r="AU190" s="210" t="s">
        <v>81</v>
      </c>
      <c r="AY190" s="19" t="s">
        <v>115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9" t="s">
        <v>79</v>
      </c>
      <c r="BK190" s="211">
        <f>ROUND(I190*H190,2)</f>
        <v>0</v>
      </c>
      <c r="BL190" s="19" t="s">
        <v>116</v>
      </c>
      <c r="BM190" s="210" t="s">
        <v>286</v>
      </c>
    </row>
    <row r="191" s="2" customFormat="1">
      <c r="A191" s="40"/>
      <c r="B191" s="41"/>
      <c r="C191" s="42"/>
      <c r="D191" s="212" t="s">
        <v>124</v>
      </c>
      <c r="E191" s="42"/>
      <c r="F191" s="213" t="s">
        <v>287</v>
      </c>
      <c r="G191" s="42"/>
      <c r="H191" s="42"/>
      <c r="I191" s="214"/>
      <c r="J191" s="42"/>
      <c r="K191" s="42"/>
      <c r="L191" s="46"/>
      <c r="M191" s="215"/>
      <c r="N191" s="216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124</v>
      </c>
      <c r="AU191" s="19" t="s">
        <v>81</v>
      </c>
    </row>
    <row r="192" s="2" customFormat="1">
      <c r="A192" s="40"/>
      <c r="B192" s="41"/>
      <c r="C192" s="199" t="s">
        <v>288</v>
      </c>
      <c r="D192" s="199" t="s">
        <v>118</v>
      </c>
      <c r="E192" s="200" t="s">
        <v>289</v>
      </c>
      <c r="F192" s="201" t="s">
        <v>290</v>
      </c>
      <c r="G192" s="202" t="s">
        <v>145</v>
      </c>
      <c r="H192" s="203">
        <v>14.029999999999999</v>
      </c>
      <c r="I192" s="204"/>
      <c r="J192" s="205">
        <f>ROUND(I192*H192,2)</f>
        <v>0</v>
      </c>
      <c r="K192" s="201" t="s">
        <v>122</v>
      </c>
      <c r="L192" s="46"/>
      <c r="M192" s="206" t="s">
        <v>19</v>
      </c>
      <c r="N192" s="207" t="s">
        <v>45</v>
      </c>
      <c r="O192" s="86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0" t="s">
        <v>116</v>
      </c>
      <c r="AT192" s="210" t="s">
        <v>118</v>
      </c>
      <c r="AU192" s="210" t="s">
        <v>81</v>
      </c>
      <c r="AY192" s="19" t="s">
        <v>115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9" t="s">
        <v>79</v>
      </c>
      <c r="BK192" s="211">
        <f>ROUND(I192*H192,2)</f>
        <v>0</v>
      </c>
      <c r="BL192" s="19" t="s">
        <v>116</v>
      </c>
      <c r="BM192" s="210" t="s">
        <v>291</v>
      </c>
    </row>
    <row r="193" s="2" customFormat="1">
      <c r="A193" s="40"/>
      <c r="B193" s="41"/>
      <c r="C193" s="42"/>
      <c r="D193" s="212" t="s">
        <v>124</v>
      </c>
      <c r="E193" s="42"/>
      <c r="F193" s="213" t="s">
        <v>292</v>
      </c>
      <c r="G193" s="42"/>
      <c r="H193" s="42"/>
      <c r="I193" s="214"/>
      <c r="J193" s="42"/>
      <c r="K193" s="42"/>
      <c r="L193" s="46"/>
      <c r="M193" s="215"/>
      <c r="N193" s="216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124</v>
      </c>
      <c r="AU193" s="19" t="s">
        <v>81</v>
      </c>
    </row>
    <row r="194" s="2" customFormat="1">
      <c r="A194" s="40"/>
      <c r="B194" s="41"/>
      <c r="C194" s="199" t="s">
        <v>293</v>
      </c>
      <c r="D194" s="199" t="s">
        <v>118</v>
      </c>
      <c r="E194" s="200" t="s">
        <v>294</v>
      </c>
      <c r="F194" s="201" t="s">
        <v>295</v>
      </c>
      <c r="G194" s="202" t="s">
        <v>145</v>
      </c>
      <c r="H194" s="203">
        <v>14.029999999999999</v>
      </c>
      <c r="I194" s="204"/>
      <c r="J194" s="205">
        <f>ROUND(I194*H194,2)</f>
        <v>0</v>
      </c>
      <c r="K194" s="201" t="s">
        <v>122</v>
      </c>
      <c r="L194" s="46"/>
      <c r="M194" s="206" t="s">
        <v>19</v>
      </c>
      <c r="N194" s="207" t="s">
        <v>45</v>
      </c>
      <c r="O194" s="86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0" t="s">
        <v>116</v>
      </c>
      <c r="AT194" s="210" t="s">
        <v>118</v>
      </c>
      <c r="AU194" s="210" t="s">
        <v>81</v>
      </c>
      <c r="AY194" s="19" t="s">
        <v>115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9" t="s">
        <v>79</v>
      </c>
      <c r="BK194" s="211">
        <f>ROUND(I194*H194,2)</f>
        <v>0</v>
      </c>
      <c r="BL194" s="19" t="s">
        <v>116</v>
      </c>
      <c r="BM194" s="210" t="s">
        <v>296</v>
      </c>
    </row>
    <row r="195" s="2" customFormat="1">
      <c r="A195" s="40"/>
      <c r="B195" s="41"/>
      <c r="C195" s="42"/>
      <c r="D195" s="212" t="s">
        <v>124</v>
      </c>
      <c r="E195" s="42"/>
      <c r="F195" s="213" t="s">
        <v>297</v>
      </c>
      <c r="G195" s="42"/>
      <c r="H195" s="42"/>
      <c r="I195" s="214"/>
      <c r="J195" s="42"/>
      <c r="K195" s="42"/>
      <c r="L195" s="46"/>
      <c r="M195" s="215"/>
      <c r="N195" s="216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124</v>
      </c>
      <c r="AU195" s="19" t="s">
        <v>81</v>
      </c>
    </row>
    <row r="196" s="12" customFormat="1" ht="22.8" customHeight="1">
      <c r="A196" s="12"/>
      <c r="B196" s="183"/>
      <c r="C196" s="184"/>
      <c r="D196" s="185" t="s">
        <v>73</v>
      </c>
      <c r="E196" s="197" t="s">
        <v>298</v>
      </c>
      <c r="F196" s="197" t="s">
        <v>299</v>
      </c>
      <c r="G196" s="184"/>
      <c r="H196" s="184"/>
      <c r="I196" s="187"/>
      <c r="J196" s="198">
        <f>BK196</f>
        <v>0</v>
      </c>
      <c r="K196" s="184"/>
      <c r="L196" s="189"/>
      <c r="M196" s="190"/>
      <c r="N196" s="191"/>
      <c r="O196" s="191"/>
      <c r="P196" s="192">
        <f>SUM(P197:P209)</f>
        <v>0</v>
      </c>
      <c r="Q196" s="191"/>
      <c r="R196" s="192">
        <f>SUM(R197:R209)</f>
        <v>0</v>
      </c>
      <c r="S196" s="191"/>
      <c r="T196" s="193">
        <f>SUM(T197:T209)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4" t="s">
        <v>79</v>
      </c>
      <c r="AT196" s="195" t="s">
        <v>73</v>
      </c>
      <c r="AU196" s="195" t="s">
        <v>79</v>
      </c>
      <c r="AY196" s="194" t="s">
        <v>115</v>
      </c>
      <c r="BK196" s="196">
        <f>SUM(BK197:BK209)</f>
        <v>0</v>
      </c>
    </row>
    <row r="197" s="2" customFormat="1" ht="33" customHeight="1">
      <c r="A197" s="40"/>
      <c r="B197" s="41"/>
      <c r="C197" s="199" t="s">
        <v>300</v>
      </c>
      <c r="D197" s="199" t="s">
        <v>118</v>
      </c>
      <c r="E197" s="200" t="s">
        <v>301</v>
      </c>
      <c r="F197" s="201" t="s">
        <v>302</v>
      </c>
      <c r="G197" s="202" t="s">
        <v>303</v>
      </c>
      <c r="H197" s="203">
        <v>6.944</v>
      </c>
      <c r="I197" s="204"/>
      <c r="J197" s="205">
        <f>ROUND(I197*H197,2)</f>
        <v>0</v>
      </c>
      <c r="K197" s="201" t="s">
        <v>122</v>
      </c>
      <c r="L197" s="46"/>
      <c r="M197" s="206" t="s">
        <v>19</v>
      </c>
      <c r="N197" s="207" t="s">
        <v>45</v>
      </c>
      <c r="O197" s="86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9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0" t="s">
        <v>116</v>
      </c>
      <c r="AT197" s="210" t="s">
        <v>118</v>
      </c>
      <c r="AU197" s="210" t="s">
        <v>81</v>
      </c>
      <c r="AY197" s="19" t="s">
        <v>115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9" t="s">
        <v>79</v>
      </c>
      <c r="BK197" s="211">
        <f>ROUND(I197*H197,2)</f>
        <v>0</v>
      </c>
      <c r="BL197" s="19" t="s">
        <v>116</v>
      </c>
      <c r="BM197" s="210" t="s">
        <v>304</v>
      </c>
    </row>
    <row r="198" s="2" customFormat="1">
      <c r="A198" s="40"/>
      <c r="B198" s="41"/>
      <c r="C198" s="42"/>
      <c r="D198" s="212" t="s">
        <v>124</v>
      </c>
      <c r="E198" s="42"/>
      <c r="F198" s="213" t="s">
        <v>305</v>
      </c>
      <c r="G198" s="42"/>
      <c r="H198" s="42"/>
      <c r="I198" s="214"/>
      <c r="J198" s="42"/>
      <c r="K198" s="42"/>
      <c r="L198" s="46"/>
      <c r="M198" s="215"/>
      <c r="N198" s="216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124</v>
      </c>
      <c r="AU198" s="19" t="s">
        <v>81</v>
      </c>
    </row>
    <row r="199" s="13" customFormat="1">
      <c r="A199" s="13"/>
      <c r="B199" s="217"/>
      <c r="C199" s="218"/>
      <c r="D199" s="212" t="s">
        <v>126</v>
      </c>
      <c r="E199" s="219" t="s">
        <v>19</v>
      </c>
      <c r="F199" s="220" t="s">
        <v>306</v>
      </c>
      <c r="G199" s="218"/>
      <c r="H199" s="221">
        <v>6.944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7" t="s">
        <v>126</v>
      </c>
      <c r="AU199" s="227" t="s">
        <v>81</v>
      </c>
      <c r="AV199" s="13" t="s">
        <v>81</v>
      </c>
      <c r="AW199" s="13" t="s">
        <v>33</v>
      </c>
      <c r="AX199" s="13" t="s">
        <v>79</v>
      </c>
      <c r="AY199" s="227" t="s">
        <v>115</v>
      </c>
    </row>
    <row r="200" s="2" customFormat="1" ht="33" customHeight="1">
      <c r="A200" s="40"/>
      <c r="B200" s="41"/>
      <c r="C200" s="199" t="s">
        <v>307</v>
      </c>
      <c r="D200" s="199" t="s">
        <v>118</v>
      </c>
      <c r="E200" s="200" t="s">
        <v>308</v>
      </c>
      <c r="F200" s="201" t="s">
        <v>309</v>
      </c>
      <c r="G200" s="202" t="s">
        <v>303</v>
      </c>
      <c r="H200" s="203">
        <v>20.75</v>
      </c>
      <c r="I200" s="204"/>
      <c r="J200" s="205">
        <f>ROUND(I200*H200,2)</f>
        <v>0</v>
      </c>
      <c r="K200" s="201" t="s">
        <v>122</v>
      </c>
      <c r="L200" s="46"/>
      <c r="M200" s="206" t="s">
        <v>19</v>
      </c>
      <c r="N200" s="207" t="s">
        <v>45</v>
      </c>
      <c r="O200" s="86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9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0" t="s">
        <v>116</v>
      </c>
      <c r="AT200" s="210" t="s">
        <v>118</v>
      </c>
      <c r="AU200" s="210" t="s">
        <v>81</v>
      </c>
      <c r="AY200" s="19" t="s">
        <v>115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9" t="s">
        <v>79</v>
      </c>
      <c r="BK200" s="211">
        <f>ROUND(I200*H200,2)</f>
        <v>0</v>
      </c>
      <c r="BL200" s="19" t="s">
        <v>116</v>
      </c>
      <c r="BM200" s="210" t="s">
        <v>310</v>
      </c>
    </row>
    <row r="201" s="2" customFormat="1">
      <c r="A201" s="40"/>
      <c r="B201" s="41"/>
      <c r="C201" s="42"/>
      <c r="D201" s="212" t="s">
        <v>124</v>
      </c>
      <c r="E201" s="42"/>
      <c r="F201" s="213" t="s">
        <v>311</v>
      </c>
      <c r="G201" s="42"/>
      <c r="H201" s="42"/>
      <c r="I201" s="214"/>
      <c r="J201" s="42"/>
      <c r="K201" s="42"/>
      <c r="L201" s="46"/>
      <c r="M201" s="215"/>
      <c r="N201" s="216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124</v>
      </c>
      <c r="AU201" s="19" t="s">
        <v>81</v>
      </c>
    </row>
    <row r="202" s="13" customFormat="1">
      <c r="A202" s="13"/>
      <c r="B202" s="217"/>
      <c r="C202" s="218"/>
      <c r="D202" s="212" t="s">
        <v>126</v>
      </c>
      <c r="E202" s="219" t="s">
        <v>19</v>
      </c>
      <c r="F202" s="220" t="s">
        <v>312</v>
      </c>
      <c r="G202" s="218"/>
      <c r="H202" s="221">
        <v>20.75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7" t="s">
        <v>126</v>
      </c>
      <c r="AU202" s="227" t="s">
        <v>81</v>
      </c>
      <c r="AV202" s="13" t="s">
        <v>81</v>
      </c>
      <c r="AW202" s="13" t="s">
        <v>33</v>
      </c>
      <c r="AX202" s="13" t="s">
        <v>79</v>
      </c>
      <c r="AY202" s="227" t="s">
        <v>115</v>
      </c>
    </row>
    <row r="203" s="2" customFormat="1">
      <c r="A203" s="40"/>
      <c r="B203" s="41"/>
      <c r="C203" s="199" t="s">
        <v>313</v>
      </c>
      <c r="D203" s="199" t="s">
        <v>118</v>
      </c>
      <c r="E203" s="200" t="s">
        <v>314</v>
      </c>
      <c r="F203" s="201" t="s">
        <v>315</v>
      </c>
      <c r="G203" s="202" t="s">
        <v>303</v>
      </c>
      <c r="H203" s="203">
        <v>27.347999999999999</v>
      </c>
      <c r="I203" s="204"/>
      <c r="J203" s="205">
        <f>ROUND(I203*H203,2)</f>
        <v>0</v>
      </c>
      <c r="K203" s="201" t="s">
        <v>122</v>
      </c>
      <c r="L203" s="46"/>
      <c r="M203" s="206" t="s">
        <v>19</v>
      </c>
      <c r="N203" s="207" t="s">
        <v>45</v>
      </c>
      <c r="O203" s="86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0" t="s">
        <v>116</v>
      </c>
      <c r="AT203" s="210" t="s">
        <v>118</v>
      </c>
      <c r="AU203" s="210" t="s">
        <v>81</v>
      </c>
      <c r="AY203" s="19" t="s">
        <v>115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9" t="s">
        <v>79</v>
      </c>
      <c r="BK203" s="211">
        <f>ROUND(I203*H203,2)</f>
        <v>0</v>
      </c>
      <c r="BL203" s="19" t="s">
        <v>116</v>
      </c>
      <c r="BM203" s="210" t="s">
        <v>316</v>
      </c>
    </row>
    <row r="204" s="2" customFormat="1">
      <c r="A204" s="40"/>
      <c r="B204" s="41"/>
      <c r="C204" s="42"/>
      <c r="D204" s="212" t="s">
        <v>124</v>
      </c>
      <c r="E204" s="42"/>
      <c r="F204" s="213" t="s">
        <v>317</v>
      </c>
      <c r="G204" s="42"/>
      <c r="H204" s="42"/>
      <c r="I204" s="214"/>
      <c r="J204" s="42"/>
      <c r="K204" s="42"/>
      <c r="L204" s="46"/>
      <c r="M204" s="215"/>
      <c r="N204" s="216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124</v>
      </c>
      <c r="AU204" s="19" t="s">
        <v>81</v>
      </c>
    </row>
    <row r="205" s="2" customFormat="1" ht="16.5" customHeight="1">
      <c r="A205" s="40"/>
      <c r="B205" s="41"/>
      <c r="C205" s="199" t="s">
        <v>318</v>
      </c>
      <c r="D205" s="199" t="s">
        <v>118</v>
      </c>
      <c r="E205" s="200" t="s">
        <v>319</v>
      </c>
      <c r="F205" s="201" t="s">
        <v>320</v>
      </c>
      <c r="G205" s="202" t="s">
        <v>303</v>
      </c>
      <c r="H205" s="203">
        <v>683.70000000000005</v>
      </c>
      <c r="I205" s="204"/>
      <c r="J205" s="205">
        <f>ROUND(I205*H205,2)</f>
        <v>0</v>
      </c>
      <c r="K205" s="201" t="s">
        <v>122</v>
      </c>
      <c r="L205" s="46"/>
      <c r="M205" s="206" t="s">
        <v>19</v>
      </c>
      <c r="N205" s="207" t="s">
        <v>45</v>
      </c>
      <c r="O205" s="86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9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0" t="s">
        <v>116</v>
      </c>
      <c r="AT205" s="210" t="s">
        <v>118</v>
      </c>
      <c r="AU205" s="210" t="s">
        <v>81</v>
      </c>
      <c r="AY205" s="19" t="s">
        <v>115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9" t="s">
        <v>79</v>
      </c>
      <c r="BK205" s="211">
        <f>ROUND(I205*H205,2)</f>
        <v>0</v>
      </c>
      <c r="BL205" s="19" t="s">
        <v>116</v>
      </c>
      <c r="BM205" s="210" t="s">
        <v>321</v>
      </c>
    </row>
    <row r="206" s="2" customFormat="1">
      <c r="A206" s="40"/>
      <c r="B206" s="41"/>
      <c r="C206" s="42"/>
      <c r="D206" s="212" t="s">
        <v>124</v>
      </c>
      <c r="E206" s="42"/>
      <c r="F206" s="213" t="s">
        <v>322</v>
      </c>
      <c r="G206" s="42"/>
      <c r="H206" s="42"/>
      <c r="I206" s="214"/>
      <c r="J206" s="42"/>
      <c r="K206" s="42"/>
      <c r="L206" s="46"/>
      <c r="M206" s="215"/>
      <c r="N206" s="216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124</v>
      </c>
      <c r="AU206" s="19" t="s">
        <v>81</v>
      </c>
    </row>
    <row r="207" s="13" customFormat="1">
      <c r="A207" s="13"/>
      <c r="B207" s="217"/>
      <c r="C207" s="218"/>
      <c r="D207" s="212" t="s">
        <v>126</v>
      </c>
      <c r="E207" s="218"/>
      <c r="F207" s="220" t="s">
        <v>323</v>
      </c>
      <c r="G207" s="218"/>
      <c r="H207" s="221">
        <v>683.70000000000005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7" t="s">
        <v>126</v>
      </c>
      <c r="AU207" s="227" t="s">
        <v>81</v>
      </c>
      <c r="AV207" s="13" t="s">
        <v>81</v>
      </c>
      <c r="AW207" s="13" t="s">
        <v>4</v>
      </c>
      <c r="AX207" s="13" t="s">
        <v>79</v>
      </c>
      <c r="AY207" s="227" t="s">
        <v>115</v>
      </c>
    </row>
    <row r="208" s="2" customFormat="1">
      <c r="A208" s="40"/>
      <c r="B208" s="41"/>
      <c r="C208" s="199" t="s">
        <v>324</v>
      </c>
      <c r="D208" s="199" t="s">
        <v>118</v>
      </c>
      <c r="E208" s="200" t="s">
        <v>325</v>
      </c>
      <c r="F208" s="201" t="s">
        <v>326</v>
      </c>
      <c r="G208" s="202" t="s">
        <v>303</v>
      </c>
      <c r="H208" s="203">
        <v>27.347999999999999</v>
      </c>
      <c r="I208" s="204"/>
      <c r="J208" s="205">
        <f>ROUND(I208*H208,2)</f>
        <v>0</v>
      </c>
      <c r="K208" s="201" t="s">
        <v>122</v>
      </c>
      <c r="L208" s="46"/>
      <c r="M208" s="206" t="s">
        <v>19</v>
      </c>
      <c r="N208" s="207" t="s">
        <v>45</v>
      </c>
      <c r="O208" s="86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9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0" t="s">
        <v>116</v>
      </c>
      <c r="AT208" s="210" t="s">
        <v>118</v>
      </c>
      <c r="AU208" s="210" t="s">
        <v>81</v>
      </c>
      <c r="AY208" s="19" t="s">
        <v>115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9" t="s">
        <v>79</v>
      </c>
      <c r="BK208" s="211">
        <f>ROUND(I208*H208,2)</f>
        <v>0</v>
      </c>
      <c r="BL208" s="19" t="s">
        <v>116</v>
      </c>
      <c r="BM208" s="210" t="s">
        <v>327</v>
      </c>
    </row>
    <row r="209" s="2" customFormat="1">
      <c r="A209" s="40"/>
      <c r="B209" s="41"/>
      <c r="C209" s="42"/>
      <c r="D209" s="212" t="s">
        <v>124</v>
      </c>
      <c r="E209" s="42"/>
      <c r="F209" s="213" t="s">
        <v>328</v>
      </c>
      <c r="G209" s="42"/>
      <c r="H209" s="42"/>
      <c r="I209" s="214"/>
      <c r="J209" s="42"/>
      <c r="K209" s="42"/>
      <c r="L209" s="46"/>
      <c r="M209" s="215"/>
      <c r="N209" s="216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124</v>
      </c>
      <c r="AU209" s="19" t="s">
        <v>81</v>
      </c>
    </row>
    <row r="210" s="12" customFormat="1" ht="22.8" customHeight="1">
      <c r="A210" s="12"/>
      <c r="B210" s="183"/>
      <c r="C210" s="184"/>
      <c r="D210" s="185" t="s">
        <v>73</v>
      </c>
      <c r="E210" s="197" t="s">
        <v>329</v>
      </c>
      <c r="F210" s="197" t="s">
        <v>330</v>
      </c>
      <c r="G210" s="184"/>
      <c r="H210" s="184"/>
      <c r="I210" s="187"/>
      <c r="J210" s="198">
        <f>BK210</f>
        <v>0</v>
      </c>
      <c r="K210" s="184"/>
      <c r="L210" s="189"/>
      <c r="M210" s="190"/>
      <c r="N210" s="191"/>
      <c r="O210" s="191"/>
      <c r="P210" s="192">
        <f>SUM(P211:P212)</f>
        <v>0</v>
      </c>
      <c r="Q210" s="191"/>
      <c r="R210" s="192">
        <f>SUM(R211:R212)</f>
        <v>0</v>
      </c>
      <c r="S210" s="191"/>
      <c r="T210" s="193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4" t="s">
        <v>79</v>
      </c>
      <c r="AT210" s="195" t="s">
        <v>73</v>
      </c>
      <c r="AU210" s="195" t="s">
        <v>79</v>
      </c>
      <c r="AY210" s="194" t="s">
        <v>115</v>
      </c>
      <c r="BK210" s="196">
        <f>SUM(BK211:BK212)</f>
        <v>0</v>
      </c>
    </row>
    <row r="211" s="2" customFormat="1" ht="16.5" customHeight="1">
      <c r="A211" s="40"/>
      <c r="B211" s="41"/>
      <c r="C211" s="199" t="s">
        <v>331</v>
      </c>
      <c r="D211" s="199" t="s">
        <v>118</v>
      </c>
      <c r="E211" s="200" t="s">
        <v>332</v>
      </c>
      <c r="F211" s="201" t="s">
        <v>333</v>
      </c>
      <c r="G211" s="202" t="s">
        <v>303</v>
      </c>
      <c r="H211" s="203">
        <v>2.2999999999999998</v>
      </c>
      <c r="I211" s="204"/>
      <c r="J211" s="205">
        <f>ROUND(I211*H211,2)</f>
        <v>0</v>
      </c>
      <c r="K211" s="201" t="s">
        <v>122</v>
      </c>
      <c r="L211" s="46"/>
      <c r="M211" s="206" t="s">
        <v>19</v>
      </c>
      <c r="N211" s="207" t="s">
        <v>45</v>
      </c>
      <c r="O211" s="86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9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0" t="s">
        <v>116</v>
      </c>
      <c r="AT211" s="210" t="s">
        <v>118</v>
      </c>
      <c r="AU211" s="210" t="s">
        <v>81</v>
      </c>
      <c r="AY211" s="19" t="s">
        <v>115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9" t="s">
        <v>79</v>
      </c>
      <c r="BK211" s="211">
        <f>ROUND(I211*H211,2)</f>
        <v>0</v>
      </c>
      <c r="BL211" s="19" t="s">
        <v>116</v>
      </c>
      <c r="BM211" s="210" t="s">
        <v>334</v>
      </c>
    </row>
    <row r="212" s="2" customFormat="1">
      <c r="A212" s="40"/>
      <c r="B212" s="41"/>
      <c r="C212" s="42"/>
      <c r="D212" s="212" t="s">
        <v>124</v>
      </c>
      <c r="E212" s="42"/>
      <c r="F212" s="213" t="s">
        <v>335</v>
      </c>
      <c r="G212" s="42"/>
      <c r="H212" s="42"/>
      <c r="I212" s="214"/>
      <c r="J212" s="42"/>
      <c r="K212" s="42"/>
      <c r="L212" s="46"/>
      <c r="M212" s="215"/>
      <c r="N212" s="216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124</v>
      </c>
      <c r="AU212" s="19" t="s">
        <v>81</v>
      </c>
    </row>
    <row r="213" s="12" customFormat="1" ht="25.92" customHeight="1">
      <c r="A213" s="12"/>
      <c r="B213" s="183"/>
      <c r="C213" s="184"/>
      <c r="D213" s="185" t="s">
        <v>73</v>
      </c>
      <c r="E213" s="186" t="s">
        <v>336</v>
      </c>
      <c r="F213" s="186" t="s">
        <v>337</v>
      </c>
      <c r="G213" s="184"/>
      <c r="H213" s="184"/>
      <c r="I213" s="187"/>
      <c r="J213" s="188">
        <f>BK213</f>
        <v>0</v>
      </c>
      <c r="K213" s="184"/>
      <c r="L213" s="189"/>
      <c r="M213" s="190"/>
      <c r="N213" s="191"/>
      <c r="O213" s="191"/>
      <c r="P213" s="192">
        <f>P214+P221+P232</f>
        <v>0</v>
      </c>
      <c r="Q213" s="191"/>
      <c r="R213" s="192">
        <f>R214+R221+R232</f>
        <v>0.59253626000000004</v>
      </c>
      <c r="S213" s="191"/>
      <c r="T213" s="193">
        <f>T214+T221+T232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4" t="s">
        <v>81</v>
      </c>
      <c r="AT213" s="195" t="s">
        <v>73</v>
      </c>
      <c r="AU213" s="195" t="s">
        <v>74</v>
      </c>
      <c r="AY213" s="194" t="s">
        <v>115</v>
      </c>
      <c r="BK213" s="196">
        <f>BK214+BK221+BK232</f>
        <v>0</v>
      </c>
    </row>
    <row r="214" s="12" customFormat="1" ht="22.8" customHeight="1">
      <c r="A214" s="12"/>
      <c r="B214" s="183"/>
      <c r="C214" s="184"/>
      <c r="D214" s="185" t="s">
        <v>73</v>
      </c>
      <c r="E214" s="197" t="s">
        <v>338</v>
      </c>
      <c r="F214" s="197" t="s">
        <v>339</v>
      </c>
      <c r="G214" s="184"/>
      <c r="H214" s="184"/>
      <c r="I214" s="187"/>
      <c r="J214" s="198">
        <f>BK214</f>
        <v>0</v>
      </c>
      <c r="K214" s="184"/>
      <c r="L214" s="189"/>
      <c r="M214" s="190"/>
      <c r="N214" s="191"/>
      <c r="O214" s="191"/>
      <c r="P214" s="192">
        <f>SUM(P215:P220)</f>
        <v>0</v>
      </c>
      <c r="Q214" s="191"/>
      <c r="R214" s="192">
        <f>SUM(R215:R220)</f>
        <v>0.080000000000000002</v>
      </c>
      <c r="S214" s="191"/>
      <c r="T214" s="193">
        <f>SUM(T215:T220)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4" t="s">
        <v>81</v>
      </c>
      <c r="AT214" s="195" t="s">
        <v>73</v>
      </c>
      <c r="AU214" s="195" t="s">
        <v>79</v>
      </c>
      <c r="AY214" s="194" t="s">
        <v>115</v>
      </c>
      <c r="BK214" s="196">
        <f>SUM(BK215:BK220)</f>
        <v>0</v>
      </c>
    </row>
    <row r="215" s="2" customFormat="1" ht="16.5" customHeight="1">
      <c r="A215" s="40"/>
      <c r="B215" s="41"/>
      <c r="C215" s="199" t="s">
        <v>340</v>
      </c>
      <c r="D215" s="199" t="s">
        <v>118</v>
      </c>
      <c r="E215" s="200" t="s">
        <v>341</v>
      </c>
      <c r="F215" s="201" t="s">
        <v>342</v>
      </c>
      <c r="G215" s="202" t="s">
        <v>134</v>
      </c>
      <c r="H215" s="203">
        <v>800</v>
      </c>
      <c r="I215" s="204"/>
      <c r="J215" s="205">
        <f>ROUND(I215*H215,2)</f>
        <v>0</v>
      </c>
      <c r="K215" s="201" t="s">
        <v>122</v>
      </c>
      <c r="L215" s="46"/>
      <c r="M215" s="206" t="s">
        <v>19</v>
      </c>
      <c r="N215" s="207" t="s">
        <v>45</v>
      </c>
      <c r="O215" s="86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9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0" t="s">
        <v>221</v>
      </c>
      <c r="AT215" s="210" t="s">
        <v>118</v>
      </c>
      <c r="AU215" s="210" t="s">
        <v>81</v>
      </c>
      <c r="AY215" s="19" t="s">
        <v>115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9" t="s">
        <v>79</v>
      </c>
      <c r="BK215" s="211">
        <f>ROUND(I215*H215,2)</f>
        <v>0</v>
      </c>
      <c r="BL215" s="19" t="s">
        <v>221</v>
      </c>
      <c r="BM215" s="210" t="s">
        <v>343</v>
      </c>
    </row>
    <row r="216" s="2" customFormat="1">
      <c r="A216" s="40"/>
      <c r="B216" s="41"/>
      <c r="C216" s="42"/>
      <c r="D216" s="212" t="s">
        <v>124</v>
      </c>
      <c r="E216" s="42"/>
      <c r="F216" s="213" t="s">
        <v>344</v>
      </c>
      <c r="G216" s="42"/>
      <c r="H216" s="42"/>
      <c r="I216" s="214"/>
      <c r="J216" s="42"/>
      <c r="K216" s="42"/>
      <c r="L216" s="46"/>
      <c r="M216" s="215"/>
      <c r="N216" s="216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124</v>
      </c>
      <c r="AU216" s="19" t="s">
        <v>81</v>
      </c>
    </row>
    <row r="217" s="15" customFormat="1">
      <c r="A217" s="15"/>
      <c r="B217" s="239"/>
      <c r="C217" s="240"/>
      <c r="D217" s="212" t="s">
        <v>126</v>
      </c>
      <c r="E217" s="241" t="s">
        <v>19</v>
      </c>
      <c r="F217" s="242" t="s">
        <v>345</v>
      </c>
      <c r="G217" s="240"/>
      <c r="H217" s="241" t="s">
        <v>19</v>
      </c>
      <c r="I217" s="243"/>
      <c r="J217" s="240"/>
      <c r="K217" s="240"/>
      <c r="L217" s="244"/>
      <c r="M217" s="245"/>
      <c r="N217" s="246"/>
      <c r="O217" s="246"/>
      <c r="P217" s="246"/>
      <c r="Q217" s="246"/>
      <c r="R217" s="246"/>
      <c r="S217" s="246"/>
      <c r="T217" s="247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48" t="s">
        <v>126</v>
      </c>
      <c r="AU217" s="248" t="s">
        <v>81</v>
      </c>
      <c r="AV217" s="15" t="s">
        <v>79</v>
      </c>
      <c r="AW217" s="15" t="s">
        <v>33</v>
      </c>
      <c r="AX217" s="15" t="s">
        <v>74</v>
      </c>
      <c r="AY217" s="248" t="s">
        <v>115</v>
      </c>
    </row>
    <row r="218" s="13" customFormat="1">
      <c r="A218" s="13"/>
      <c r="B218" s="217"/>
      <c r="C218" s="218"/>
      <c r="D218" s="212" t="s">
        <v>126</v>
      </c>
      <c r="E218" s="219" t="s">
        <v>19</v>
      </c>
      <c r="F218" s="220" t="s">
        <v>346</v>
      </c>
      <c r="G218" s="218"/>
      <c r="H218" s="221">
        <v>800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7" t="s">
        <v>126</v>
      </c>
      <c r="AU218" s="227" t="s">
        <v>81</v>
      </c>
      <c r="AV218" s="13" t="s">
        <v>81</v>
      </c>
      <c r="AW218" s="13" t="s">
        <v>33</v>
      </c>
      <c r="AX218" s="13" t="s">
        <v>79</v>
      </c>
      <c r="AY218" s="227" t="s">
        <v>115</v>
      </c>
    </row>
    <row r="219" s="2" customFormat="1" ht="16.5" customHeight="1">
      <c r="A219" s="40"/>
      <c r="B219" s="41"/>
      <c r="C219" s="261" t="s">
        <v>347</v>
      </c>
      <c r="D219" s="261" t="s">
        <v>175</v>
      </c>
      <c r="E219" s="262" t="s">
        <v>348</v>
      </c>
      <c r="F219" s="263" t="s">
        <v>349</v>
      </c>
      <c r="G219" s="264" t="s">
        <v>350</v>
      </c>
      <c r="H219" s="265">
        <v>800</v>
      </c>
      <c r="I219" s="266"/>
      <c r="J219" s="267">
        <f>ROUND(I219*H219,2)</f>
        <v>0</v>
      </c>
      <c r="K219" s="263" t="s">
        <v>19</v>
      </c>
      <c r="L219" s="268"/>
      <c r="M219" s="269" t="s">
        <v>19</v>
      </c>
      <c r="N219" s="270" t="s">
        <v>45</v>
      </c>
      <c r="O219" s="86"/>
      <c r="P219" s="208">
        <f>O219*H219</f>
        <v>0</v>
      </c>
      <c r="Q219" s="208">
        <v>0.00010000000000000001</v>
      </c>
      <c r="R219" s="208">
        <f>Q219*H219</f>
        <v>0.080000000000000002</v>
      </c>
      <c r="S219" s="208">
        <v>0</v>
      </c>
      <c r="T219" s="209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0" t="s">
        <v>313</v>
      </c>
      <c r="AT219" s="210" t="s">
        <v>175</v>
      </c>
      <c r="AU219" s="210" t="s">
        <v>81</v>
      </c>
      <c r="AY219" s="19" t="s">
        <v>115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9" t="s">
        <v>79</v>
      </c>
      <c r="BK219" s="211">
        <f>ROUND(I219*H219,2)</f>
        <v>0</v>
      </c>
      <c r="BL219" s="19" t="s">
        <v>221</v>
      </c>
      <c r="BM219" s="210" t="s">
        <v>351</v>
      </c>
    </row>
    <row r="220" s="2" customFormat="1">
      <c r="A220" s="40"/>
      <c r="B220" s="41"/>
      <c r="C220" s="42"/>
      <c r="D220" s="212" t="s">
        <v>124</v>
      </c>
      <c r="E220" s="42"/>
      <c r="F220" s="213" t="s">
        <v>349</v>
      </c>
      <c r="G220" s="42"/>
      <c r="H220" s="42"/>
      <c r="I220" s="214"/>
      <c r="J220" s="42"/>
      <c r="K220" s="42"/>
      <c r="L220" s="46"/>
      <c r="M220" s="215"/>
      <c r="N220" s="216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124</v>
      </c>
      <c r="AU220" s="19" t="s">
        <v>81</v>
      </c>
    </row>
    <row r="221" s="12" customFormat="1" ht="22.8" customHeight="1">
      <c r="A221" s="12"/>
      <c r="B221" s="183"/>
      <c r="C221" s="184"/>
      <c r="D221" s="185" t="s">
        <v>73</v>
      </c>
      <c r="E221" s="197" t="s">
        <v>352</v>
      </c>
      <c r="F221" s="197" t="s">
        <v>353</v>
      </c>
      <c r="G221" s="184"/>
      <c r="H221" s="184"/>
      <c r="I221" s="187"/>
      <c r="J221" s="198">
        <f>BK221</f>
        <v>0</v>
      </c>
      <c r="K221" s="184"/>
      <c r="L221" s="189"/>
      <c r="M221" s="190"/>
      <c r="N221" s="191"/>
      <c r="O221" s="191"/>
      <c r="P221" s="192">
        <f>SUM(P222:P231)</f>
        <v>0</v>
      </c>
      <c r="Q221" s="191"/>
      <c r="R221" s="192">
        <f>SUM(R222:R231)</f>
        <v>0.044536259999999994</v>
      </c>
      <c r="S221" s="191"/>
      <c r="T221" s="193">
        <f>SUM(T222:T231)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4" t="s">
        <v>81</v>
      </c>
      <c r="AT221" s="195" t="s">
        <v>73</v>
      </c>
      <c r="AU221" s="195" t="s">
        <v>79</v>
      </c>
      <c r="AY221" s="194" t="s">
        <v>115</v>
      </c>
      <c r="BK221" s="196">
        <f>SUM(BK222:BK231)</f>
        <v>0</v>
      </c>
    </row>
    <row r="222" s="2" customFormat="1">
      <c r="A222" s="40"/>
      <c r="B222" s="41"/>
      <c r="C222" s="199" t="s">
        <v>354</v>
      </c>
      <c r="D222" s="199" t="s">
        <v>118</v>
      </c>
      <c r="E222" s="200" t="s">
        <v>355</v>
      </c>
      <c r="F222" s="201" t="s">
        <v>356</v>
      </c>
      <c r="G222" s="202" t="s">
        <v>145</v>
      </c>
      <c r="H222" s="203">
        <v>94.757999999999996</v>
      </c>
      <c r="I222" s="204"/>
      <c r="J222" s="205">
        <f>ROUND(I222*H222,2)</f>
        <v>0</v>
      </c>
      <c r="K222" s="201" t="s">
        <v>122</v>
      </c>
      <c r="L222" s="46"/>
      <c r="M222" s="206" t="s">
        <v>19</v>
      </c>
      <c r="N222" s="207" t="s">
        <v>45</v>
      </c>
      <c r="O222" s="86"/>
      <c r="P222" s="208">
        <f>O222*H222</f>
        <v>0</v>
      </c>
      <c r="Q222" s="208">
        <v>0.00022000000000000001</v>
      </c>
      <c r="R222" s="208">
        <f>Q222*H222</f>
        <v>0.020846759999999999</v>
      </c>
      <c r="S222" s="208">
        <v>0</v>
      </c>
      <c r="T222" s="209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0" t="s">
        <v>221</v>
      </c>
      <c r="AT222" s="210" t="s">
        <v>118</v>
      </c>
      <c r="AU222" s="210" t="s">
        <v>81</v>
      </c>
      <c r="AY222" s="19" t="s">
        <v>115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9" t="s">
        <v>79</v>
      </c>
      <c r="BK222" s="211">
        <f>ROUND(I222*H222,2)</f>
        <v>0</v>
      </c>
      <c r="BL222" s="19" t="s">
        <v>221</v>
      </c>
      <c r="BM222" s="210" t="s">
        <v>357</v>
      </c>
    </row>
    <row r="223" s="2" customFormat="1">
      <c r="A223" s="40"/>
      <c r="B223" s="41"/>
      <c r="C223" s="42"/>
      <c r="D223" s="212" t="s">
        <v>124</v>
      </c>
      <c r="E223" s="42"/>
      <c r="F223" s="213" t="s">
        <v>358</v>
      </c>
      <c r="G223" s="42"/>
      <c r="H223" s="42"/>
      <c r="I223" s="214"/>
      <c r="J223" s="42"/>
      <c r="K223" s="42"/>
      <c r="L223" s="46"/>
      <c r="M223" s="215"/>
      <c r="N223" s="216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124</v>
      </c>
      <c r="AU223" s="19" t="s">
        <v>81</v>
      </c>
    </row>
    <row r="224" s="13" customFormat="1">
      <c r="A224" s="13"/>
      <c r="B224" s="217"/>
      <c r="C224" s="218"/>
      <c r="D224" s="212" t="s">
        <v>126</v>
      </c>
      <c r="E224" s="219" t="s">
        <v>19</v>
      </c>
      <c r="F224" s="220" t="s">
        <v>359</v>
      </c>
      <c r="G224" s="218"/>
      <c r="H224" s="221">
        <v>17.52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7" t="s">
        <v>126</v>
      </c>
      <c r="AU224" s="227" t="s">
        <v>81</v>
      </c>
      <c r="AV224" s="13" t="s">
        <v>81</v>
      </c>
      <c r="AW224" s="13" t="s">
        <v>33</v>
      </c>
      <c r="AX224" s="13" t="s">
        <v>74</v>
      </c>
      <c r="AY224" s="227" t="s">
        <v>115</v>
      </c>
    </row>
    <row r="225" s="13" customFormat="1">
      <c r="A225" s="13"/>
      <c r="B225" s="217"/>
      <c r="C225" s="218"/>
      <c r="D225" s="212" t="s">
        <v>126</v>
      </c>
      <c r="E225" s="219" t="s">
        <v>19</v>
      </c>
      <c r="F225" s="220" t="s">
        <v>204</v>
      </c>
      <c r="G225" s="218"/>
      <c r="H225" s="221">
        <v>77.238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7" t="s">
        <v>126</v>
      </c>
      <c r="AU225" s="227" t="s">
        <v>81</v>
      </c>
      <c r="AV225" s="13" t="s">
        <v>81</v>
      </c>
      <c r="AW225" s="13" t="s">
        <v>33</v>
      </c>
      <c r="AX225" s="13" t="s">
        <v>74</v>
      </c>
      <c r="AY225" s="227" t="s">
        <v>115</v>
      </c>
    </row>
    <row r="226" s="14" customFormat="1">
      <c r="A226" s="14"/>
      <c r="B226" s="228"/>
      <c r="C226" s="229"/>
      <c r="D226" s="212" t="s">
        <v>126</v>
      </c>
      <c r="E226" s="230" t="s">
        <v>19</v>
      </c>
      <c r="F226" s="231" t="s">
        <v>129</v>
      </c>
      <c r="G226" s="229"/>
      <c r="H226" s="232">
        <v>94.757999999999996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38" t="s">
        <v>126</v>
      </c>
      <c r="AU226" s="238" t="s">
        <v>81</v>
      </c>
      <c r="AV226" s="14" t="s">
        <v>116</v>
      </c>
      <c r="AW226" s="14" t="s">
        <v>33</v>
      </c>
      <c r="AX226" s="14" t="s">
        <v>79</v>
      </c>
      <c r="AY226" s="238" t="s">
        <v>115</v>
      </c>
    </row>
    <row r="227" s="2" customFormat="1">
      <c r="A227" s="40"/>
      <c r="B227" s="41"/>
      <c r="C227" s="199" t="s">
        <v>360</v>
      </c>
      <c r="D227" s="199" t="s">
        <v>118</v>
      </c>
      <c r="E227" s="200" t="s">
        <v>361</v>
      </c>
      <c r="F227" s="201" t="s">
        <v>362</v>
      </c>
      <c r="G227" s="202" t="s">
        <v>145</v>
      </c>
      <c r="H227" s="203">
        <v>94.757999999999996</v>
      </c>
      <c r="I227" s="204"/>
      <c r="J227" s="205">
        <f>ROUND(I227*H227,2)</f>
        <v>0</v>
      </c>
      <c r="K227" s="201" t="s">
        <v>122</v>
      </c>
      <c r="L227" s="46"/>
      <c r="M227" s="206" t="s">
        <v>19</v>
      </c>
      <c r="N227" s="207" t="s">
        <v>45</v>
      </c>
      <c r="O227" s="86"/>
      <c r="P227" s="208">
        <f>O227*H227</f>
        <v>0</v>
      </c>
      <c r="Q227" s="208">
        <v>0.00025000000000000001</v>
      </c>
      <c r="R227" s="208">
        <f>Q227*H227</f>
        <v>0.023689499999999999</v>
      </c>
      <c r="S227" s="208">
        <v>0</v>
      </c>
      <c r="T227" s="209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0" t="s">
        <v>221</v>
      </c>
      <c r="AT227" s="210" t="s">
        <v>118</v>
      </c>
      <c r="AU227" s="210" t="s">
        <v>81</v>
      </c>
      <c r="AY227" s="19" t="s">
        <v>115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9" t="s">
        <v>79</v>
      </c>
      <c r="BK227" s="211">
        <f>ROUND(I227*H227,2)</f>
        <v>0</v>
      </c>
      <c r="BL227" s="19" t="s">
        <v>221</v>
      </c>
      <c r="BM227" s="210" t="s">
        <v>363</v>
      </c>
    </row>
    <row r="228" s="2" customFormat="1">
      <c r="A228" s="40"/>
      <c r="B228" s="41"/>
      <c r="C228" s="42"/>
      <c r="D228" s="212" t="s">
        <v>124</v>
      </c>
      <c r="E228" s="42"/>
      <c r="F228" s="213" t="s">
        <v>364</v>
      </c>
      <c r="G228" s="42"/>
      <c r="H228" s="42"/>
      <c r="I228" s="214"/>
      <c r="J228" s="42"/>
      <c r="K228" s="42"/>
      <c r="L228" s="46"/>
      <c r="M228" s="215"/>
      <c r="N228" s="216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124</v>
      </c>
      <c r="AU228" s="19" t="s">
        <v>81</v>
      </c>
    </row>
    <row r="229" s="13" customFormat="1">
      <c r="A229" s="13"/>
      <c r="B229" s="217"/>
      <c r="C229" s="218"/>
      <c r="D229" s="212" t="s">
        <v>126</v>
      </c>
      <c r="E229" s="219" t="s">
        <v>19</v>
      </c>
      <c r="F229" s="220" t="s">
        <v>359</v>
      </c>
      <c r="G229" s="218"/>
      <c r="H229" s="221">
        <v>17.52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7" t="s">
        <v>126</v>
      </c>
      <c r="AU229" s="227" t="s">
        <v>81</v>
      </c>
      <c r="AV229" s="13" t="s">
        <v>81</v>
      </c>
      <c r="AW229" s="13" t="s">
        <v>33</v>
      </c>
      <c r="AX229" s="13" t="s">
        <v>74</v>
      </c>
      <c r="AY229" s="227" t="s">
        <v>115</v>
      </c>
    </row>
    <row r="230" s="13" customFormat="1">
      <c r="A230" s="13"/>
      <c r="B230" s="217"/>
      <c r="C230" s="218"/>
      <c r="D230" s="212" t="s">
        <v>126</v>
      </c>
      <c r="E230" s="219" t="s">
        <v>19</v>
      </c>
      <c r="F230" s="220" t="s">
        <v>204</v>
      </c>
      <c r="G230" s="218"/>
      <c r="H230" s="221">
        <v>77.238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7" t="s">
        <v>126</v>
      </c>
      <c r="AU230" s="227" t="s">
        <v>81</v>
      </c>
      <c r="AV230" s="13" t="s">
        <v>81</v>
      </c>
      <c r="AW230" s="13" t="s">
        <v>33</v>
      </c>
      <c r="AX230" s="13" t="s">
        <v>74</v>
      </c>
      <c r="AY230" s="227" t="s">
        <v>115</v>
      </c>
    </row>
    <row r="231" s="14" customFormat="1">
      <c r="A231" s="14"/>
      <c r="B231" s="228"/>
      <c r="C231" s="229"/>
      <c r="D231" s="212" t="s">
        <v>126</v>
      </c>
      <c r="E231" s="230" t="s">
        <v>19</v>
      </c>
      <c r="F231" s="231" t="s">
        <v>129</v>
      </c>
      <c r="G231" s="229"/>
      <c r="H231" s="232">
        <v>94.757999999999996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38" t="s">
        <v>126</v>
      </c>
      <c r="AU231" s="238" t="s">
        <v>81</v>
      </c>
      <c r="AV231" s="14" t="s">
        <v>116</v>
      </c>
      <c r="AW231" s="14" t="s">
        <v>33</v>
      </c>
      <c r="AX231" s="14" t="s">
        <v>79</v>
      </c>
      <c r="AY231" s="238" t="s">
        <v>115</v>
      </c>
    </row>
    <row r="232" s="12" customFormat="1" ht="22.8" customHeight="1">
      <c r="A232" s="12"/>
      <c r="B232" s="183"/>
      <c r="C232" s="184"/>
      <c r="D232" s="185" t="s">
        <v>73</v>
      </c>
      <c r="E232" s="197" t="s">
        <v>365</v>
      </c>
      <c r="F232" s="197" t="s">
        <v>366</v>
      </c>
      <c r="G232" s="184"/>
      <c r="H232" s="184"/>
      <c r="I232" s="187"/>
      <c r="J232" s="198">
        <f>BK232</f>
        <v>0</v>
      </c>
      <c r="K232" s="184"/>
      <c r="L232" s="189"/>
      <c r="M232" s="190"/>
      <c r="N232" s="191"/>
      <c r="O232" s="191"/>
      <c r="P232" s="192">
        <f>SUM(P233:P240)</f>
        <v>0</v>
      </c>
      <c r="Q232" s="191"/>
      <c r="R232" s="192">
        <f>SUM(R233:R240)</f>
        <v>0.46800000000000003</v>
      </c>
      <c r="S232" s="191"/>
      <c r="T232" s="193">
        <f>SUM(T233:T240)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4" t="s">
        <v>81</v>
      </c>
      <c r="AT232" s="195" t="s">
        <v>73</v>
      </c>
      <c r="AU232" s="195" t="s">
        <v>79</v>
      </c>
      <c r="AY232" s="194" t="s">
        <v>115</v>
      </c>
      <c r="BK232" s="196">
        <f>SUM(BK233:BK240)</f>
        <v>0</v>
      </c>
    </row>
    <row r="233" s="2" customFormat="1">
      <c r="A233" s="40"/>
      <c r="B233" s="41"/>
      <c r="C233" s="199" t="s">
        <v>367</v>
      </c>
      <c r="D233" s="199" t="s">
        <v>118</v>
      </c>
      <c r="E233" s="200" t="s">
        <v>368</v>
      </c>
      <c r="F233" s="201" t="s">
        <v>369</v>
      </c>
      <c r="G233" s="202" t="s">
        <v>145</v>
      </c>
      <c r="H233" s="203">
        <v>19.52</v>
      </c>
      <c r="I233" s="204"/>
      <c r="J233" s="205">
        <f>ROUND(I233*H233,2)</f>
        <v>0</v>
      </c>
      <c r="K233" s="201" t="s">
        <v>122</v>
      </c>
      <c r="L233" s="46"/>
      <c r="M233" s="206" t="s">
        <v>19</v>
      </c>
      <c r="N233" s="207" t="s">
        <v>45</v>
      </c>
      <c r="O233" s="86"/>
      <c r="P233" s="208">
        <f>O233*H233</f>
        <v>0</v>
      </c>
      <c r="Q233" s="208">
        <v>0</v>
      </c>
      <c r="R233" s="208">
        <f>Q233*H233</f>
        <v>0</v>
      </c>
      <c r="S233" s="208">
        <v>0</v>
      </c>
      <c r="T233" s="209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0" t="s">
        <v>221</v>
      </c>
      <c r="AT233" s="210" t="s">
        <v>118</v>
      </c>
      <c r="AU233" s="210" t="s">
        <v>81</v>
      </c>
      <c r="AY233" s="19" t="s">
        <v>115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9" t="s">
        <v>79</v>
      </c>
      <c r="BK233" s="211">
        <f>ROUND(I233*H233,2)</f>
        <v>0</v>
      </c>
      <c r="BL233" s="19" t="s">
        <v>221</v>
      </c>
      <c r="BM233" s="210" t="s">
        <v>370</v>
      </c>
    </row>
    <row r="234" s="2" customFormat="1">
      <c r="A234" s="40"/>
      <c r="B234" s="41"/>
      <c r="C234" s="42"/>
      <c r="D234" s="212" t="s">
        <v>124</v>
      </c>
      <c r="E234" s="42"/>
      <c r="F234" s="213" t="s">
        <v>371</v>
      </c>
      <c r="G234" s="42"/>
      <c r="H234" s="42"/>
      <c r="I234" s="214"/>
      <c r="J234" s="42"/>
      <c r="K234" s="42"/>
      <c r="L234" s="46"/>
      <c r="M234" s="215"/>
      <c r="N234" s="216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124</v>
      </c>
      <c r="AU234" s="19" t="s">
        <v>81</v>
      </c>
    </row>
    <row r="235" s="13" customFormat="1">
      <c r="A235" s="13"/>
      <c r="B235" s="217"/>
      <c r="C235" s="218"/>
      <c r="D235" s="212" t="s">
        <v>126</v>
      </c>
      <c r="E235" s="219" t="s">
        <v>19</v>
      </c>
      <c r="F235" s="220" t="s">
        <v>154</v>
      </c>
      <c r="G235" s="218"/>
      <c r="H235" s="221">
        <v>12.32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7" t="s">
        <v>126</v>
      </c>
      <c r="AU235" s="227" t="s">
        <v>81</v>
      </c>
      <c r="AV235" s="13" t="s">
        <v>81</v>
      </c>
      <c r="AW235" s="13" t="s">
        <v>33</v>
      </c>
      <c r="AX235" s="13" t="s">
        <v>74</v>
      </c>
      <c r="AY235" s="227" t="s">
        <v>115</v>
      </c>
    </row>
    <row r="236" s="13" customFormat="1">
      <c r="A236" s="13"/>
      <c r="B236" s="217"/>
      <c r="C236" s="218"/>
      <c r="D236" s="212" t="s">
        <v>126</v>
      </c>
      <c r="E236" s="219" t="s">
        <v>19</v>
      </c>
      <c r="F236" s="220" t="s">
        <v>155</v>
      </c>
      <c r="G236" s="218"/>
      <c r="H236" s="221">
        <v>7.2000000000000002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7" t="s">
        <v>126</v>
      </c>
      <c r="AU236" s="227" t="s">
        <v>81</v>
      </c>
      <c r="AV236" s="13" t="s">
        <v>81</v>
      </c>
      <c r="AW236" s="13" t="s">
        <v>33</v>
      </c>
      <c r="AX236" s="13" t="s">
        <v>74</v>
      </c>
      <c r="AY236" s="227" t="s">
        <v>115</v>
      </c>
    </row>
    <row r="237" s="14" customFormat="1">
      <c r="A237" s="14"/>
      <c r="B237" s="228"/>
      <c r="C237" s="229"/>
      <c r="D237" s="212" t="s">
        <v>126</v>
      </c>
      <c r="E237" s="230" t="s">
        <v>19</v>
      </c>
      <c r="F237" s="231" t="s">
        <v>129</v>
      </c>
      <c r="G237" s="229"/>
      <c r="H237" s="232">
        <v>19.52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8" t="s">
        <v>126</v>
      </c>
      <c r="AU237" s="238" t="s">
        <v>81</v>
      </c>
      <c r="AV237" s="14" t="s">
        <v>116</v>
      </c>
      <c r="AW237" s="14" t="s">
        <v>33</v>
      </c>
      <c r="AX237" s="14" t="s">
        <v>79</v>
      </c>
      <c r="AY237" s="238" t="s">
        <v>115</v>
      </c>
    </row>
    <row r="238" s="2" customFormat="1" ht="16.5" customHeight="1">
      <c r="A238" s="40"/>
      <c r="B238" s="41"/>
      <c r="C238" s="261" t="s">
        <v>372</v>
      </c>
      <c r="D238" s="261" t="s">
        <v>175</v>
      </c>
      <c r="E238" s="262" t="s">
        <v>373</v>
      </c>
      <c r="F238" s="263" t="s">
        <v>374</v>
      </c>
      <c r="G238" s="264" t="s">
        <v>303</v>
      </c>
      <c r="H238" s="265">
        <v>0.46800000000000003</v>
      </c>
      <c r="I238" s="266"/>
      <c r="J238" s="267">
        <f>ROUND(I238*H238,2)</f>
        <v>0</v>
      </c>
      <c r="K238" s="263" t="s">
        <v>122</v>
      </c>
      <c r="L238" s="268"/>
      <c r="M238" s="269" t="s">
        <v>19</v>
      </c>
      <c r="N238" s="270" t="s">
        <v>45</v>
      </c>
      <c r="O238" s="86"/>
      <c r="P238" s="208">
        <f>O238*H238</f>
        <v>0</v>
      </c>
      <c r="Q238" s="208">
        <v>1</v>
      </c>
      <c r="R238" s="208">
        <f>Q238*H238</f>
        <v>0.46800000000000003</v>
      </c>
      <c r="S238" s="208">
        <v>0</v>
      </c>
      <c r="T238" s="209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0" t="s">
        <v>313</v>
      </c>
      <c r="AT238" s="210" t="s">
        <v>175</v>
      </c>
      <c r="AU238" s="210" t="s">
        <v>81</v>
      </c>
      <c r="AY238" s="19" t="s">
        <v>115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9" t="s">
        <v>79</v>
      </c>
      <c r="BK238" s="211">
        <f>ROUND(I238*H238,2)</f>
        <v>0</v>
      </c>
      <c r="BL238" s="19" t="s">
        <v>221</v>
      </c>
      <c r="BM238" s="210" t="s">
        <v>375</v>
      </c>
    </row>
    <row r="239" s="2" customFormat="1">
      <c r="A239" s="40"/>
      <c r="B239" s="41"/>
      <c r="C239" s="42"/>
      <c r="D239" s="212" t="s">
        <v>124</v>
      </c>
      <c r="E239" s="42"/>
      <c r="F239" s="213" t="s">
        <v>374</v>
      </c>
      <c r="G239" s="42"/>
      <c r="H239" s="42"/>
      <c r="I239" s="214"/>
      <c r="J239" s="42"/>
      <c r="K239" s="42"/>
      <c r="L239" s="46"/>
      <c r="M239" s="215"/>
      <c r="N239" s="216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124</v>
      </c>
      <c r="AU239" s="19" t="s">
        <v>81</v>
      </c>
    </row>
    <row r="240" s="13" customFormat="1">
      <c r="A240" s="13"/>
      <c r="B240" s="217"/>
      <c r="C240" s="218"/>
      <c r="D240" s="212" t="s">
        <v>126</v>
      </c>
      <c r="E240" s="218"/>
      <c r="F240" s="220" t="s">
        <v>376</v>
      </c>
      <c r="G240" s="218"/>
      <c r="H240" s="221">
        <v>0.46800000000000003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7" t="s">
        <v>126</v>
      </c>
      <c r="AU240" s="227" t="s">
        <v>81</v>
      </c>
      <c r="AV240" s="13" t="s">
        <v>81</v>
      </c>
      <c r="AW240" s="13" t="s">
        <v>4</v>
      </c>
      <c r="AX240" s="13" t="s">
        <v>79</v>
      </c>
      <c r="AY240" s="227" t="s">
        <v>115</v>
      </c>
    </row>
    <row r="241" s="12" customFormat="1" ht="25.92" customHeight="1">
      <c r="A241" s="12"/>
      <c r="B241" s="183"/>
      <c r="C241" s="184"/>
      <c r="D241" s="185" t="s">
        <v>73</v>
      </c>
      <c r="E241" s="186" t="s">
        <v>377</v>
      </c>
      <c r="F241" s="186" t="s">
        <v>378</v>
      </c>
      <c r="G241" s="184"/>
      <c r="H241" s="184"/>
      <c r="I241" s="187"/>
      <c r="J241" s="188">
        <f>BK241</f>
        <v>0</v>
      </c>
      <c r="K241" s="184"/>
      <c r="L241" s="189"/>
      <c r="M241" s="190"/>
      <c r="N241" s="191"/>
      <c r="O241" s="191"/>
      <c r="P241" s="192">
        <f>P242</f>
        <v>0</v>
      </c>
      <c r="Q241" s="191"/>
      <c r="R241" s="192">
        <f>R242</f>
        <v>0</v>
      </c>
      <c r="S241" s="191"/>
      <c r="T241" s="193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94" t="s">
        <v>130</v>
      </c>
      <c r="AT241" s="195" t="s">
        <v>73</v>
      </c>
      <c r="AU241" s="195" t="s">
        <v>74</v>
      </c>
      <c r="AY241" s="194" t="s">
        <v>115</v>
      </c>
      <c r="BK241" s="196">
        <f>BK242</f>
        <v>0</v>
      </c>
    </row>
    <row r="242" s="12" customFormat="1" ht="22.8" customHeight="1">
      <c r="A242" s="12"/>
      <c r="B242" s="183"/>
      <c r="C242" s="184"/>
      <c r="D242" s="185" t="s">
        <v>73</v>
      </c>
      <c r="E242" s="197" t="s">
        <v>379</v>
      </c>
      <c r="F242" s="197" t="s">
        <v>380</v>
      </c>
      <c r="G242" s="184"/>
      <c r="H242" s="184"/>
      <c r="I242" s="187"/>
      <c r="J242" s="198">
        <f>BK242</f>
        <v>0</v>
      </c>
      <c r="K242" s="184"/>
      <c r="L242" s="189"/>
      <c r="M242" s="190"/>
      <c r="N242" s="191"/>
      <c r="O242" s="191"/>
      <c r="P242" s="192">
        <f>SUM(P243:P246)</f>
        <v>0</v>
      </c>
      <c r="Q242" s="191"/>
      <c r="R242" s="192">
        <f>SUM(R243:R246)</f>
        <v>0</v>
      </c>
      <c r="S242" s="191"/>
      <c r="T242" s="193">
        <f>SUM(T243:T246)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4" t="s">
        <v>130</v>
      </c>
      <c r="AT242" s="195" t="s">
        <v>73</v>
      </c>
      <c r="AU242" s="195" t="s">
        <v>79</v>
      </c>
      <c r="AY242" s="194" t="s">
        <v>115</v>
      </c>
      <c r="BK242" s="196">
        <f>SUM(BK243:BK246)</f>
        <v>0</v>
      </c>
    </row>
    <row r="243" s="2" customFormat="1" ht="16.5" customHeight="1">
      <c r="A243" s="40"/>
      <c r="B243" s="41"/>
      <c r="C243" s="199" t="s">
        <v>381</v>
      </c>
      <c r="D243" s="199" t="s">
        <v>118</v>
      </c>
      <c r="E243" s="200" t="s">
        <v>382</v>
      </c>
      <c r="F243" s="201" t="s">
        <v>380</v>
      </c>
      <c r="G243" s="202" t="s">
        <v>383</v>
      </c>
      <c r="H243" s="203">
        <v>1</v>
      </c>
      <c r="I243" s="204"/>
      <c r="J243" s="205">
        <f>ROUND(I243*H243,2)</f>
        <v>0</v>
      </c>
      <c r="K243" s="201" t="s">
        <v>122</v>
      </c>
      <c r="L243" s="46"/>
      <c r="M243" s="206" t="s">
        <v>19</v>
      </c>
      <c r="N243" s="207" t="s">
        <v>45</v>
      </c>
      <c r="O243" s="86"/>
      <c r="P243" s="208">
        <f>O243*H243</f>
        <v>0</v>
      </c>
      <c r="Q243" s="208">
        <v>0</v>
      </c>
      <c r="R243" s="208">
        <f>Q243*H243</f>
        <v>0</v>
      </c>
      <c r="S243" s="208">
        <v>0</v>
      </c>
      <c r="T243" s="209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0" t="s">
        <v>384</v>
      </c>
      <c r="AT243" s="210" t="s">
        <v>118</v>
      </c>
      <c r="AU243" s="210" t="s">
        <v>81</v>
      </c>
      <c r="AY243" s="19" t="s">
        <v>115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9" t="s">
        <v>79</v>
      </c>
      <c r="BK243" s="211">
        <f>ROUND(I243*H243,2)</f>
        <v>0</v>
      </c>
      <c r="BL243" s="19" t="s">
        <v>384</v>
      </c>
      <c r="BM243" s="210" t="s">
        <v>385</v>
      </c>
    </row>
    <row r="244" s="2" customFormat="1">
      <c r="A244" s="40"/>
      <c r="B244" s="41"/>
      <c r="C244" s="42"/>
      <c r="D244" s="212" t="s">
        <v>124</v>
      </c>
      <c r="E244" s="42"/>
      <c r="F244" s="213" t="s">
        <v>380</v>
      </c>
      <c r="G244" s="42"/>
      <c r="H244" s="42"/>
      <c r="I244" s="214"/>
      <c r="J244" s="42"/>
      <c r="K244" s="42"/>
      <c r="L244" s="46"/>
      <c r="M244" s="215"/>
      <c r="N244" s="216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124</v>
      </c>
      <c r="AU244" s="19" t="s">
        <v>81</v>
      </c>
    </row>
    <row r="245" s="15" customFormat="1">
      <c r="A245" s="15"/>
      <c r="B245" s="239"/>
      <c r="C245" s="240"/>
      <c r="D245" s="212" t="s">
        <v>126</v>
      </c>
      <c r="E245" s="241" t="s">
        <v>19</v>
      </c>
      <c r="F245" s="242" t="s">
        <v>386</v>
      </c>
      <c r="G245" s="240"/>
      <c r="H245" s="241" t="s">
        <v>19</v>
      </c>
      <c r="I245" s="243"/>
      <c r="J245" s="240"/>
      <c r="K245" s="240"/>
      <c r="L245" s="244"/>
      <c r="M245" s="245"/>
      <c r="N245" s="246"/>
      <c r="O245" s="246"/>
      <c r="P245" s="246"/>
      <c r="Q245" s="246"/>
      <c r="R245" s="246"/>
      <c r="S245" s="246"/>
      <c r="T245" s="24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48" t="s">
        <v>126</v>
      </c>
      <c r="AU245" s="248" t="s">
        <v>81</v>
      </c>
      <c r="AV245" s="15" t="s">
        <v>79</v>
      </c>
      <c r="AW245" s="15" t="s">
        <v>33</v>
      </c>
      <c r="AX245" s="15" t="s">
        <v>74</v>
      </c>
      <c r="AY245" s="248" t="s">
        <v>115</v>
      </c>
    </row>
    <row r="246" s="13" customFormat="1">
      <c r="A246" s="13"/>
      <c r="B246" s="217"/>
      <c r="C246" s="218"/>
      <c r="D246" s="212" t="s">
        <v>126</v>
      </c>
      <c r="E246" s="219" t="s">
        <v>19</v>
      </c>
      <c r="F246" s="220" t="s">
        <v>79</v>
      </c>
      <c r="G246" s="218"/>
      <c r="H246" s="221">
        <v>1</v>
      </c>
      <c r="I246" s="222"/>
      <c r="J246" s="218"/>
      <c r="K246" s="218"/>
      <c r="L246" s="223"/>
      <c r="M246" s="271"/>
      <c r="N246" s="272"/>
      <c r="O246" s="272"/>
      <c r="P246" s="272"/>
      <c r="Q246" s="272"/>
      <c r="R246" s="272"/>
      <c r="S246" s="272"/>
      <c r="T246" s="27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7" t="s">
        <v>126</v>
      </c>
      <c r="AU246" s="227" t="s">
        <v>81</v>
      </c>
      <c r="AV246" s="13" t="s">
        <v>81</v>
      </c>
      <c r="AW246" s="13" t="s">
        <v>33</v>
      </c>
      <c r="AX246" s="13" t="s">
        <v>79</v>
      </c>
      <c r="AY246" s="227" t="s">
        <v>115</v>
      </c>
    </row>
    <row r="247" s="2" customFormat="1" ht="6.96" customHeight="1">
      <c r="A247" s="40"/>
      <c r="B247" s="61"/>
      <c r="C247" s="62"/>
      <c r="D247" s="62"/>
      <c r="E247" s="62"/>
      <c r="F247" s="62"/>
      <c r="G247" s="62"/>
      <c r="H247" s="62"/>
      <c r="I247" s="62"/>
      <c r="J247" s="62"/>
      <c r="K247" s="62"/>
      <c r="L247" s="46"/>
      <c r="M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</row>
  </sheetData>
  <sheetProtection sheet="1" autoFilter="0" formatColumns="0" formatRows="0" objects="1" scenarios="1" spinCount="100000" saltValue="Vuvno+fza53UIwg2/OU3pEma5GnNMNuPpvI6NFgXWyZ4ZJbQeGIU11JoWNruTP4MhN3FHwE2vUH9PQ9f4EnsjA==" hashValue="wHe0C5k48AxmyznPurmVTHhZqEraEBOA7DADATJn1+prMin2KReMbcis/+nxEZbLWP0kxPlEjf2LHKf30gi0Rg==" algorithmName="SHA-512" password="CC35"/>
  <autoFilter ref="C85:K246"/>
  <mergeCells count="6">
    <mergeCell ref="E7:H7"/>
    <mergeCell ref="E16:H16"/>
    <mergeCell ref="E25:H25"/>
    <mergeCell ref="E46:H4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7" customFormat="1" ht="45" customHeight="1">
      <c r="B3" s="278"/>
      <c r="C3" s="279" t="s">
        <v>387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388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389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390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391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392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393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394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395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396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397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78</v>
      </c>
      <c r="F18" s="285" t="s">
        <v>398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399</v>
      </c>
      <c r="F19" s="285" t="s">
        <v>400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401</v>
      </c>
      <c r="F20" s="285" t="s">
        <v>402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403</v>
      </c>
      <c r="F21" s="285" t="s">
        <v>404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405</v>
      </c>
      <c r="F22" s="285" t="s">
        <v>406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407</v>
      </c>
      <c r="F23" s="285" t="s">
        <v>408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409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410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411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412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413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414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415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416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417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101</v>
      </c>
      <c r="F36" s="285"/>
      <c r="G36" s="285" t="s">
        <v>418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419</v>
      </c>
      <c r="F37" s="285"/>
      <c r="G37" s="285" t="s">
        <v>420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55</v>
      </c>
      <c r="F38" s="285"/>
      <c r="G38" s="285" t="s">
        <v>421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56</v>
      </c>
      <c r="F39" s="285"/>
      <c r="G39" s="285" t="s">
        <v>422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102</v>
      </c>
      <c r="F40" s="285"/>
      <c r="G40" s="285" t="s">
        <v>423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103</v>
      </c>
      <c r="F41" s="285"/>
      <c r="G41" s="285" t="s">
        <v>424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425</v>
      </c>
      <c r="F42" s="285"/>
      <c r="G42" s="285" t="s">
        <v>426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427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428</v>
      </c>
      <c r="F44" s="285"/>
      <c r="G44" s="285" t="s">
        <v>429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105</v>
      </c>
      <c r="F45" s="285"/>
      <c r="G45" s="285" t="s">
        <v>430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431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432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433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434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435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436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437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438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439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440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441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442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443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444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445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446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447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448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449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450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451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452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453</v>
      </c>
      <c r="D76" s="303"/>
      <c r="E76" s="303"/>
      <c r="F76" s="303" t="s">
        <v>454</v>
      </c>
      <c r="G76" s="304"/>
      <c r="H76" s="303" t="s">
        <v>56</v>
      </c>
      <c r="I76" s="303" t="s">
        <v>59</v>
      </c>
      <c r="J76" s="303" t="s">
        <v>455</v>
      </c>
      <c r="K76" s="302"/>
    </row>
    <row r="77" s="1" customFormat="1" ht="17.25" customHeight="1">
      <c r="B77" s="300"/>
      <c r="C77" s="305" t="s">
        <v>456</v>
      </c>
      <c r="D77" s="305"/>
      <c r="E77" s="305"/>
      <c r="F77" s="306" t="s">
        <v>457</v>
      </c>
      <c r="G77" s="307"/>
      <c r="H77" s="305"/>
      <c r="I77" s="305"/>
      <c r="J77" s="305" t="s">
        <v>458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55</v>
      </c>
      <c r="D79" s="310"/>
      <c r="E79" s="310"/>
      <c r="F79" s="311" t="s">
        <v>459</v>
      </c>
      <c r="G79" s="312"/>
      <c r="H79" s="288" t="s">
        <v>460</v>
      </c>
      <c r="I79" s="288" t="s">
        <v>461</v>
      </c>
      <c r="J79" s="288">
        <v>20</v>
      </c>
      <c r="K79" s="302"/>
    </row>
    <row r="80" s="1" customFormat="1" ht="15" customHeight="1">
      <c r="B80" s="300"/>
      <c r="C80" s="288" t="s">
        <v>462</v>
      </c>
      <c r="D80" s="288"/>
      <c r="E80" s="288"/>
      <c r="F80" s="311" t="s">
        <v>459</v>
      </c>
      <c r="G80" s="312"/>
      <c r="H80" s="288" t="s">
        <v>463</v>
      </c>
      <c r="I80" s="288" t="s">
        <v>461</v>
      </c>
      <c r="J80" s="288">
        <v>120</v>
      </c>
      <c r="K80" s="302"/>
    </row>
    <row r="81" s="1" customFormat="1" ht="15" customHeight="1">
      <c r="B81" s="313"/>
      <c r="C81" s="288" t="s">
        <v>464</v>
      </c>
      <c r="D81" s="288"/>
      <c r="E81" s="288"/>
      <c r="F81" s="311" t="s">
        <v>465</v>
      </c>
      <c r="G81" s="312"/>
      <c r="H81" s="288" t="s">
        <v>466</v>
      </c>
      <c r="I81" s="288" t="s">
        <v>461</v>
      </c>
      <c r="J81" s="288">
        <v>50</v>
      </c>
      <c r="K81" s="302"/>
    </row>
    <row r="82" s="1" customFormat="1" ht="15" customHeight="1">
      <c r="B82" s="313"/>
      <c r="C82" s="288" t="s">
        <v>467</v>
      </c>
      <c r="D82" s="288"/>
      <c r="E82" s="288"/>
      <c r="F82" s="311" t="s">
        <v>459</v>
      </c>
      <c r="G82" s="312"/>
      <c r="H82" s="288" t="s">
        <v>468</v>
      </c>
      <c r="I82" s="288" t="s">
        <v>469</v>
      </c>
      <c r="J82" s="288"/>
      <c r="K82" s="302"/>
    </row>
    <row r="83" s="1" customFormat="1" ht="15" customHeight="1">
      <c r="B83" s="313"/>
      <c r="C83" s="314" t="s">
        <v>470</v>
      </c>
      <c r="D83" s="314"/>
      <c r="E83" s="314"/>
      <c r="F83" s="315" t="s">
        <v>465</v>
      </c>
      <c r="G83" s="314"/>
      <c r="H83" s="314" t="s">
        <v>471</v>
      </c>
      <c r="I83" s="314" t="s">
        <v>461</v>
      </c>
      <c r="J83" s="314">
        <v>15</v>
      </c>
      <c r="K83" s="302"/>
    </row>
    <row r="84" s="1" customFormat="1" ht="15" customHeight="1">
      <c r="B84" s="313"/>
      <c r="C84" s="314" t="s">
        <v>472</v>
      </c>
      <c r="D84" s="314"/>
      <c r="E84" s="314"/>
      <c r="F84" s="315" t="s">
        <v>465</v>
      </c>
      <c r="G84" s="314"/>
      <c r="H84" s="314" t="s">
        <v>473</v>
      </c>
      <c r="I84" s="314" t="s">
        <v>461</v>
      </c>
      <c r="J84" s="314">
        <v>15</v>
      </c>
      <c r="K84" s="302"/>
    </row>
    <row r="85" s="1" customFormat="1" ht="15" customHeight="1">
      <c r="B85" s="313"/>
      <c r="C85" s="314" t="s">
        <v>474</v>
      </c>
      <c r="D85" s="314"/>
      <c r="E85" s="314"/>
      <c r="F85" s="315" t="s">
        <v>465</v>
      </c>
      <c r="G85" s="314"/>
      <c r="H85" s="314" t="s">
        <v>475</v>
      </c>
      <c r="I85" s="314" t="s">
        <v>461</v>
      </c>
      <c r="J85" s="314">
        <v>20</v>
      </c>
      <c r="K85" s="302"/>
    </row>
    <row r="86" s="1" customFormat="1" ht="15" customHeight="1">
      <c r="B86" s="313"/>
      <c r="C86" s="314" t="s">
        <v>476</v>
      </c>
      <c r="D86" s="314"/>
      <c r="E86" s="314"/>
      <c r="F86" s="315" t="s">
        <v>465</v>
      </c>
      <c r="G86" s="314"/>
      <c r="H86" s="314" t="s">
        <v>477</v>
      </c>
      <c r="I86" s="314" t="s">
        <v>461</v>
      </c>
      <c r="J86" s="314">
        <v>20</v>
      </c>
      <c r="K86" s="302"/>
    </row>
    <row r="87" s="1" customFormat="1" ht="15" customHeight="1">
      <c r="B87" s="313"/>
      <c r="C87" s="288" t="s">
        <v>478</v>
      </c>
      <c r="D87" s="288"/>
      <c r="E87" s="288"/>
      <c r="F87" s="311" t="s">
        <v>465</v>
      </c>
      <c r="G87" s="312"/>
      <c r="H87" s="288" t="s">
        <v>479</v>
      </c>
      <c r="I87" s="288" t="s">
        <v>461</v>
      </c>
      <c r="J87" s="288">
        <v>50</v>
      </c>
      <c r="K87" s="302"/>
    </row>
    <row r="88" s="1" customFormat="1" ht="15" customHeight="1">
      <c r="B88" s="313"/>
      <c r="C88" s="288" t="s">
        <v>480</v>
      </c>
      <c r="D88" s="288"/>
      <c r="E88" s="288"/>
      <c r="F88" s="311" t="s">
        <v>465</v>
      </c>
      <c r="G88" s="312"/>
      <c r="H88" s="288" t="s">
        <v>481</v>
      </c>
      <c r="I88" s="288" t="s">
        <v>461</v>
      </c>
      <c r="J88" s="288">
        <v>20</v>
      </c>
      <c r="K88" s="302"/>
    </row>
    <row r="89" s="1" customFormat="1" ht="15" customHeight="1">
      <c r="B89" s="313"/>
      <c r="C89" s="288" t="s">
        <v>482</v>
      </c>
      <c r="D89" s="288"/>
      <c r="E89" s="288"/>
      <c r="F89" s="311" t="s">
        <v>465</v>
      </c>
      <c r="G89" s="312"/>
      <c r="H89" s="288" t="s">
        <v>483</v>
      </c>
      <c r="I89" s="288" t="s">
        <v>461</v>
      </c>
      <c r="J89" s="288">
        <v>20</v>
      </c>
      <c r="K89" s="302"/>
    </row>
    <row r="90" s="1" customFormat="1" ht="15" customHeight="1">
      <c r="B90" s="313"/>
      <c r="C90" s="288" t="s">
        <v>484</v>
      </c>
      <c r="D90" s="288"/>
      <c r="E90" s="288"/>
      <c r="F90" s="311" t="s">
        <v>465</v>
      </c>
      <c r="G90" s="312"/>
      <c r="H90" s="288" t="s">
        <v>485</v>
      </c>
      <c r="I90" s="288" t="s">
        <v>461</v>
      </c>
      <c r="J90" s="288">
        <v>50</v>
      </c>
      <c r="K90" s="302"/>
    </row>
    <row r="91" s="1" customFormat="1" ht="15" customHeight="1">
      <c r="B91" s="313"/>
      <c r="C91" s="288" t="s">
        <v>486</v>
      </c>
      <c r="D91" s="288"/>
      <c r="E91" s="288"/>
      <c r="F91" s="311" t="s">
        <v>465</v>
      </c>
      <c r="G91" s="312"/>
      <c r="H91" s="288" t="s">
        <v>486</v>
      </c>
      <c r="I91" s="288" t="s">
        <v>461</v>
      </c>
      <c r="J91" s="288">
        <v>50</v>
      </c>
      <c r="K91" s="302"/>
    </row>
    <row r="92" s="1" customFormat="1" ht="15" customHeight="1">
      <c r="B92" s="313"/>
      <c r="C92" s="288" t="s">
        <v>487</v>
      </c>
      <c r="D92" s="288"/>
      <c r="E92" s="288"/>
      <c r="F92" s="311" t="s">
        <v>465</v>
      </c>
      <c r="G92" s="312"/>
      <c r="H92" s="288" t="s">
        <v>488</v>
      </c>
      <c r="I92" s="288" t="s">
        <v>461</v>
      </c>
      <c r="J92" s="288">
        <v>255</v>
      </c>
      <c r="K92" s="302"/>
    </row>
    <row r="93" s="1" customFormat="1" ht="15" customHeight="1">
      <c r="B93" s="313"/>
      <c r="C93" s="288" t="s">
        <v>489</v>
      </c>
      <c r="D93" s="288"/>
      <c r="E93" s="288"/>
      <c r="F93" s="311" t="s">
        <v>459</v>
      </c>
      <c r="G93" s="312"/>
      <c r="H93" s="288" t="s">
        <v>490</v>
      </c>
      <c r="I93" s="288" t="s">
        <v>491</v>
      </c>
      <c r="J93" s="288"/>
      <c r="K93" s="302"/>
    </row>
    <row r="94" s="1" customFormat="1" ht="15" customHeight="1">
      <c r="B94" s="313"/>
      <c r="C94" s="288" t="s">
        <v>492</v>
      </c>
      <c r="D94" s="288"/>
      <c r="E94" s="288"/>
      <c r="F94" s="311" t="s">
        <v>459</v>
      </c>
      <c r="G94" s="312"/>
      <c r="H94" s="288" t="s">
        <v>493</v>
      </c>
      <c r="I94" s="288" t="s">
        <v>494</v>
      </c>
      <c r="J94" s="288"/>
      <c r="K94" s="302"/>
    </row>
    <row r="95" s="1" customFormat="1" ht="15" customHeight="1">
      <c r="B95" s="313"/>
      <c r="C95" s="288" t="s">
        <v>495</v>
      </c>
      <c r="D95" s="288"/>
      <c r="E95" s="288"/>
      <c r="F95" s="311" t="s">
        <v>459</v>
      </c>
      <c r="G95" s="312"/>
      <c r="H95" s="288" t="s">
        <v>495</v>
      </c>
      <c r="I95" s="288" t="s">
        <v>494</v>
      </c>
      <c r="J95" s="288"/>
      <c r="K95" s="302"/>
    </row>
    <row r="96" s="1" customFormat="1" ht="15" customHeight="1">
      <c r="B96" s="313"/>
      <c r="C96" s="288" t="s">
        <v>40</v>
      </c>
      <c r="D96" s="288"/>
      <c r="E96" s="288"/>
      <c r="F96" s="311" t="s">
        <v>459</v>
      </c>
      <c r="G96" s="312"/>
      <c r="H96" s="288" t="s">
        <v>496</v>
      </c>
      <c r="I96" s="288" t="s">
        <v>494</v>
      </c>
      <c r="J96" s="288"/>
      <c r="K96" s="302"/>
    </row>
    <row r="97" s="1" customFormat="1" ht="15" customHeight="1">
      <c r="B97" s="313"/>
      <c r="C97" s="288" t="s">
        <v>50</v>
      </c>
      <c r="D97" s="288"/>
      <c r="E97" s="288"/>
      <c r="F97" s="311" t="s">
        <v>459</v>
      </c>
      <c r="G97" s="312"/>
      <c r="H97" s="288" t="s">
        <v>497</v>
      </c>
      <c r="I97" s="288" t="s">
        <v>494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498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453</v>
      </c>
      <c r="D103" s="303"/>
      <c r="E103" s="303"/>
      <c r="F103" s="303" t="s">
        <v>454</v>
      </c>
      <c r="G103" s="304"/>
      <c r="H103" s="303" t="s">
        <v>56</v>
      </c>
      <c r="I103" s="303" t="s">
        <v>59</v>
      </c>
      <c r="J103" s="303" t="s">
        <v>455</v>
      </c>
      <c r="K103" s="302"/>
    </row>
    <row r="104" s="1" customFormat="1" ht="17.25" customHeight="1">
      <c r="B104" s="300"/>
      <c r="C104" s="305" t="s">
        <v>456</v>
      </c>
      <c r="D104" s="305"/>
      <c r="E104" s="305"/>
      <c r="F104" s="306" t="s">
        <v>457</v>
      </c>
      <c r="G104" s="307"/>
      <c r="H104" s="305"/>
      <c r="I104" s="305"/>
      <c r="J104" s="305" t="s">
        <v>458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55</v>
      </c>
      <c r="D106" s="310"/>
      <c r="E106" s="310"/>
      <c r="F106" s="311" t="s">
        <v>459</v>
      </c>
      <c r="G106" s="288"/>
      <c r="H106" s="288" t="s">
        <v>499</v>
      </c>
      <c r="I106" s="288" t="s">
        <v>461</v>
      </c>
      <c r="J106" s="288">
        <v>20</v>
      </c>
      <c r="K106" s="302"/>
    </row>
    <row r="107" s="1" customFormat="1" ht="15" customHeight="1">
      <c r="B107" s="300"/>
      <c r="C107" s="288" t="s">
        <v>462</v>
      </c>
      <c r="D107" s="288"/>
      <c r="E107" s="288"/>
      <c r="F107" s="311" t="s">
        <v>459</v>
      </c>
      <c r="G107" s="288"/>
      <c r="H107" s="288" t="s">
        <v>499</v>
      </c>
      <c r="I107" s="288" t="s">
        <v>461</v>
      </c>
      <c r="J107" s="288">
        <v>120</v>
      </c>
      <c r="K107" s="302"/>
    </row>
    <row r="108" s="1" customFormat="1" ht="15" customHeight="1">
      <c r="B108" s="313"/>
      <c r="C108" s="288" t="s">
        <v>464</v>
      </c>
      <c r="D108" s="288"/>
      <c r="E108" s="288"/>
      <c r="F108" s="311" t="s">
        <v>465</v>
      </c>
      <c r="G108" s="288"/>
      <c r="H108" s="288" t="s">
        <v>499</v>
      </c>
      <c r="I108" s="288" t="s">
        <v>461</v>
      </c>
      <c r="J108" s="288">
        <v>50</v>
      </c>
      <c r="K108" s="302"/>
    </row>
    <row r="109" s="1" customFormat="1" ht="15" customHeight="1">
      <c r="B109" s="313"/>
      <c r="C109" s="288" t="s">
        <v>467</v>
      </c>
      <c r="D109" s="288"/>
      <c r="E109" s="288"/>
      <c r="F109" s="311" t="s">
        <v>459</v>
      </c>
      <c r="G109" s="288"/>
      <c r="H109" s="288" t="s">
        <v>499</v>
      </c>
      <c r="I109" s="288" t="s">
        <v>469</v>
      </c>
      <c r="J109" s="288"/>
      <c r="K109" s="302"/>
    </row>
    <row r="110" s="1" customFormat="1" ht="15" customHeight="1">
      <c r="B110" s="313"/>
      <c r="C110" s="288" t="s">
        <v>478</v>
      </c>
      <c r="D110" s="288"/>
      <c r="E110" s="288"/>
      <c r="F110" s="311" t="s">
        <v>465</v>
      </c>
      <c r="G110" s="288"/>
      <c r="H110" s="288" t="s">
        <v>499</v>
      </c>
      <c r="I110" s="288" t="s">
        <v>461</v>
      </c>
      <c r="J110" s="288">
        <v>50</v>
      </c>
      <c r="K110" s="302"/>
    </row>
    <row r="111" s="1" customFormat="1" ht="15" customHeight="1">
      <c r="B111" s="313"/>
      <c r="C111" s="288" t="s">
        <v>486</v>
      </c>
      <c r="D111" s="288"/>
      <c r="E111" s="288"/>
      <c r="F111" s="311" t="s">
        <v>465</v>
      </c>
      <c r="G111" s="288"/>
      <c r="H111" s="288" t="s">
        <v>499</v>
      </c>
      <c r="I111" s="288" t="s">
        <v>461</v>
      </c>
      <c r="J111" s="288">
        <v>50</v>
      </c>
      <c r="K111" s="302"/>
    </row>
    <row r="112" s="1" customFormat="1" ht="15" customHeight="1">
      <c r="B112" s="313"/>
      <c r="C112" s="288" t="s">
        <v>484</v>
      </c>
      <c r="D112" s="288"/>
      <c r="E112" s="288"/>
      <c r="F112" s="311" t="s">
        <v>465</v>
      </c>
      <c r="G112" s="288"/>
      <c r="H112" s="288" t="s">
        <v>499</v>
      </c>
      <c r="I112" s="288" t="s">
        <v>461</v>
      </c>
      <c r="J112" s="288">
        <v>50</v>
      </c>
      <c r="K112" s="302"/>
    </row>
    <row r="113" s="1" customFormat="1" ht="15" customHeight="1">
      <c r="B113" s="313"/>
      <c r="C113" s="288" t="s">
        <v>55</v>
      </c>
      <c r="D113" s="288"/>
      <c r="E113" s="288"/>
      <c r="F113" s="311" t="s">
        <v>459</v>
      </c>
      <c r="G113" s="288"/>
      <c r="H113" s="288" t="s">
        <v>500</v>
      </c>
      <c r="I113" s="288" t="s">
        <v>461</v>
      </c>
      <c r="J113" s="288">
        <v>20</v>
      </c>
      <c r="K113" s="302"/>
    </row>
    <row r="114" s="1" customFormat="1" ht="15" customHeight="1">
      <c r="B114" s="313"/>
      <c r="C114" s="288" t="s">
        <v>501</v>
      </c>
      <c r="D114" s="288"/>
      <c r="E114" s="288"/>
      <c r="F114" s="311" t="s">
        <v>459</v>
      </c>
      <c r="G114" s="288"/>
      <c r="H114" s="288" t="s">
        <v>502</v>
      </c>
      <c r="I114" s="288" t="s">
        <v>461</v>
      </c>
      <c r="J114" s="288">
        <v>120</v>
      </c>
      <c r="K114" s="302"/>
    </row>
    <row r="115" s="1" customFormat="1" ht="15" customHeight="1">
      <c r="B115" s="313"/>
      <c r="C115" s="288" t="s">
        <v>40</v>
      </c>
      <c r="D115" s="288"/>
      <c r="E115" s="288"/>
      <c r="F115" s="311" t="s">
        <v>459</v>
      </c>
      <c r="G115" s="288"/>
      <c r="H115" s="288" t="s">
        <v>503</v>
      </c>
      <c r="I115" s="288" t="s">
        <v>494</v>
      </c>
      <c r="J115" s="288"/>
      <c r="K115" s="302"/>
    </row>
    <row r="116" s="1" customFormat="1" ht="15" customHeight="1">
      <c r="B116" s="313"/>
      <c r="C116" s="288" t="s">
        <v>50</v>
      </c>
      <c r="D116" s="288"/>
      <c r="E116" s="288"/>
      <c r="F116" s="311" t="s">
        <v>459</v>
      </c>
      <c r="G116" s="288"/>
      <c r="H116" s="288" t="s">
        <v>504</v>
      </c>
      <c r="I116" s="288" t="s">
        <v>494</v>
      </c>
      <c r="J116" s="288"/>
      <c r="K116" s="302"/>
    </row>
    <row r="117" s="1" customFormat="1" ht="15" customHeight="1">
      <c r="B117" s="313"/>
      <c r="C117" s="288" t="s">
        <v>59</v>
      </c>
      <c r="D117" s="288"/>
      <c r="E117" s="288"/>
      <c r="F117" s="311" t="s">
        <v>459</v>
      </c>
      <c r="G117" s="288"/>
      <c r="H117" s="288" t="s">
        <v>505</v>
      </c>
      <c r="I117" s="288" t="s">
        <v>506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507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453</v>
      </c>
      <c r="D123" s="303"/>
      <c r="E123" s="303"/>
      <c r="F123" s="303" t="s">
        <v>454</v>
      </c>
      <c r="G123" s="304"/>
      <c r="H123" s="303" t="s">
        <v>56</v>
      </c>
      <c r="I123" s="303" t="s">
        <v>59</v>
      </c>
      <c r="J123" s="303" t="s">
        <v>455</v>
      </c>
      <c r="K123" s="332"/>
    </row>
    <row r="124" s="1" customFormat="1" ht="17.25" customHeight="1">
      <c r="B124" s="331"/>
      <c r="C124" s="305" t="s">
        <v>456</v>
      </c>
      <c r="D124" s="305"/>
      <c r="E124" s="305"/>
      <c r="F124" s="306" t="s">
        <v>457</v>
      </c>
      <c r="G124" s="307"/>
      <c r="H124" s="305"/>
      <c r="I124" s="305"/>
      <c r="J124" s="305" t="s">
        <v>458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462</v>
      </c>
      <c r="D126" s="310"/>
      <c r="E126" s="310"/>
      <c r="F126" s="311" t="s">
        <v>459</v>
      </c>
      <c r="G126" s="288"/>
      <c r="H126" s="288" t="s">
        <v>499</v>
      </c>
      <c r="I126" s="288" t="s">
        <v>461</v>
      </c>
      <c r="J126" s="288">
        <v>120</v>
      </c>
      <c r="K126" s="336"/>
    </row>
    <row r="127" s="1" customFormat="1" ht="15" customHeight="1">
      <c r="B127" s="333"/>
      <c r="C127" s="288" t="s">
        <v>508</v>
      </c>
      <c r="D127" s="288"/>
      <c r="E127" s="288"/>
      <c r="F127" s="311" t="s">
        <v>459</v>
      </c>
      <c r="G127" s="288"/>
      <c r="H127" s="288" t="s">
        <v>509</v>
      </c>
      <c r="I127" s="288" t="s">
        <v>461</v>
      </c>
      <c r="J127" s="288" t="s">
        <v>510</v>
      </c>
      <c r="K127" s="336"/>
    </row>
    <row r="128" s="1" customFormat="1" ht="15" customHeight="1">
      <c r="B128" s="333"/>
      <c r="C128" s="288" t="s">
        <v>407</v>
      </c>
      <c r="D128" s="288"/>
      <c r="E128" s="288"/>
      <c r="F128" s="311" t="s">
        <v>459</v>
      </c>
      <c r="G128" s="288"/>
      <c r="H128" s="288" t="s">
        <v>511</v>
      </c>
      <c r="I128" s="288" t="s">
        <v>461</v>
      </c>
      <c r="J128" s="288" t="s">
        <v>510</v>
      </c>
      <c r="K128" s="336"/>
    </row>
    <row r="129" s="1" customFormat="1" ht="15" customHeight="1">
      <c r="B129" s="333"/>
      <c r="C129" s="288" t="s">
        <v>470</v>
      </c>
      <c r="D129" s="288"/>
      <c r="E129" s="288"/>
      <c r="F129" s="311" t="s">
        <v>465</v>
      </c>
      <c r="G129" s="288"/>
      <c r="H129" s="288" t="s">
        <v>471</v>
      </c>
      <c r="I129" s="288" t="s">
        <v>461</v>
      </c>
      <c r="J129" s="288">
        <v>15</v>
      </c>
      <c r="K129" s="336"/>
    </row>
    <row r="130" s="1" customFormat="1" ht="15" customHeight="1">
      <c r="B130" s="333"/>
      <c r="C130" s="314" t="s">
        <v>472</v>
      </c>
      <c r="D130" s="314"/>
      <c r="E130" s="314"/>
      <c r="F130" s="315" t="s">
        <v>465</v>
      </c>
      <c r="G130" s="314"/>
      <c r="H130" s="314" t="s">
        <v>473</v>
      </c>
      <c r="I130" s="314" t="s">
        <v>461</v>
      </c>
      <c r="J130" s="314">
        <v>15</v>
      </c>
      <c r="K130" s="336"/>
    </row>
    <row r="131" s="1" customFormat="1" ht="15" customHeight="1">
      <c r="B131" s="333"/>
      <c r="C131" s="314" t="s">
        <v>474</v>
      </c>
      <c r="D131" s="314"/>
      <c r="E131" s="314"/>
      <c r="F131" s="315" t="s">
        <v>465</v>
      </c>
      <c r="G131" s="314"/>
      <c r="H131" s="314" t="s">
        <v>475</v>
      </c>
      <c r="I131" s="314" t="s">
        <v>461</v>
      </c>
      <c r="J131" s="314">
        <v>20</v>
      </c>
      <c r="K131" s="336"/>
    </row>
    <row r="132" s="1" customFormat="1" ht="15" customHeight="1">
      <c r="B132" s="333"/>
      <c r="C132" s="314" t="s">
        <v>476</v>
      </c>
      <c r="D132" s="314"/>
      <c r="E132" s="314"/>
      <c r="F132" s="315" t="s">
        <v>465</v>
      </c>
      <c r="G132" s="314"/>
      <c r="H132" s="314" t="s">
        <v>477</v>
      </c>
      <c r="I132" s="314" t="s">
        <v>461</v>
      </c>
      <c r="J132" s="314">
        <v>20</v>
      </c>
      <c r="K132" s="336"/>
    </row>
    <row r="133" s="1" customFormat="1" ht="15" customHeight="1">
      <c r="B133" s="333"/>
      <c r="C133" s="288" t="s">
        <v>464</v>
      </c>
      <c r="D133" s="288"/>
      <c r="E133" s="288"/>
      <c r="F133" s="311" t="s">
        <v>465</v>
      </c>
      <c r="G133" s="288"/>
      <c r="H133" s="288" t="s">
        <v>499</v>
      </c>
      <c r="I133" s="288" t="s">
        <v>461</v>
      </c>
      <c r="J133" s="288">
        <v>50</v>
      </c>
      <c r="K133" s="336"/>
    </row>
    <row r="134" s="1" customFormat="1" ht="15" customHeight="1">
      <c r="B134" s="333"/>
      <c r="C134" s="288" t="s">
        <v>478</v>
      </c>
      <c r="D134" s="288"/>
      <c r="E134" s="288"/>
      <c r="F134" s="311" t="s">
        <v>465</v>
      </c>
      <c r="G134" s="288"/>
      <c r="H134" s="288" t="s">
        <v>499</v>
      </c>
      <c r="I134" s="288" t="s">
        <v>461</v>
      </c>
      <c r="J134" s="288">
        <v>50</v>
      </c>
      <c r="K134" s="336"/>
    </row>
    <row r="135" s="1" customFormat="1" ht="15" customHeight="1">
      <c r="B135" s="333"/>
      <c r="C135" s="288" t="s">
        <v>484</v>
      </c>
      <c r="D135" s="288"/>
      <c r="E135" s="288"/>
      <c r="F135" s="311" t="s">
        <v>465</v>
      </c>
      <c r="G135" s="288"/>
      <c r="H135" s="288" t="s">
        <v>499</v>
      </c>
      <c r="I135" s="288" t="s">
        <v>461</v>
      </c>
      <c r="J135" s="288">
        <v>50</v>
      </c>
      <c r="K135" s="336"/>
    </row>
    <row r="136" s="1" customFormat="1" ht="15" customHeight="1">
      <c r="B136" s="333"/>
      <c r="C136" s="288" t="s">
        <v>486</v>
      </c>
      <c r="D136" s="288"/>
      <c r="E136" s="288"/>
      <c r="F136" s="311" t="s">
        <v>465</v>
      </c>
      <c r="G136" s="288"/>
      <c r="H136" s="288" t="s">
        <v>499</v>
      </c>
      <c r="I136" s="288" t="s">
        <v>461</v>
      </c>
      <c r="J136" s="288">
        <v>50</v>
      </c>
      <c r="K136" s="336"/>
    </row>
    <row r="137" s="1" customFormat="1" ht="15" customHeight="1">
      <c r="B137" s="333"/>
      <c r="C137" s="288" t="s">
        <v>487</v>
      </c>
      <c r="D137" s="288"/>
      <c r="E137" s="288"/>
      <c r="F137" s="311" t="s">
        <v>465</v>
      </c>
      <c r="G137" s="288"/>
      <c r="H137" s="288" t="s">
        <v>512</v>
      </c>
      <c r="I137" s="288" t="s">
        <v>461</v>
      </c>
      <c r="J137" s="288">
        <v>255</v>
      </c>
      <c r="K137" s="336"/>
    </row>
    <row r="138" s="1" customFormat="1" ht="15" customHeight="1">
      <c r="B138" s="333"/>
      <c r="C138" s="288" t="s">
        <v>489</v>
      </c>
      <c r="D138" s="288"/>
      <c r="E138" s="288"/>
      <c r="F138" s="311" t="s">
        <v>459</v>
      </c>
      <c r="G138" s="288"/>
      <c r="H138" s="288" t="s">
        <v>513</v>
      </c>
      <c r="I138" s="288" t="s">
        <v>491</v>
      </c>
      <c r="J138" s="288"/>
      <c r="K138" s="336"/>
    </row>
    <row r="139" s="1" customFormat="1" ht="15" customHeight="1">
      <c r="B139" s="333"/>
      <c r="C139" s="288" t="s">
        <v>492</v>
      </c>
      <c r="D139" s="288"/>
      <c r="E139" s="288"/>
      <c r="F139" s="311" t="s">
        <v>459</v>
      </c>
      <c r="G139" s="288"/>
      <c r="H139" s="288" t="s">
        <v>514</v>
      </c>
      <c r="I139" s="288" t="s">
        <v>494</v>
      </c>
      <c r="J139" s="288"/>
      <c r="K139" s="336"/>
    </row>
    <row r="140" s="1" customFormat="1" ht="15" customHeight="1">
      <c r="B140" s="333"/>
      <c r="C140" s="288" t="s">
        <v>495</v>
      </c>
      <c r="D140" s="288"/>
      <c r="E140" s="288"/>
      <c r="F140" s="311" t="s">
        <v>459</v>
      </c>
      <c r="G140" s="288"/>
      <c r="H140" s="288" t="s">
        <v>495</v>
      </c>
      <c r="I140" s="288" t="s">
        <v>494</v>
      </c>
      <c r="J140" s="288"/>
      <c r="K140" s="336"/>
    </row>
    <row r="141" s="1" customFormat="1" ht="15" customHeight="1">
      <c r="B141" s="333"/>
      <c r="C141" s="288" t="s">
        <v>40</v>
      </c>
      <c r="D141" s="288"/>
      <c r="E141" s="288"/>
      <c r="F141" s="311" t="s">
        <v>459</v>
      </c>
      <c r="G141" s="288"/>
      <c r="H141" s="288" t="s">
        <v>515</v>
      </c>
      <c r="I141" s="288" t="s">
        <v>494</v>
      </c>
      <c r="J141" s="288"/>
      <c r="K141" s="336"/>
    </row>
    <row r="142" s="1" customFormat="1" ht="15" customHeight="1">
      <c r="B142" s="333"/>
      <c r="C142" s="288" t="s">
        <v>516</v>
      </c>
      <c r="D142" s="288"/>
      <c r="E142" s="288"/>
      <c r="F142" s="311" t="s">
        <v>459</v>
      </c>
      <c r="G142" s="288"/>
      <c r="H142" s="288" t="s">
        <v>517</v>
      </c>
      <c r="I142" s="288" t="s">
        <v>494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518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453</v>
      </c>
      <c r="D148" s="303"/>
      <c r="E148" s="303"/>
      <c r="F148" s="303" t="s">
        <v>454</v>
      </c>
      <c r="G148" s="304"/>
      <c r="H148" s="303" t="s">
        <v>56</v>
      </c>
      <c r="I148" s="303" t="s">
        <v>59</v>
      </c>
      <c r="J148" s="303" t="s">
        <v>455</v>
      </c>
      <c r="K148" s="302"/>
    </row>
    <row r="149" s="1" customFormat="1" ht="17.25" customHeight="1">
      <c r="B149" s="300"/>
      <c r="C149" s="305" t="s">
        <v>456</v>
      </c>
      <c r="D149" s="305"/>
      <c r="E149" s="305"/>
      <c r="F149" s="306" t="s">
        <v>457</v>
      </c>
      <c r="G149" s="307"/>
      <c r="H149" s="305"/>
      <c r="I149" s="305"/>
      <c r="J149" s="305" t="s">
        <v>458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462</v>
      </c>
      <c r="D151" s="288"/>
      <c r="E151" s="288"/>
      <c r="F151" s="341" t="s">
        <v>459</v>
      </c>
      <c r="G151" s="288"/>
      <c r="H151" s="340" t="s">
        <v>499</v>
      </c>
      <c r="I151" s="340" t="s">
        <v>461</v>
      </c>
      <c r="J151" s="340">
        <v>120</v>
      </c>
      <c r="K151" s="336"/>
    </row>
    <row r="152" s="1" customFormat="1" ht="15" customHeight="1">
      <c r="B152" s="313"/>
      <c r="C152" s="340" t="s">
        <v>508</v>
      </c>
      <c r="D152" s="288"/>
      <c r="E152" s="288"/>
      <c r="F152" s="341" t="s">
        <v>459</v>
      </c>
      <c r="G152" s="288"/>
      <c r="H152" s="340" t="s">
        <v>519</v>
      </c>
      <c r="I152" s="340" t="s">
        <v>461</v>
      </c>
      <c r="J152" s="340" t="s">
        <v>510</v>
      </c>
      <c r="K152" s="336"/>
    </row>
    <row r="153" s="1" customFormat="1" ht="15" customHeight="1">
      <c r="B153" s="313"/>
      <c r="C153" s="340" t="s">
        <v>407</v>
      </c>
      <c r="D153" s="288"/>
      <c r="E153" s="288"/>
      <c r="F153" s="341" t="s">
        <v>459</v>
      </c>
      <c r="G153" s="288"/>
      <c r="H153" s="340" t="s">
        <v>520</v>
      </c>
      <c r="I153" s="340" t="s">
        <v>461</v>
      </c>
      <c r="J153" s="340" t="s">
        <v>510</v>
      </c>
      <c r="K153" s="336"/>
    </row>
    <row r="154" s="1" customFormat="1" ht="15" customHeight="1">
      <c r="B154" s="313"/>
      <c r="C154" s="340" t="s">
        <v>464</v>
      </c>
      <c r="D154" s="288"/>
      <c r="E154" s="288"/>
      <c r="F154" s="341" t="s">
        <v>465</v>
      </c>
      <c r="G154" s="288"/>
      <c r="H154" s="340" t="s">
        <v>499</v>
      </c>
      <c r="I154" s="340" t="s">
        <v>461</v>
      </c>
      <c r="J154" s="340">
        <v>50</v>
      </c>
      <c r="K154" s="336"/>
    </row>
    <row r="155" s="1" customFormat="1" ht="15" customHeight="1">
      <c r="B155" s="313"/>
      <c r="C155" s="340" t="s">
        <v>467</v>
      </c>
      <c r="D155" s="288"/>
      <c r="E155" s="288"/>
      <c r="F155" s="341" t="s">
        <v>459</v>
      </c>
      <c r="G155" s="288"/>
      <c r="H155" s="340" t="s">
        <v>499</v>
      </c>
      <c r="I155" s="340" t="s">
        <v>469</v>
      </c>
      <c r="J155" s="340"/>
      <c r="K155" s="336"/>
    </row>
    <row r="156" s="1" customFormat="1" ht="15" customHeight="1">
      <c r="B156" s="313"/>
      <c r="C156" s="340" t="s">
        <v>478</v>
      </c>
      <c r="D156" s="288"/>
      <c r="E156" s="288"/>
      <c r="F156" s="341" t="s">
        <v>465</v>
      </c>
      <c r="G156" s="288"/>
      <c r="H156" s="340" t="s">
        <v>499</v>
      </c>
      <c r="I156" s="340" t="s">
        <v>461</v>
      </c>
      <c r="J156" s="340">
        <v>50</v>
      </c>
      <c r="K156" s="336"/>
    </row>
    <row r="157" s="1" customFormat="1" ht="15" customHeight="1">
      <c r="B157" s="313"/>
      <c r="C157" s="340" t="s">
        <v>486</v>
      </c>
      <c r="D157" s="288"/>
      <c r="E157" s="288"/>
      <c r="F157" s="341" t="s">
        <v>465</v>
      </c>
      <c r="G157" s="288"/>
      <c r="H157" s="340" t="s">
        <v>499</v>
      </c>
      <c r="I157" s="340" t="s">
        <v>461</v>
      </c>
      <c r="J157" s="340">
        <v>50</v>
      </c>
      <c r="K157" s="336"/>
    </row>
    <row r="158" s="1" customFormat="1" ht="15" customHeight="1">
      <c r="B158" s="313"/>
      <c r="C158" s="340" t="s">
        <v>484</v>
      </c>
      <c r="D158" s="288"/>
      <c r="E158" s="288"/>
      <c r="F158" s="341" t="s">
        <v>465</v>
      </c>
      <c r="G158" s="288"/>
      <c r="H158" s="340" t="s">
        <v>499</v>
      </c>
      <c r="I158" s="340" t="s">
        <v>461</v>
      </c>
      <c r="J158" s="340">
        <v>50</v>
      </c>
      <c r="K158" s="336"/>
    </row>
    <row r="159" s="1" customFormat="1" ht="15" customHeight="1">
      <c r="B159" s="313"/>
      <c r="C159" s="340" t="s">
        <v>84</v>
      </c>
      <c r="D159" s="288"/>
      <c r="E159" s="288"/>
      <c r="F159" s="341" t="s">
        <v>459</v>
      </c>
      <c r="G159" s="288"/>
      <c r="H159" s="340" t="s">
        <v>521</v>
      </c>
      <c r="I159" s="340" t="s">
        <v>461</v>
      </c>
      <c r="J159" s="340" t="s">
        <v>522</v>
      </c>
      <c r="K159" s="336"/>
    </row>
    <row r="160" s="1" customFormat="1" ht="15" customHeight="1">
      <c r="B160" s="313"/>
      <c r="C160" s="340" t="s">
        <v>523</v>
      </c>
      <c r="D160" s="288"/>
      <c r="E160" s="288"/>
      <c r="F160" s="341" t="s">
        <v>459</v>
      </c>
      <c r="G160" s="288"/>
      <c r="H160" s="340" t="s">
        <v>524</v>
      </c>
      <c r="I160" s="340" t="s">
        <v>494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525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453</v>
      </c>
      <c r="D166" s="303"/>
      <c r="E166" s="303"/>
      <c r="F166" s="303" t="s">
        <v>454</v>
      </c>
      <c r="G166" s="345"/>
      <c r="H166" s="346" t="s">
        <v>56</v>
      </c>
      <c r="I166" s="346" t="s">
        <v>59</v>
      </c>
      <c r="J166" s="303" t="s">
        <v>455</v>
      </c>
      <c r="K166" s="280"/>
    </row>
    <row r="167" s="1" customFormat="1" ht="17.25" customHeight="1">
      <c r="B167" s="281"/>
      <c r="C167" s="305" t="s">
        <v>456</v>
      </c>
      <c r="D167" s="305"/>
      <c r="E167" s="305"/>
      <c r="F167" s="306" t="s">
        <v>457</v>
      </c>
      <c r="G167" s="347"/>
      <c r="H167" s="348"/>
      <c r="I167" s="348"/>
      <c r="J167" s="305" t="s">
        <v>458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462</v>
      </c>
      <c r="D169" s="288"/>
      <c r="E169" s="288"/>
      <c r="F169" s="311" t="s">
        <v>459</v>
      </c>
      <c r="G169" s="288"/>
      <c r="H169" s="288" t="s">
        <v>499</v>
      </c>
      <c r="I169" s="288" t="s">
        <v>461</v>
      </c>
      <c r="J169" s="288">
        <v>120</v>
      </c>
      <c r="K169" s="336"/>
    </row>
    <row r="170" s="1" customFormat="1" ht="15" customHeight="1">
      <c r="B170" s="313"/>
      <c r="C170" s="288" t="s">
        <v>508</v>
      </c>
      <c r="D170" s="288"/>
      <c r="E170" s="288"/>
      <c r="F170" s="311" t="s">
        <v>459</v>
      </c>
      <c r="G170" s="288"/>
      <c r="H170" s="288" t="s">
        <v>509</v>
      </c>
      <c r="I170" s="288" t="s">
        <v>461</v>
      </c>
      <c r="J170" s="288" t="s">
        <v>510</v>
      </c>
      <c r="K170" s="336"/>
    </row>
    <row r="171" s="1" customFormat="1" ht="15" customHeight="1">
      <c r="B171" s="313"/>
      <c r="C171" s="288" t="s">
        <v>407</v>
      </c>
      <c r="D171" s="288"/>
      <c r="E171" s="288"/>
      <c r="F171" s="311" t="s">
        <v>459</v>
      </c>
      <c r="G171" s="288"/>
      <c r="H171" s="288" t="s">
        <v>526</v>
      </c>
      <c r="I171" s="288" t="s">
        <v>461</v>
      </c>
      <c r="J171" s="288" t="s">
        <v>510</v>
      </c>
      <c r="K171" s="336"/>
    </row>
    <row r="172" s="1" customFormat="1" ht="15" customHeight="1">
      <c r="B172" s="313"/>
      <c r="C172" s="288" t="s">
        <v>464</v>
      </c>
      <c r="D172" s="288"/>
      <c r="E172" s="288"/>
      <c r="F172" s="311" t="s">
        <v>465</v>
      </c>
      <c r="G172" s="288"/>
      <c r="H172" s="288" t="s">
        <v>526</v>
      </c>
      <c r="I172" s="288" t="s">
        <v>461</v>
      </c>
      <c r="J172" s="288">
        <v>50</v>
      </c>
      <c r="K172" s="336"/>
    </row>
    <row r="173" s="1" customFormat="1" ht="15" customHeight="1">
      <c r="B173" s="313"/>
      <c r="C173" s="288" t="s">
        <v>467</v>
      </c>
      <c r="D173" s="288"/>
      <c r="E173" s="288"/>
      <c r="F173" s="311" t="s">
        <v>459</v>
      </c>
      <c r="G173" s="288"/>
      <c r="H173" s="288" t="s">
        <v>526</v>
      </c>
      <c r="I173" s="288" t="s">
        <v>469</v>
      </c>
      <c r="J173" s="288"/>
      <c r="K173" s="336"/>
    </row>
    <row r="174" s="1" customFormat="1" ht="15" customHeight="1">
      <c r="B174" s="313"/>
      <c r="C174" s="288" t="s">
        <v>478</v>
      </c>
      <c r="D174" s="288"/>
      <c r="E174" s="288"/>
      <c r="F174" s="311" t="s">
        <v>465</v>
      </c>
      <c r="G174" s="288"/>
      <c r="H174" s="288" t="s">
        <v>526</v>
      </c>
      <c r="I174" s="288" t="s">
        <v>461</v>
      </c>
      <c r="J174" s="288">
        <v>50</v>
      </c>
      <c r="K174" s="336"/>
    </row>
    <row r="175" s="1" customFormat="1" ht="15" customHeight="1">
      <c r="B175" s="313"/>
      <c r="C175" s="288" t="s">
        <v>486</v>
      </c>
      <c r="D175" s="288"/>
      <c r="E175" s="288"/>
      <c r="F175" s="311" t="s">
        <v>465</v>
      </c>
      <c r="G175" s="288"/>
      <c r="H175" s="288" t="s">
        <v>526</v>
      </c>
      <c r="I175" s="288" t="s">
        <v>461</v>
      </c>
      <c r="J175" s="288">
        <v>50</v>
      </c>
      <c r="K175" s="336"/>
    </row>
    <row r="176" s="1" customFormat="1" ht="15" customHeight="1">
      <c r="B176" s="313"/>
      <c r="C176" s="288" t="s">
        <v>484</v>
      </c>
      <c r="D176" s="288"/>
      <c r="E176" s="288"/>
      <c r="F176" s="311" t="s">
        <v>465</v>
      </c>
      <c r="G176" s="288"/>
      <c r="H176" s="288" t="s">
        <v>526</v>
      </c>
      <c r="I176" s="288" t="s">
        <v>461</v>
      </c>
      <c r="J176" s="288">
        <v>50</v>
      </c>
      <c r="K176" s="336"/>
    </row>
    <row r="177" s="1" customFormat="1" ht="15" customHeight="1">
      <c r="B177" s="313"/>
      <c r="C177" s="288" t="s">
        <v>101</v>
      </c>
      <c r="D177" s="288"/>
      <c r="E177" s="288"/>
      <c r="F177" s="311" t="s">
        <v>459</v>
      </c>
      <c r="G177" s="288"/>
      <c r="H177" s="288" t="s">
        <v>527</v>
      </c>
      <c r="I177" s="288" t="s">
        <v>528</v>
      </c>
      <c r="J177" s="288"/>
      <c r="K177" s="336"/>
    </row>
    <row r="178" s="1" customFormat="1" ht="15" customHeight="1">
      <c r="B178" s="313"/>
      <c r="C178" s="288" t="s">
        <v>59</v>
      </c>
      <c r="D178" s="288"/>
      <c r="E178" s="288"/>
      <c r="F178" s="311" t="s">
        <v>459</v>
      </c>
      <c r="G178" s="288"/>
      <c r="H178" s="288" t="s">
        <v>529</v>
      </c>
      <c r="I178" s="288" t="s">
        <v>530</v>
      </c>
      <c r="J178" s="288">
        <v>1</v>
      </c>
      <c r="K178" s="336"/>
    </row>
    <row r="179" s="1" customFormat="1" ht="15" customHeight="1">
      <c r="B179" s="313"/>
      <c r="C179" s="288" t="s">
        <v>55</v>
      </c>
      <c r="D179" s="288"/>
      <c r="E179" s="288"/>
      <c r="F179" s="311" t="s">
        <v>459</v>
      </c>
      <c r="G179" s="288"/>
      <c r="H179" s="288" t="s">
        <v>531</v>
      </c>
      <c r="I179" s="288" t="s">
        <v>461</v>
      </c>
      <c r="J179" s="288">
        <v>20</v>
      </c>
      <c r="K179" s="336"/>
    </row>
    <row r="180" s="1" customFormat="1" ht="15" customHeight="1">
      <c r="B180" s="313"/>
      <c r="C180" s="288" t="s">
        <v>56</v>
      </c>
      <c r="D180" s="288"/>
      <c r="E180" s="288"/>
      <c r="F180" s="311" t="s">
        <v>459</v>
      </c>
      <c r="G180" s="288"/>
      <c r="H180" s="288" t="s">
        <v>532</v>
      </c>
      <c r="I180" s="288" t="s">
        <v>461</v>
      </c>
      <c r="J180" s="288">
        <v>255</v>
      </c>
      <c r="K180" s="336"/>
    </row>
    <row r="181" s="1" customFormat="1" ht="15" customHeight="1">
      <c r="B181" s="313"/>
      <c r="C181" s="288" t="s">
        <v>102</v>
      </c>
      <c r="D181" s="288"/>
      <c r="E181" s="288"/>
      <c r="F181" s="311" t="s">
        <v>459</v>
      </c>
      <c r="G181" s="288"/>
      <c r="H181" s="288" t="s">
        <v>423</v>
      </c>
      <c r="I181" s="288" t="s">
        <v>461</v>
      </c>
      <c r="J181" s="288">
        <v>10</v>
      </c>
      <c r="K181" s="336"/>
    </row>
    <row r="182" s="1" customFormat="1" ht="15" customHeight="1">
      <c r="B182" s="313"/>
      <c r="C182" s="288" t="s">
        <v>103</v>
      </c>
      <c r="D182" s="288"/>
      <c r="E182" s="288"/>
      <c r="F182" s="311" t="s">
        <v>459</v>
      </c>
      <c r="G182" s="288"/>
      <c r="H182" s="288" t="s">
        <v>533</v>
      </c>
      <c r="I182" s="288" t="s">
        <v>494</v>
      </c>
      <c r="J182" s="288"/>
      <c r="K182" s="336"/>
    </row>
    <row r="183" s="1" customFormat="1" ht="15" customHeight="1">
      <c r="B183" s="313"/>
      <c r="C183" s="288" t="s">
        <v>534</v>
      </c>
      <c r="D183" s="288"/>
      <c r="E183" s="288"/>
      <c r="F183" s="311" t="s">
        <v>459</v>
      </c>
      <c r="G183" s="288"/>
      <c r="H183" s="288" t="s">
        <v>535</v>
      </c>
      <c r="I183" s="288" t="s">
        <v>494</v>
      </c>
      <c r="J183" s="288"/>
      <c r="K183" s="336"/>
    </row>
    <row r="184" s="1" customFormat="1" ht="15" customHeight="1">
      <c r="B184" s="313"/>
      <c r="C184" s="288" t="s">
        <v>523</v>
      </c>
      <c r="D184" s="288"/>
      <c r="E184" s="288"/>
      <c r="F184" s="311" t="s">
        <v>459</v>
      </c>
      <c r="G184" s="288"/>
      <c r="H184" s="288" t="s">
        <v>536</v>
      </c>
      <c r="I184" s="288" t="s">
        <v>494</v>
      </c>
      <c r="J184" s="288"/>
      <c r="K184" s="336"/>
    </row>
    <row r="185" s="1" customFormat="1" ht="15" customHeight="1">
      <c r="B185" s="313"/>
      <c r="C185" s="288" t="s">
        <v>105</v>
      </c>
      <c r="D185" s="288"/>
      <c r="E185" s="288"/>
      <c r="F185" s="311" t="s">
        <v>465</v>
      </c>
      <c r="G185" s="288"/>
      <c r="H185" s="288" t="s">
        <v>537</v>
      </c>
      <c r="I185" s="288" t="s">
        <v>461</v>
      </c>
      <c r="J185" s="288">
        <v>50</v>
      </c>
      <c r="K185" s="336"/>
    </row>
    <row r="186" s="1" customFormat="1" ht="15" customHeight="1">
      <c r="B186" s="313"/>
      <c r="C186" s="288" t="s">
        <v>538</v>
      </c>
      <c r="D186" s="288"/>
      <c r="E186" s="288"/>
      <c r="F186" s="311" t="s">
        <v>465</v>
      </c>
      <c r="G186" s="288"/>
      <c r="H186" s="288" t="s">
        <v>539</v>
      </c>
      <c r="I186" s="288" t="s">
        <v>540</v>
      </c>
      <c r="J186" s="288"/>
      <c r="K186" s="336"/>
    </row>
    <row r="187" s="1" customFormat="1" ht="15" customHeight="1">
      <c r="B187" s="313"/>
      <c r="C187" s="288" t="s">
        <v>541</v>
      </c>
      <c r="D187" s="288"/>
      <c r="E187" s="288"/>
      <c r="F187" s="311" t="s">
        <v>465</v>
      </c>
      <c r="G187" s="288"/>
      <c r="H187" s="288" t="s">
        <v>542</v>
      </c>
      <c r="I187" s="288" t="s">
        <v>540</v>
      </c>
      <c r="J187" s="288"/>
      <c r="K187" s="336"/>
    </row>
    <row r="188" s="1" customFormat="1" ht="15" customHeight="1">
      <c r="B188" s="313"/>
      <c r="C188" s="288" t="s">
        <v>543</v>
      </c>
      <c r="D188" s="288"/>
      <c r="E188" s="288"/>
      <c r="F188" s="311" t="s">
        <v>465</v>
      </c>
      <c r="G188" s="288"/>
      <c r="H188" s="288" t="s">
        <v>544</v>
      </c>
      <c r="I188" s="288" t="s">
        <v>540</v>
      </c>
      <c r="J188" s="288"/>
      <c r="K188" s="336"/>
    </row>
    <row r="189" s="1" customFormat="1" ht="15" customHeight="1">
      <c r="B189" s="313"/>
      <c r="C189" s="349" t="s">
        <v>545</v>
      </c>
      <c r="D189" s="288"/>
      <c r="E189" s="288"/>
      <c r="F189" s="311" t="s">
        <v>465</v>
      </c>
      <c r="G189" s="288"/>
      <c r="H189" s="288" t="s">
        <v>546</v>
      </c>
      <c r="I189" s="288" t="s">
        <v>547</v>
      </c>
      <c r="J189" s="350" t="s">
        <v>548</v>
      </c>
      <c r="K189" s="336"/>
    </row>
    <row r="190" s="1" customFormat="1" ht="15" customHeight="1">
      <c r="B190" s="313"/>
      <c r="C190" s="349" t="s">
        <v>44</v>
      </c>
      <c r="D190" s="288"/>
      <c r="E190" s="288"/>
      <c r="F190" s="311" t="s">
        <v>459</v>
      </c>
      <c r="G190" s="288"/>
      <c r="H190" s="285" t="s">
        <v>549</v>
      </c>
      <c r="I190" s="288" t="s">
        <v>550</v>
      </c>
      <c r="J190" s="288"/>
      <c r="K190" s="336"/>
    </row>
    <row r="191" s="1" customFormat="1" ht="15" customHeight="1">
      <c r="B191" s="313"/>
      <c r="C191" s="349" t="s">
        <v>551</v>
      </c>
      <c r="D191" s="288"/>
      <c r="E191" s="288"/>
      <c r="F191" s="311" t="s">
        <v>459</v>
      </c>
      <c r="G191" s="288"/>
      <c r="H191" s="288" t="s">
        <v>552</v>
      </c>
      <c r="I191" s="288" t="s">
        <v>494</v>
      </c>
      <c r="J191" s="288"/>
      <c r="K191" s="336"/>
    </row>
    <row r="192" s="1" customFormat="1" ht="15" customHeight="1">
      <c r="B192" s="313"/>
      <c r="C192" s="349" t="s">
        <v>553</v>
      </c>
      <c r="D192" s="288"/>
      <c r="E192" s="288"/>
      <c r="F192" s="311" t="s">
        <v>459</v>
      </c>
      <c r="G192" s="288"/>
      <c r="H192" s="288" t="s">
        <v>554</v>
      </c>
      <c r="I192" s="288" t="s">
        <v>494</v>
      </c>
      <c r="J192" s="288"/>
      <c r="K192" s="336"/>
    </row>
    <row r="193" s="1" customFormat="1" ht="15" customHeight="1">
      <c r="B193" s="313"/>
      <c r="C193" s="349" t="s">
        <v>555</v>
      </c>
      <c r="D193" s="288"/>
      <c r="E193" s="288"/>
      <c r="F193" s="311" t="s">
        <v>465</v>
      </c>
      <c r="G193" s="288"/>
      <c r="H193" s="288" t="s">
        <v>556</v>
      </c>
      <c r="I193" s="288" t="s">
        <v>494</v>
      </c>
      <c r="J193" s="288"/>
      <c r="K193" s="336"/>
    </row>
    <row r="194" s="1" customFormat="1" ht="15" customHeight="1">
      <c r="B194" s="342"/>
      <c r="C194" s="351"/>
      <c r="D194" s="322"/>
      <c r="E194" s="322"/>
      <c r="F194" s="322"/>
      <c r="G194" s="322"/>
      <c r="H194" s="322"/>
      <c r="I194" s="322"/>
      <c r="J194" s="322"/>
      <c r="K194" s="343"/>
    </row>
    <row r="195" s="1" customFormat="1" ht="18.75" customHeight="1">
      <c r="B195" s="324"/>
      <c r="C195" s="334"/>
      <c r="D195" s="334"/>
      <c r="E195" s="334"/>
      <c r="F195" s="344"/>
      <c r="G195" s="334"/>
      <c r="H195" s="334"/>
      <c r="I195" s="334"/>
      <c r="J195" s="334"/>
      <c r="K195" s="324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296"/>
      <c r="C197" s="296"/>
      <c r="D197" s="296"/>
      <c r="E197" s="296"/>
      <c r="F197" s="296"/>
      <c r="G197" s="296"/>
      <c r="H197" s="296"/>
      <c r="I197" s="296"/>
      <c r="J197" s="296"/>
      <c r="K197" s="296"/>
    </row>
    <row r="198" s="1" customFormat="1" ht="13.5">
      <c r="B198" s="275"/>
      <c r="C198" s="276"/>
      <c r="D198" s="276"/>
      <c r="E198" s="276"/>
      <c r="F198" s="276"/>
      <c r="G198" s="276"/>
      <c r="H198" s="276"/>
      <c r="I198" s="276"/>
      <c r="J198" s="276"/>
      <c r="K198" s="277"/>
    </row>
    <row r="199" s="1" customFormat="1" ht="21">
      <c r="B199" s="278"/>
      <c r="C199" s="279" t="s">
        <v>557</v>
      </c>
      <c r="D199" s="279"/>
      <c r="E199" s="279"/>
      <c r="F199" s="279"/>
      <c r="G199" s="279"/>
      <c r="H199" s="279"/>
      <c r="I199" s="279"/>
      <c r="J199" s="279"/>
      <c r="K199" s="280"/>
    </row>
    <row r="200" s="1" customFormat="1" ht="25.5" customHeight="1">
      <c r="B200" s="278"/>
      <c r="C200" s="352" t="s">
        <v>558</v>
      </c>
      <c r="D200" s="352"/>
      <c r="E200" s="352"/>
      <c r="F200" s="352" t="s">
        <v>559</v>
      </c>
      <c r="G200" s="353"/>
      <c r="H200" s="352" t="s">
        <v>560</v>
      </c>
      <c r="I200" s="352"/>
      <c r="J200" s="352"/>
      <c r="K200" s="280"/>
    </row>
    <row r="201" s="1" customFormat="1" ht="5.25" customHeight="1">
      <c r="B201" s="313"/>
      <c r="C201" s="308"/>
      <c r="D201" s="308"/>
      <c r="E201" s="308"/>
      <c r="F201" s="308"/>
      <c r="G201" s="334"/>
      <c r="H201" s="308"/>
      <c r="I201" s="308"/>
      <c r="J201" s="308"/>
      <c r="K201" s="336"/>
    </row>
    <row r="202" s="1" customFormat="1" ht="15" customHeight="1">
      <c r="B202" s="313"/>
      <c r="C202" s="288" t="s">
        <v>550</v>
      </c>
      <c r="D202" s="288"/>
      <c r="E202" s="288"/>
      <c r="F202" s="311" t="s">
        <v>45</v>
      </c>
      <c r="G202" s="288"/>
      <c r="H202" s="288" t="s">
        <v>561</v>
      </c>
      <c r="I202" s="288"/>
      <c r="J202" s="288"/>
      <c r="K202" s="336"/>
    </row>
    <row r="203" s="1" customFormat="1" ht="15" customHeight="1">
      <c r="B203" s="313"/>
      <c r="C203" s="288"/>
      <c r="D203" s="288"/>
      <c r="E203" s="288"/>
      <c r="F203" s="311" t="s">
        <v>46</v>
      </c>
      <c r="G203" s="288"/>
      <c r="H203" s="288" t="s">
        <v>562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49</v>
      </c>
      <c r="G204" s="288"/>
      <c r="H204" s="288" t="s">
        <v>563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47</v>
      </c>
      <c r="G205" s="288"/>
      <c r="H205" s="288" t="s">
        <v>564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48</v>
      </c>
      <c r="G206" s="288"/>
      <c r="H206" s="288" t="s">
        <v>565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/>
      <c r="G207" s="288"/>
      <c r="H207" s="288"/>
      <c r="I207" s="288"/>
      <c r="J207" s="288"/>
      <c r="K207" s="336"/>
    </row>
    <row r="208" s="1" customFormat="1" ht="15" customHeight="1">
      <c r="B208" s="313"/>
      <c r="C208" s="288" t="s">
        <v>506</v>
      </c>
      <c r="D208" s="288"/>
      <c r="E208" s="288"/>
      <c r="F208" s="311" t="s">
        <v>78</v>
      </c>
      <c r="G208" s="288"/>
      <c r="H208" s="288" t="s">
        <v>566</v>
      </c>
      <c r="I208" s="288"/>
      <c r="J208" s="288"/>
      <c r="K208" s="336"/>
    </row>
    <row r="209" s="1" customFormat="1" ht="15" customHeight="1">
      <c r="B209" s="313"/>
      <c r="C209" s="288"/>
      <c r="D209" s="288"/>
      <c r="E209" s="288"/>
      <c r="F209" s="311" t="s">
        <v>401</v>
      </c>
      <c r="G209" s="288"/>
      <c r="H209" s="288" t="s">
        <v>402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399</v>
      </c>
      <c r="G210" s="288"/>
      <c r="H210" s="288" t="s">
        <v>567</v>
      </c>
      <c r="I210" s="288"/>
      <c r="J210" s="288"/>
      <c r="K210" s="336"/>
    </row>
    <row r="211" s="1" customFormat="1" ht="15" customHeight="1">
      <c r="B211" s="354"/>
      <c r="C211" s="288"/>
      <c r="D211" s="288"/>
      <c r="E211" s="288"/>
      <c r="F211" s="311" t="s">
        <v>403</v>
      </c>
      <c r="G211" s="349"/>
      <c r="H211" s="340" t="s">
        <v>404</v>
      </c>
      <c r="I211" s="340"/>
      <c r="J211" s="340"/>
      <c r="K211" s="355"/>
    </row>
    <row r="212" s="1" customFormat="1" ht="15" customHeight="1">
      <c r="B212" s="354"/>
      <c r="C212" s="288"/>
      <c r="D212" s="288"/>
      <c r="E212" s="288"/>
      <c r="F212" s="311" t="s">
        <v>405</v>
      </c>
      <c r="G212" s="349"/>
      <c r="H212" s="340" t="s">
        <v>568</v>
      </c>
      <c r="I212" s="340"/>
      <c r="J212" s="340"/>
      <c r="K212" s="355"/>
    </row>
    <row r="213" s="1" customFormat="1" ht="15" customHeight="1">
      <c r="B213" s="354"/>
      <c r="C213" s="288"/>
      <c r="D213" s="288"/>
      <c r="E213" s="288"/>
      <c r="F213" s="311"/>
      <c r="G213" s="349"/>
      <c r="H213" s="340"/>
      <c r="I213" s="340"/>
      <c r="J213" s="340"/>
      <c r="K213" s="355"/>
    </row>
    <row r="214" s="1" customFormat="1" ht="15" customHeight="1">
      <c r="B214" s="354"/>
      <c r="C214" s="288" t="s">
        <v>530</v>
      </c>
      <c r="D214" s="288"/>
      <c r="E214" s="288"/>
      <c r="F214" s="311">
        <v>1</v>
      </c>
      <c r="G214" s="349"/>
      <c r="H214" s="340" t="s">
        <v>569</v>
      </c>
      <c r="I214" s="340"/>
      <c r="J214" s="340"/>
      <c r="K214" s="355"/>
    </row>
    <row r="215" s="1" customFormat="1" ht="15" customHeight="1">
      <c r="B215" s="354"/>
      <c r="C215" s="288"/>
      <c r="D215" s="288"/>
      <c r="E215" s="288"/>
      <c r="F215" s="311">
        <v>2</v>
      </c>
      <c r="G215" s="349"/>
      <c r="H215" s="340" t="s">
        <v>570</v>
      </c>
      <c r="I215" s="340"/>
      <c r="J215" s="340"/>
      <c r="K215" s="355"/>
    </row>
    <row r="216" s="1" customFormat="1" ht="15" customHeight="1">
      <c r="B216" s="354"/>
      <c r="C216" s="288"/>
      <c r="D216" s="288"/>
      <c r="E216" s="288"/>
      <c r="F216" s="311">
        <v>3</v>
      </c>
      <c r="G216" s="349"/>
      <c r="H216" s="340" t="s">
        <v>571</v>
      </c>
      <c r="I216" s="340"/>
      <c r="J216" s="340"/>
      <c r="K216" s="355"/>
    </row>
    <row r="217" s="1" customFormat="1" ht="15" customHeight="1">
      <c r="B217" s="354"/>
      <c r="C217" s="288"/>
      <c r="D217" s="288"/>
      <c r="E217" s="288"/>
      <c r="F217" s="311">
        <v>4</v>
      </c>
      <c r="G217" s="349"/>
      <c r="H217" s="340" t="s">
        <v>572</v>
      </c>
      <c r="I217" s="340"/>
      <c r="J217" s="340"/>
      <c r="K217" s="355"/>
    </row>
    <row r="218" s="1" customFormat="1" ht="12.75" customHeight="1">
      <c r="B218" s="356"/>
      <c r="C218" s="357"/>
      <c r="D218" s="357"/>
      <c r="E218" s="357"/>
      <c r="F218" s="357"/>
      <c r="G218" s="357"/>
      <c r="H218" s="357"/>
      <c r="I218" s="357"/>
      <c r="J218" s="357"/>
      <c r="K218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82386CC10A4E41851858710A5404D9" ma:contentTypeVersion="10" ma:contentTypeDescription="Vytvoří nový dokument" ma:contentTypeScope="" ma:versionID="03d95d817f1c802fa3993dfc90562f66">
  <xsd:schema xmlns:xsd="http://www.w3.org/2001/XMLSchema" xmlns:xs="http://www.w3.org/2001/XMLSchema" xmlns:p="http://schemas.microsoft.com/office/2006/metadata/properties" xmlns:ns2="493f45b7-546f-487f-b58b-87375ad7d967" targetNamespace="http://schemas.microsoft.com/office/2006/metadata/properties" ma:root="true" ma:fieldsID="90f47034b2802293d0e283bee23a18c8" ns2:_="">
    <xsd:import namespace="493f45b7-546f-487f-b58b-87375ad7d9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3f45b7-546f-487f-b58b-87375ad7d9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34B447-F924-4B6E-9D25-4D209E3CCC75}"/>
</file>

<file path=customXml/itemProps2.xml><?xml version="1.0" encoding="utf-8"?>
<ds:datastoreItem xmlns:ds="http://schemas.openxmlformats.org/officeDocument/2006/customXml" ds:itemID="{F1A3F2A5-A4AA-49B9-A9B0-A1C7E80EA990}"/>
</file>

<file path=customXml/itemProps3.xml><?xml version="1.0" encoding="utf-8"?>
<ds:datastoreItem xmlns:ds="http://schemas.openxmlformats.org/officeDocument/2006/customXml" ds:itemID="{25DB3DF3-E283-485B-9B19-99CA8D307EFE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DESKTOP-C56V81J\petra</dc:creator>
  <cp:lastModifiedBy>DESKTOP-C56V81J\petra</cp:lastModifiedBy>
  <dcterms:created xsi:type="dcterms:W3CDTF">2021-07-29T05:25:54Z</dcterms:created>
  <dcterms:modified xsi:type="dcterms:W3CDTF">2021-07-29T05:25:57Z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0x0101003782386CC10A4E41851858710A5404D9</vt:lpwstr>
  </property>
</Properties>
</file>