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63AEDD96-CF83-4066-8D9D-67BA542D76B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Stavba!$H$51</definedName>
    <definedName name="CenaCelkem">Stavba!$G$40</definedName>
    <definedName name="CenaCelkemBezDPH">Stavba!$G$39</definedName>
    <definedName name="CenaCelkemVypocet" localSheetId="1">Stavba!$I$51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Stavba!$G$35</definedName>
    <definedName name="DPHZakl">Stavba!$G$37</definedName>
    <definedName name="dpsc" localSheetId="1">Stavba!$C$13</definedName>
    <definedName name="IČO" localSheetId="1">Stavba!$I$11</definedName>
    <definedName name="Mena">Stavba!$J$40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Stavba!$B$49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Stavba!$E$34</definedName>
    <definedName name="SazbaDPH1">'[1]Krycí list'!$C$30</definedName>
    <definedName name="SazbaDPH2" localSheetId="1">Stavba!$E$36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Stavba!$B$1:$J$47</definedName>
    <definedName name="ZakladDPHSni">Stavba!$G$34</definedName>
    <definedName name="ZakladDPHSniVypocet" localSheetId="1">Stavba!$F$51</definedName>
    <definedName name="ZakladDPHZakl">Stavba!$G$36</definedName>
    <definedName name="ZakladDPHZaklVypocet" localSheetId="1">Stavba!$G$51</definedName>
    <definedName name="Zaokrouhleni">Stavba!$G$38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1" i="1" l="1"/>
  <c r="I20" i="1"/>
  <c r="I19" i="1"/>
  <c r="I18" i="1"/>
  <c r="I17" i="1"/>
  <c r="I25" i="1" l="1"/>
  <c r="I23" i="1"/>
  <c r="I22" i="1" l="1"/>
  <c r="I16" i="1" l="1"/>
  <c r="G32" i="1" l="1"/>
  <c r="G36" i="1" l="1"/>
  <c r="G39" i="1" s="1"/>
  <c r="F51" i="1"/>
  <c r="G51" i="1"/>
  <c r="H51" i="1"/>
  <c r="I51" i="1"/>
  <c r="J50" i="1" s="1"/>
  <c r="J51" i="1" s="1"/>
  <c r="I32" i="1"/>
  <c r="J39" i="1"/>
  <c r="J37" i="1"/>
  <c r="G49" i="1"/>
  <c r="F49" i="1"/>
  <c r="J34" i="1"/>
  <c r="J35" i="1"/>
  <c r="J36" i="1"/>
  <c r="J38" i="1"/>
  <c r="E35" i="1"/>
  <c r="E37" i="1"/>
  <c r="G37" i="1" l="1"/>
  <c r="G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<sst xmlns="http://schemas.openxmlformats.org/spreadsheetml/2006/main" count="79" uniqueCount="59">
  <si>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</si>
  <si>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</si>
  <si>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</si>
  <si>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</si>
  <si>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</si>
  <si>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</si>
  <si>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</si>
  <si>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</si>
  <si>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</si>
  <si>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</si>
  <si>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</si>
  <si>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</si>
  <si>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</si>
  <si>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</si>
  <si>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</si>
  <si>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</si>
  <si>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</si>
  <si>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</si>
  <si>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</si>
  <si>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</si>
  <si>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</si>
  <si>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</si>
  <si>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</si>
  <si>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</si>
  <si>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</si>
  <si>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Celkem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</si>
  <si>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</si>
  <si>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</si>
  <si>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</si>
  <si>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</si>
  <si>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</si>
  <si>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</si>
  <si>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</si>
  <si>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</si>
  <si>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</si>
  <si>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</si>
  <si>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</si>
  <si>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</si>
  <si>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Celkem za stavbu</t>
  </si>
  <si>
    <t>CZK</t>
  </si>
  <si>
    <t>VN</t>
  </si>
  <si>
    <t>ON</t>
  </si>
  <si>
    <t>Rekapitulace objektů</t>
  </si>
  <si>
    <t>Celkem bez DPH</t>
  </si>
  <si>
    <t>Celkem s DPH</t>
  </si>
  <si>
    <t>Položkový rozpočet</t>
  </si>
  <si>
    <t>Rekapitulace</t>
  </si>
  <si>
    <t>Rekonstrukce MK ul. Palackého</t>
  </si>
  <si>
    <t>Město Bystřice pod Hostýnem</t>
  </si>
  <si>
    <t>SO.101.1 Komunikace - chodníky</t>
  </si>
  <si>
    <t>SO.101.1 Komunikace - chodníky - VRN a ON</t>
  </si>
  <si>
    <t>SO.101.2 Komunikace - sjezdy</t>
  </si>
  <si>
    <t>SO.101.2 Komunikace - sjezdy - VRN a ON</t>
  </si>
  <si>
    <t>SO.101.3 Komunikace - parkovací stání</t>
  </si>
  <si>
    <t>SO.101.3 Komunikace - parkovací stání - VRN a ON</t>
  </si>
  <si>
    <t>SO.101.4 Komunikace - vozovka - VRN a ON</t>
  </si>
  <si>
    <t>SO.101.4 Komunikace - vozovka - neuznatelné náklady</t>
  </si>
  <si>
    <t>SO.101.4 Komunikace - vozovka - uznatelné náklady</t>
  </si>
  <si>
    <t>SO.401 Osvětlení přechodů pro chodce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</si>
</sst>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0\,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164" fontId="0" fillId="0" borderId="0" xfId="0" applyNumberFormat="1"/>
    <xf numFmtId="16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49" fontId="0" fillId="0" borderId="1" xfId="0" applyNumberFormat="1" applyBorder="1"/>
    <xf numFmtId="4" fontId="8" fillId="0" borderId="12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8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3" borderId="13" xfId="0" applyNumberFormat="1" applyFill="1" applyBorder="1" applyAlignment="1">
      <alignment horizontal="left" vertical="center"/>
    </xf>
    <xf numFmtId="4" fontId="8" fillId="3" borderId="13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indent="1"/>
    </xf>
    <xf numFmtId="49" fontId="8" fillId="0" borderId="0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5" fillId="0" borderId="14" xfId="0" applyNumberFormat="1" applyFont="1" applyBorder="1" applyAlignment="1">
      <alignment horizontal="left" vertical="center"/>
    </xf>
    <xf numFmtId="49" fontId="5" fillId="0" borderId="33" xfId="0" applyNumberFormat="1" applyFont="1" applyBorder="1" applyAlignment="1">
      <alignment horizontal="left" vertical="center"/>
    </xf>
    <xf numFmtId="49" fontId="5" fillId="0" borderId="34" xfId="0" applyNumberFormat="1" applyFont="1" applyBorder="1" applyAlignment="1">
      <alignment horizontal="left" vertical="center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33" xfId="0" applyNumberFormat="1" applyFont="1" applyBorder="1" applyAlignment="1">
      <alignment horizontal="left" vertical="center" wrapText="1"/>
    </xf>
    <xf numFmtId="49" fontId="5" fillId="0" borderId="34" xfId="0" applyNumberFormat="1" applyFont="1" applyBorder="1" applyAlignment="1">
      <alignment horizontal="left"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33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14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right" indent="1"/>
    </xf>
    <xf numFmtId="0" fontId="5" fillId="0" borderId="6" xfId="0" applyFont="1" applyBorder="1" applyAlignment="1">
      <alignment horizontal="right" indent="1"/>
    </xf>
    <xf numFmtId="0" fontId="5" fillId="0" borderId="8" xfId="0" applyFont="1" applyBorder="1" applyAlignment="1">
      <alignment horizontal="right" inden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5" borderId="18" xfId="0" applyNumberFormat="1" applyFont="1" applyFill="1" applyBorder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32</v>
      </c>
    </row>
    <row r="2" spans="1:7" ht="57.75" customHeight="1" x14ac:dyDescent="0.2">
      <c r="A2" s="123" t="s">
        <v>33</v>
      </c>
      <c r="B2" s="123"/>
      <c r="C2" s="123"/>
      <c r="D2" s="123"/>
      <c r="E2" s="123"/>
      <c r="F2" s="123"/>
      <c r="G2" s="12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57"/>
  <sheetViews>
    <sheetView showGridLines="0" tabSelected="1" topLeftCell="B4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1.5703125" customWidth="1"/>
    <col min="9" max="9" width="12.7109375" style="1" customWidth="1"/>
    <col min="10" max="10" width="10.855468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30</v>
      </c>
      <c r="B1" s="156" t="s">
        <v>45</v>
      </c>
      <c r="C1" s="157"/>
      <c r="D1" s="157"/>
      <c r="E1" s="157"/>
      <c r="F1" s="157"/>
      <c r="G1" s="157"/>
      <c r="H1" s="157"/>
      <c r="I1" s="157"/>
      <c r="J1" s="158"/>
    </row>
    <row r="2" spans="1:15" ht="31.5" customHeight="1" x14ac:dyDescent="0.2">
      <c r="A2" s="4"/>
      <c r="B2" s="74" t="s">
        <v>34</v>
      </c>
      <c r="C2" s="75"/>
      <c r="D2" s="76"/>
      <c r="E2" s="162" t="s">
        <v>47</v>
      </c>
      <c r="F2" s="162"/>
      <c r="G2" s="162"/>
      <c r="H2" s="162"/>
      <c r="I2" s="162"/>
      <c r="J2" s="163"/>
      <c r="O2" s="2"/>
    </row>
    <row r="3" spans="1:15" ht="23.25" customHeight="1" x14ac:dyDescent="0.2">
      <c r="A3" s="4"/>
      <c r="B3" s="77" t="s">
        <v>36</v>
      </c>
      <c r="C3" s="75"/>
      <c r="D3" s="78"/>
      <c r="E3" s="120" t="s">
        <v>46</v>
      </c>
      <c r="F3" s="79"/>
      <c r="G3" s="79"/>
      <c r="H3" s="75"/>
      <c r="I3" s="80"/>
      <c r="J3" s="81"/>
    </row>
    <row r="4" spans="1:15" ht="23.25" customHeight="1" x14ac:dyDescent="0.2">
      <c r="A4" s="4"/>
      <c r="B4" s="82" t="s">
        <v>37</v>
      </c>
      <c r="C4" s="83"/>
      <c r="D4" s="84"/>
      <c r="E4" s="84"/>
      <c r="F4" s="85"/>
      <c r="G4" s="86"/>
      <c r="H4" s="85"/>
      <c r="I4" s="86"/>
      <c r="J4" s="87"/>
    </row>
    <row r="5" spans="1:15" ht="24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27</v>
      </c>
      <c r="I5" s="88"/>
      <c r="J5" s="11"/>
    </row>
    <row r="6" spans="1:15" ht="15.75" customHeight="1" x14ac:dyDescent="0.2">
      <c r="A6" s="4"/>
      <c r="B6" s="41"/>
      <c r="C6" s="26"/>
      <c r="D6" s="88"/>
      <c r="E6" s="26"/>
      <c r="F6" s="26"/>
      <c r="G6" s="26"/>
      <c r="H6" s="28" t="s">
        <v>28</v>
      </c>
      <c r="I6" s="88"/>
      <c r="J6" s="11"/>
    </row>
    <row r="7" spans="1:15" ht="15.75" customHeight="1" x14ac:dyDescent="0.2">
      <c r="A7" s="4"/>
      <c r="B7" s="42"/>
      <c r="C7" s="89"/>
      <c r="D7" s="73"/>
      <c r="E7" s="34"/>
      <c r="F7" s="34"/>
      <c r="G7" s="34"/>
      <c r="H7" s="36"/>
      <c r="I7" s="34"/>
      <c r="J7" s="50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27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28</v>
      </c>
      <c r="I9" s="33"/>
      <c r="J9" s="11"/>
    </row>
    <row r="10" spans="1:15" ht="15.75" hidden="1" customHeight="1" x14ac:dyDescent="0.2">
      <c r="A10" s="4"/>
      <c r="B10" s="51"/>
      <c r="C10" s="27"/>
      <c r="D10" s="46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7" t="s">
        <v>18</v>
      </c>
      <c r="C11" s="5"/>
      <c r="D11" s="168"/>
      <c r="E11" s="168"/>
      <c r="F11" s="168"/>
      <c r="G11" s="168"/>
      <c r="H11" s="28" t="s">
        <v>27</v>
      </c>
      <c r="I11" s="171"/>
      <c r="J11" s="11"/>
    </row>
    <row r="12" spans="1:15" ht="15.75" customHeight="1" x14ac:dyDescent="0.2">
      <c r="A12" s="4"/>
      <c r="B12" s="41"/>
      <c r="C12" s="26"/>
      <c r="D12" s="170"/>
      <c r="E12" s="170"/>
      <c r="F12" s="170"/>
      <c r="G12" s="170"/>
      <c r="H12" s="28" t="s">
        <v>28</v>
      </c>
      <c r="I12" s="171"/>
      <c r="J12" s="11"/>
    </row>
    <row r="13" spans="1:15" ht="15.75" customHeight="1" x14ac:dyDescent="0.2">
      <c r="A13" s="4"/>
      <c r="B13" s="42"/>
      <c r="C13" s="89"/>
      <c r="D13" s="169"/>
      <c r="E13" s="169"/>
      <c r="F13" s="169"/>
      <c r="G13" s="169"/>
      <c r="H13" s="29"/>
      <c r="I13" s="34"/>
      <c r="J13" s="50"/>
    </row>
    <row r="14" spans="1:15" ht="24" hidden="1" customHeight="1" x14ac:dyDescent="0.2">
      <c r="A14" s="4"/>
      <c r="B14" s="62" t="s">
        <v>20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5">
      <c r="A15" s="4"/>
      <c r="B15" s="121" t="s">
        <v>42</v>
      </c>
      <c r="C15" s="68"/>
      <c r="D15" s="52"/>
      <c r="E15" s="159"/>
      <c r="F15" s="159"/>
      <c r="G15" s="160" t="s">
        <v>43</v>
      </c>
      <c r="H15" s="160"/>
      <c r="I15" s="160" t="s">
        <v>44</v>
      </c>
      <c r="J15" s="161"/>
    </row>
    <row r="16" spans="1:15" ht="23.25" customHeight="1" x14ac:dyDescent="0.2">
      <c r="A16" s="113" t="s">
        <v>23</v>
      </c>
      <c r="B16" s="124" t="s">
        <v>49</v>
      </c>
      <c r="C16" s="125"/>
      <c r="D16" s="125"/>
      <c r="E16" s="125"/>
      <c r="F16" s="126"/>
      <c r="G16" s="130">
        <v>0</v>
      </c>
      <c r="H16" s="149"/>
      <c r="I16" s="130">
        <f t="shared" ref="I16:I21" si="0">G16*1.21</f>
        <v>0</v>
      </c>
      <c r="J16" s="129"/>
    </row>
    <row r="17" spans="1:10" ht="23.25" customHeight="1" x14ac:dyDescent="0.2">
      <c r="A17" s="113" t="s">
        <v>23</v>
      </c>
      <c r="B17" s="124" t="s">
        <v>50</v>
      </c>
      <c r="C17" s="125"/>
      <c r="D17" s="125"/>
      <c r="E17" s="125"/>
      <c r="F17" s="126"/>
      <c r="G17" s="130">
        <v>0</v>
      </c>
      <c r="H17" s="149"/>
      <c r="I17" s="130">
        <f t="shared" si="0"/>
        <v>0</v>
      </c>
      <c r="J17" s="129"/>
    </row>
    <row r="18" spans="1:10" ht="23.25" customHeight="1" x14ac:dyDescent="0.2">
      <c r="A18" s="113" t="s">
        <v>23</v>
      </c>
      <c r="B18" s="124" t="s">
        <v>51</v>
      </c>
      <c r="C18" s="125"/>
      <c r="D18" s="125"/>
      <c r="E18" s="125"/>
      <c r="F18" s="126"/>
      <c r="G18" s="130">
        <v>0</v>
      </c>
      <c r="H18" s="149"/>
      <c r="I18" s="130">
        <f t="shared" si="0"/>
        <v>0</v>
      </c>
      <c r="J18" s="129"/>
    </row>
    <row r="19" spans="1:10" ht="23.25" customHeight="1" x14ac:dyDescent="0.2">
      <c r="A19" s="113" t="s">
        <v>23</v>
      </c>
      <c r="B19" s="124" t="s">
        <v>52</v>
      </c>
      <c r="C19" s="125"/>
      <c r="D19" s="125"/>
      <c r="E19" s="125"/>
      <c r="F19" s="126"/>
      <c r="G19" s="130">
        <v>0</v>
      </c>
      <c r="H19" s="149"/>
      <c r="I19" s="130">
        <f t="shared" si="0"/>
        <v>0</v>
      </c>
      <c r="J19" s="129"/>
    </row>
    <row r="20" spans="1:10" ht="23.25" customHeight="1" x14ac:dyDescent="0.2">
      <c r="A20" s="113" t="s">
        <v>23</v>
      </c>
      <c r="B20" s="124" t="s">
        <v>53</v>
      </c>
      <c r="C20" s="125"/>
      <c r="D20" s="125"/>
      <c r="E20" s="125"/>
      <c r="F20" s="126"/>
      <c r="G20" s="130">
        <v>0</v>
      </c>
      <c r="H20" s="149"/>
      <c r="I20" s="130">
        <f t="shared" si="0"/>
        <v>0</v>
      </c>
      <c r="J20" s="129"/>
    </row>
    <row r="21" spans="1:10" ht="23.25" customHeight="1" x14ac:dyDescent="0.2">
      <c r="A21" s="113" t="s">
        <v>23</v>
      </c>
      <c r="B21" s="124" t="s">
        <v>54</v>
      </c>
      <c r="C21" s="125"/>
      <c r="D21" s="125"/>
      <c r="E21" s="125"/>
      <c r="F21" s="126"/>
      <c r="G21" s="130">
        <v>0</v>
      </c>
      <c r="H21" s="149"/>
      <c r="I21" s="130">
        <f t="shared" si="0"/>
        <v>0</v>
      </c>
      <c r="J21" s="129"/>
    </row>
    <row r="22" spans="1:10" ht="23.25" customHeight="1" x14ac:dyDescent="0.2">
      <c r="A22" s="113" t="s">
        <v>24</v>
      </c>
      <c r="B22" s="124" t="s">
        <v>57</v>
      </c>
      <c r="C22" s="125"/>
      <c r="D22" s="125"/>
      <c r="E22" s="125"/>
      <c r="F22" s="126"/>
      <c r="G22" s="130">
        <v>0</v>
      </c>
      <c r="H22" s="149"/>
      <c r="I22" s="130">
        <f t="shared" ref="I22" si="1">G22*1.21</f>
        <v>0</v>
      </c>
      <c r="J22" s="129"/>
    </row>
    <row r="23" spans="1:10" ht="23.25" customHeight="1" x14ac:dyDescent="0.2">
      <c r="A23" s="113" t="s">
        <v>24</v>
      </c>
      <c r="B23" s="124" t="s">
        <v>55</v>
      </c>
      <c r="C23" s="125"/>
      <c r="D23" s="125"/>
      <c r="E23" s="125"/>
      <c r="F23" s="126"/>
      <c r="G23" s="130">
        <v>0</v>
      </c>
      <c r="H23" s="149"/>
      <c r="I23" s="130">
        <f t="shared" ref="I23" si="2">G23*1.21</f>
        <v>0</v>
      </c>
      <c r="J23" s="129"/>
    </row>
    <row r="24" spans="1:10" ht="23.25" customHeight="1" x14ac:dyDescent="0.2">
      <c r="A24" s="113" t="s">
        <v>24</v>
      </c>
      <c r="B24" s="124" t="s">
        <v>56</v>
      </c>
      <c r="C24" s="125"/>
      <c r="D24" s="125"/>
      <c r="E24" s="125"/>
      <c r="F24" s="126"/>
      <c r="G24" s="130">
        <v>0</v>
      </c>
      <c r="H24" s="149"/>
      <c r="I24" s="130">
        <f t="shared" ref="I24" si="3">G24*1.21</f>
        <v>0</v>
      </c>
      <c r="J24" s="129"/>
    </row>
    <row r="25" spans="1:10" ht="23.25" customHeight="1" x14ac:dyDescent="0.2">
      <c r="A25" s="113" t="s">
        <v>24</v>
      </c>
      <c r="B25" s="124" t="s">
        <v>58</v>
      </c>
      <c r="C25" s="125"/>
      <c r="D25" s="125"/>
      <c r="E25" s="125"/>
      <c r="F25" s="126"/>
      <c r="G25" s="130">
        <v>0</v>
      </c>
      <c r="H25" s="149"/>
      <c r="I25" s="130">
        <f t="shared" ref="I25" si="4">G25*1.21</f>
        <v>0</v>
      </c>
      <c r="J25" s="129"/>
    </row>
    <row r="26" spans="1:10" ht="23.25" hidden="1" customHeight="1" x14ac:dyDescent="0.2">
      <c r="A26" s="113" t="s">
        <v>24</v>
      </c>
      <c r="B26" s="124"/>
      <c r="C26" s="125"/>
      <c r="D26" s="125"/>
      <c r="E26" s="125"/>
      <c r="F26" s="126"/>
      <c r="G26" s="130"/>
      <c r="H26" s="149"/>
      <c r="I26" s="130"/>
      <c r="J26" s="129"/>
    </row>
    <row r="27" spans="1:10" ht="23.25" hidden="1" customHeight="1" x14ac:dyDescent="0.2">
      <c r="A27" s="113" t="s">
        <v>24</v>
      </c>
      <c r="B27" s="124"/>
      <c r="C27" s="125"/>
      <c r="D27" s="125"/>
      <c r="E27" s="125"/>
      <c r="F27" s="126"/>
      <c r="G27" s="130"/>
      <c r="H27" s="149"/>
      <c r="I27" s="130"/>
      <c r="J27" s="129"/>
    </row>
    <row r="28" spans="1:10" ht="29.25" hidden="1" customHeight="1" x14ac:dyDescent="0.2">
      <c r="A28" s="113" t="s">
        <v>24</v>
      </c>
      <c r="B28" s="131"/>
      <c r="C28" s="132"/>
      <c r="D28" s="132"/>
      <c r="E28" s="132"/>
      <c r="F28" s="133"/>
      <c r="G28" s="130"/>
      <c r="H28" s="149"/>
      <c r="I28" s="130"/>
      <c r="J28" s="129"/>
    </row>
    <row r="29" spans="1:10" ht="23.25" hidden="1" customHeight="1" x14ac:dyDescent="0.2">
      <c r="A29" s="113" t="s">
        <v>24</v>
      </c>
      <c r="B29" s="124"/>
      <c r="C29" s="125"/>
      <c r="D29" s="125"/>
      <c r="E29" s="125"/>
      <c r="F29" s="126"/>
      <c r="G29" s="127"/>
      <c r="H29" s="128"/>
      <c r="I29" s="127"/>
      <c r="J29" s="129"/>
    </row>
    <row r="30" spans="1:10" ht="23.25" hidden="1" customHeight="1" x14ac:dyDescent="0.2">
      <c r="A30" s="113" t="s">
        <v>40</v>
      </c>
      <c r="B30" s="124"/>
      <c r="C30" s="125"/>
      <c r="D30" s="125"/>
      <c r="E30" s="125"/>
      <c r="F30" s="126"/>
      <c r="G30" s="127"/>
      <c r="H30" s="128"/>
      <c r="I30" s="127"/>
      <c r="J30" s="129"/>
    </row>
    <row r="31" spans="1:10" ht="23.25" hidden="1" customHeight="1" x14ac:dyDescent="0.2">
      <c r="A31" s="113" t="s">
        <v>41</v>
      </c>
      <c r="B31" s="124"/>
      <c r="C31" s="125"/>
      <c r="D31" s="125"/>
      <c r="E31" s="125"/>
      <c r="F31" s="126"/>
      <c r="G31" s="130"/>
      <c r="H31" s="149"/>
      <c r="I31" s="130"/>
      <c r="J31" s="129"/>
    </row>
    <row r="32" spans="1:10" ht="23.25" customHeight="1" x14ac:dyDescent="0.2">
      <c r="A32" s="4"/>
      <c r="B32" s="146" t="s">
        <v>25</v>
      </c>
      <c r="C32" s="147"/>
      <c r="D32" s="147"/>
      <c r="E32" s="147"/>
      <c r="F32" s="148"/>
      <c r="G32" s="154">
        <f>SUM(G16:H31)</f>
        <v>0</v>
      </c>
      <c r="H32" s="155"/>
      <c r="I32" s="144">
        <f>SUM(I16:J31)</f>
        <v>0</v>
      </c>
      <c r="J32" s="145"/>
    </row>
    <row r="33" spans="1:10" ht="33" customHeight="1" x14ac:dyDescent="0.2">
      <c r="A33" s="4"/>
      <c r="B33" s="61" t="s">
        <v>26</v>
      </c>
      <c r="C33" s="56"/>
      <c r="D33" s="57"/>
      <c r="E33" s="60"/>
      <c r="F33" s="59"/>
      <c r="G33" s="114"/>
      <c r="H33" s="114"/>
      <c r="I33" s="114"/>
      <c r="J33" s="115"/>
    </row>
    <row r="34" spans="1:10" ht="23.25" customHeight="1" x14ac:dyDescent="0.2">
      <c r="A34" s="4"/>
      <c r="B34" s="55" t="s">
        <v>11</v>
      </c>
      <c r="C34" s="56"/>
      <c r="D34" s="57"/>
      <c r="E34" s="58">
        <v>15</v>
      </c>
      <c r="F34" s="59" t="s">
        <v>0</v>
      </c>
      <c r="G34" s="142">
        <v>0</v>
      </c>
      <c r="H34" s="143"/>
      <c r="I34" s="143"/>
      <c r="J34" s="115" t="str">
        <f t="shared" ref="J34:J39" si="5">Mena</f>
        <v>CZK</v>
      </c>
    </row>
    <row r="35" spans="1:10" ht="23.25" customHeight="1" x14ac:dyDescent="0.2">
      <c r="A35" s="4"/>
      <c r="B35" s="55" t="s">
        <v>12</v>
      </c>
      <c r="C35" s="56"/>
      <c r="D35" s="57"/>
      <c r="E35" s="58">
        <f>SazbaDPH1</f>
        <v>15</v>
      </c>
      <c r="F35" s="59" t="s">
        <v>0</v>
      </c>
      <c r="G35" s="140">
        <v>0</v>
      </c>
      <c r="H35" s="141"/>
      <c r="I35" s="141"/>
      <c r="J35" s="115" t="str">
        <f t="shared" si="5"/>
        <v>CZK</v>
      </c>
    </row>
    <row r="36" spans="1:10" ht="23.25" customHeight="1" x14ac:dyDescent="0.2">
      <c r="A36" s="4"/>
      <c r="B36" s="55" t="s">
        <v>13</v>
      </c>
      <c r="C36" s="56"/>
      <c r="D36" s="57"/>
      <c r="E36" s="58">
        <v>21</v>
      </c>
      <c r="F36" s="59" t="s">
        <v>0</v>
      </c>
      <c r="G36" s="142">
        <f>G32</f>
        <v>0</v>
      </c>
      <c r="H36" s="143"/>
      <c r="I36" s="143"/>
      <c r="J36" s="115" t="str">
        <f t="shared" si="5"/>
        <v>CZK</v>
      </c>
    </row>
    <row r="37" spans="1:10" ht="23.25" customHeight="1" x14ac:dyDescent="0.2">
      <c r="A37" s="4"/>
      <c r="B37" s="49" t="s">
        <v>14</v>
      </c>
      <c r="C37" s="22"/>
      <c r="D37" s="18"/>
      <c r="E37" s="43">
        <f>SazbaDPH2</f>
        <v>21</v>
      </c>
      <c r="F37" s="44" t="s">
        <v>0</v>
      </c>
      <c r="G37" s="150">
        <f>ZakladDPHZakl*0.21</f>
        <v>0</v>
      </c>
      <c r="H37" s="151"/>
      <c r="I37" s="151"/>
      <c r="J37" s="116" t="str">
        <f t="shared" si="5"/>
        <v>CZK</v>
      </c>
    </row>
    <row r="38" spans="1:10" ht="23.25" customHeight="1" thickBot="1" x14ac:dyDescent="0.25">
      <c r="A38" s="4"/>
      <c r="B38" s="48" t="s">
        <v>4</v>
      </c>
      <c r="C38" s="20"/>
      <c r="D38" s="23"/>
      <c r="E38" s="20"/>
      <c r="F38" s="21"/>
      <c r="G38" s="152">
        <v>0</v>
      </c>
      <c r="H38" s="152"/>
      <c r="I38" s="152"/>
      <c r="J38" s="117" t="str">
        <f t="shared" si="5"/>
        <v>CZK</v>
      </c>
    </row>
    <row r="39" spans="1:10" ht="27.75" customHeight="1" thickBot="1" x14ac:dyDescent="0.25">
      <c r="A39" s="4"/>
      <c r="B39" s="108" t="s">
        <v>22</v>
      </c>
      <c r="C39" s="109"/>
      <c r="D39" s="109"/>
      <c r="E39" s="110"/>
      <c r="F39" s="111"/>
      <c r="G39" s="153">
        <f>ZakladDPHZakl</f>
        <v>0</v>
      </c>
      <c r="H39" s="153"/>
      <c r="I39" s="153"/>
      <c r="J39" s="118" t="str">
        <f t="shared" si="5"/>
        <v>CZK</v>
      </c>
    </row>
    <row r="40" spans="1:10" ht="27.75" customHeight="1" thickBot="1" x14ac:dyDescent="0.25">
      <c r="A40" s="4"/>
      <c r="B40" s="108" t="s">
        <v>29</v>
      </c>
      <c r="C40" s="112"/>
      <c r="D40" s="112"/>
      <c r="E40" s="112"/>
      <c r="F40" s="112"/>
      <c r="G40" s="153">
        <f>ZakladDPHZakl+DPHZakl</f>
        <v>0</v>
      </c>
      <c r="H40" s="153"/>
      <c r="I40" s="153"/>
      <c r="J40" s="119" t="s">
        <v>39</v>
      </c>
    </row>
    <row r="41" spans="1:10" ht="12.75" customHeight="1" x14ac:dyDescent="0.2">
      <c r="A41" s="4"/>
      <c r="B41" s="4"/>
      <c r="C41" s="5"/>
      <c r="D41" s="5"/>
      <c r="E41" s="5"/>
      <c r="F41" s="5"/>
      <c r="G41" s="45"/>
      <c r="H41" s="5"/>
      <c r="I41" s="45"/>
      <c r="J41" s="12"/>
    </row>
    <row r="42" spans="1:10" ht="30" customHeight="1" x14ac:dyDescent="0.2">
      <c r="A42" s="4"/>
      <c r="B42" s="4"/>
      <c r="C42" s="5"/>
      <c r="D42" s="5"/>
      <c r="E42" s="5"/>
      <c r="F42" s="5"/>
      <c r="G42" s="45"/>
      <c r="H42" s="5"/>
      <c r="I42" s="45"/>
      <c r="J42" s="12"/>
    </row>
    <row r="43" spans="1:10" ht="18.75" customHeight="1" x14ac:dyDescent="0.2">
      <c r="A43" s="4"/>
      <c r="B43" s="24"/>
      <c r="C43" s="19" t="s">
        <v>10</v>
      </c>
      <c r="D43" s="39"/>
      <c r="E43" s="39"/>
      <c r="F43" s="19" t="s">
        <v>9</v>
      </c>
      <c r="G43" s="39"/>
      <c r="H43" s="40"/>
      <c r="I43" s="39"/>
      <c r="J43" s="12"/>
    </row>
    <row r="44" spans="1:10" ht="47.25" customHeight="1" x14ac:dyDescent="0.2">
      <c r="A44" s="4"/>
      <c r="B44" s="4"/>
      <c r="C44" s="5"/>
      <c r="D44" s="5"/>
      <c r="E44" s="5"/>
      <c r="F44" s="5"/>
      <c r="G44" s="45"/>
      <c r="H44" s="5"/>
      <c r="I44" s="45"/>
      <c r="J44" s="12"/>
    </row>
    <row r="45" spans="1:10" s="37" customFormat="1" ht="18.75" customHeight="1" x14ac:dyDescent="0.2">
      <c r="A45" s="30"/>
      <c r="B45" s="30"/>
      <c r="C45" s="31"/>
      <c r="D45" s="25"/>
      <c r="E45" s="25"/>
      <c r="F45" s="31"/>
      <c r="G45" s="32"/>
      <c r="H45" s="25"/>
      <c r="I45" s="32"/>
      <c r="J45" s="38"/>
    </row>
    <row r="46" spans="1:10" ht="12.75" customHeight="1" x14ac:dyDescent="0.2">
      <c r="A46" s="4"/>
      <c r="B46" s="4"/>
      <c r="C46" s="5"/>
      <c r="D46" s="139" t="s">
        <v>2</v>
      </c>
      <c r="E46" s="139"/>
      <c r="F46" s="5"/>
      <c r="G46" s="45"/>
      <c r="H46" s="13" t="s">
        <v>3</v>
      </c>
      <c r="I46" s="45"/>
      <c r="J46" s="12"/>
    </row>
    <row r="47" spans="1:10" ht="13.5" customHeight="1" thickBot="1" x14ac:dyDescent="0.25">
      <c r="A47" s="14"/>
      <c r="B47" s="14"/>
      <c r="C47" s="15"/>
      <c r="D47" s="15"/>
      <c r="E47" s="15"/>
      <c r="F47" s="15"/>
      <c r="G47" s="16"/>
      <c r="H47" s="15"/>
      <c r="I47" s="16"/>
      <c r="J47" s="17"/>
    </row>
    <row r="48" spans="1:10" ht="27" hidden="1" customHeight="1" x14ac:dyDescent="0.25">
      <c r="B48" s="70" t="s">
        <v>15</v>
      </c>
      <c r="C48" s="3"/>
      <c r="D48" s="3"/>
      <c r="E48" s="3"/>
      <c r="F48" s="100"/>
      <c r="G48" s="100"/>
      <c r="H48" s="100"/>
      <c r="I48" s="100"/>
      <c r="J48" s="3"/>
    </row>
    <row r="49" spans="1:10" ht="25.5" hidden="1" customHeight="1" x14ac:dyDescent="0.2">
      <c r="A49" s="92" t="s">
        <v>31</v>
      </c>
      <c r="B49" s="94" t="s">
        <v>16</v>
      </c>
      <c r="C49" s="95" t="s">
        <v>5</v>
      </c>
      <c r="D49" s="96"/>
      <c r="E49" s="96"/>
      <c r="F49" s="101" t="str">
        <f>B34</f>
        <v>Základ pro sníženou DPH</v>
      </c>
      <c r="G49" s="101" t="str">
        <f>B36</f>
        <v>Základ pro základní DPH</v>
      </c>
      <c r="H49" s="102" t="s">
        <v>17</v>
      </c>
      <c r="I49" s="102" t="s">
        <v>1</v>
      </c>
      <c r="J49" s="97" t="s">
        <v>0</v>
      </c>
    </row>
    <row r="50" spans="1:10" ht="25.5" hidden="1" customHeight="1" x14ac:dyDescent="0.2">
      <c r="A50" s="92">
        <v>1</v>
      </c>
      <c r="B50" s="98"/>
      <c r="C50" s="134"/>
      <c r="D50" s="135"/>
      <c r="E50" s="135"/>
      <c r="F50" s="103">
        <v>0</v>
      </c>
      <c r="G50" s="104">
        <v>127000</v>
      </c>
      <c r="H50" s="105">
        <v>26670</v>
      </c>
      <c r="I50" s="105">
        <v>153670</v>
      </c>
      <c r="J50" s="99">
        <f>IF(CenaCelkemVypocet=0,"",I50/CenaCelkemVypocet*100)</f>
        <v>100</v>
      </c>
    </row>
    <row r="51" spans="1:10" ht="25.5" hidden="1" customHeight="1" x14ac:dyDescent="0.2">
      <c r="A51" s="92"/>
      <c r="B51" s="136" t="s">
        <v>38</v>
      </c>
      <c r="C51" s="137"/>
      <c r="D51" s="137"/>
      <c r="E51" s="138"/>
      <c r="F51" s="106">
        <f>SUMIF(A50:A50,"=1",F50:F50)</f>
        <v>0</v>
      </c>
      <c r="G51" s="107">
        <f>SUMIF(A50:A50,"=1",G50:G50)</f>
        <v>127000</v>
      </c>
      <c r="H51" s="107">
        <f>SUMIF(A50:A50,"=1",H50:H50)</f>
        <v>26670</v>
      </c>
      <c r="I51" s="107">
        <f>SUMIF(A50:A50,"=1",I50:I50)</f>
        <v>153670</v>
      </c>
      <c r="J51" s="93">
        <f>SUMIF(A50:A50,"=1",J50:J50)</f>
        <v>100</v>
      </c>
    </row>
    <row r="55" spans="1:10" x14ac:dyDescent="0.2">
      <c r="F55" s="90"/>
      <c r="G55" s="91"/>
      <c r="H55" s="90"/>
      <c r="I55" s="91"/>
      <c r="J55" s="91"/>
    </row>
    <row r="56" spans="1:10" x14ac:dyDescent="0.2">
      <c r="F56" s="90"/>
      <c r="G56" s="91"/>
      <c r="H56" s="90"/>
      <c r="I56" s="91"/>
      <c r="J56" s="91"/>
    </row>
    <row r="57" spans="1:10" x14ac:dyDescent="0.2">
      <c r="F57" s="90"/>
      <c r="G57" s="91"/>
      <c r="H57" s="90"/>
      <c r="I57" s="91"/>
      <c r="J57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24:J24"/>
    <mergeCell ref="I21:J21"/>
    <mergeCell ref="I18:J18"/>
    <mergeCell ref="B19:F19"/>
    <mergeCell ref="G19:H19"/>
    <mergeCell ref="I19:J19"/>
    <mergeCell ref="B20:F20"/>
    <mergeCell ref="G20:H20"/>
    <mergeCell ref="I20:J20"/>
    <mergeCell ref="B25:F25"/>
    <mergeCell ref="D12:G12"/>
    <mergeCell ref="D13:G13"/>
    <mergeCell ref="B16:F16"/>
    <mergeCell ref="B22:F22"/>
    <mergeCell ref="B17:F17"/>
    <mergeCell ref="G17:H17"/>
    <mergeCell ref="B18:F18"/>
    <mergeCell ref="G18:H18"/>
    <mergeCell ref="B21:F21"/>
    <mergeCell ref="G21:H21"/>
    <mergeCell ref="B24:F24"/>
    <mergeCell ref="G24:H24"/>
    <mergeCell ref="B1:J1"/>
    <mergeCell ref="E15:F15"/>
    <mergeCell ref="D11:G11"/>
    <mergeCell ref="G15:H15"/>
    <mergeCell ref="I15:J15"/>
    <mergeCell ref="E2:J2"/>
    <mergeCell ref="G37:I37"/>
    <mergeCell ref="G38:I38"/>
    <mergeCell ref="G40:I40"/>
    <mergeCell ref="G36:I36"/>
    <mergeCell ref="I16:J16"/>
    <mergeCell ref="I30:J30"/>
    <mergeCell ref="G32:H32"/>
    <mergeCell ref="G39:I39"/>
    <mergeCell ref="G16:H16"/>
    <mergeCell ref="G22:H22"/>
    <mergeCell ref="G25:H25"/>
    <mergeCell ref="I25:J25"/>
    <mergeCell ref="G27:H27"/>
    <mergeCell ref="G28:H28"/>
    <mergeCell ref="G26:H26"/>
    <mergeCell ref="I17:J17"/>
    <mergeCell ref="C50:E50"/>
    <mergeCell ref="B51:E51"/>
    <mergeCell ref="I22:J22"/>
    <mergeCell ref="D46:E46"/>
    <mergeCell ref="G35:I35"/>
    <mergeCell ref="G34:I34"/>
    <mergeCell ref="I31:J31"/>
    <mergeCell ref="I32:J32"/>
    <mergeCell ref="G30:H30"/>
    <mergeCell ref="B30:F30"/>
    <mergeCell ref="B31:F31"/>
    <mergeCell ref="B32:F32"/>
    <mergeCell ref="G31:H31"/>
    <mergeCell ref="B23:F23"/>
    <mergeCell ref="G23:H23"/>
    <mergeCell ref="I23:J23"/>
    <mergeCell ref="B29:F29"/>
    <mergeCell ref="G29:H29"/>
    <mergeCell ref="I29:J29"/>
    <mergeCell ref="I26:J26"/>
    <mergeCell ref="I27:J27"/>
    <mergeCell ref="I28:J28"/>
    <mergeCell ref="B27:F27"/>
    <mergeCell ref="B28:F28"/>
    <mergeCell ref="B26:F26"/>
  </mergeCells>
  <phoneticPr fontId="0" type="noConversion"/>
  <pageMargins left="0.39370078740157483" right="0.19685039370078741" top="0.59055118110236227" bottom="0.39370078740157483" header="0" footer="0.19685039370078741"/>
  <pageSetup paperSize="9" scale="97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64" t="s">
        <v>6</v>
      </c>
      <c r="B1" s="164"/>
      <c r="C1" s="165"/>
      <c r="D1" s="164"/>
      <c r="E1" s="164"/>
      <c r="F1" s="164"/>
      <c r="G1" s="164"/>
    </row>
    <row r="2" spans="1:7" ht="24.95" customHeight="1" x14ac:dyDescent="0.2">
      <c r="A2" s="72" t="s">
        <v>35</v>
      </c>
      <c r="B2" s="71"/>
      <c r="C2" s="166"/>
      <c r="D2" s="166"/>
      <c r="E2" s="166"/>
      <c r="F2" s="166"/>
      <c r="G2" s="167"/>
    </row>
    <row r="3" spans="1:7" ht="24.95" hidden="1" customHeight="1" x14ac:dyDescent="0.2">
      <c r="A3" s="72" t="s">
        <v>7</v>
      </c>
      <c r="B3" s="71"/>
      <c r="C3" s="166"/>
      <c r="D3" s="166"/>
      <c r="E3" s="166"/>
      <c r="F3" s="166"/>
      <c r="G3" s="167"/>
    </row>
    <row r="4" spans="1:7" ht="24.95" hidden="1" customHeight="1" x14ac:dyDescent="0.2">
      <c r="A4" s="72" t="s">
        <v>8</v>
      </c>
      <c r="B4" s="71"/>
      <c r="C4" s="166"/>
      <c r="D4" s="166"/>
      <c r="E4" s="166"/>
      <c r="F4" s="166"/>
      <c r="G4" s="16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 Professional 2009</dc:creator>
  <cp:lastModifiedBy>Adamíková Kateřina</cp:lastModifiedBy>
  <cp:lastPrinted>2018-11-26T16:16:52Z</cp:lastPrinted>
  <dcterms:created xsi:type="dcterms:W3CDTF">2009-04-08T07:15:50Z</dcterms:created>
  <dcterms:modified xsi:type="dcterms:W3CDTF">2022-02-08T06:28:27Z</dcterms:modified>
</cp:coreProperties>
</file>