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autoCompressPictures="0" defaultThemeVersion="124226"/>
  <bookViews>
    <workbookView xWindow="13155" yWindow="30" windowWidth="15660" windowHeight="12240" tabRatio="717" firstSheet="4" activeTab="8"/>
  </bookViews>
  <sheets>
    <sheet name="VZ2-nábytek-krycí list" sheetId="16" r:id="rId1"/>
    <sheet name="ZŠ_Dr.Hrubého_JazLab" sheetId="5" r:id="rId2"/>
    <sheet name="ZŠ_Dr.Hrubého_Kuchyňka" sheetId="7" r:id="rId3"/>
    <sheet name="ZŠ_nám_Svobody_Fyzika" sheetId="9" r:id="rId4"/>
    <sheet name="ZŠ_nám_Svobody_Chemie" sheetId="10" r:id="rId5"/>
    <sheet name="ZŠ_nám_Svobody_ICT 1" sheetId="11" r:id="rId6"/>
    <sheet name="ZŠ_nám_Svobody_ICT 2" sheetId="12" r:id="rId7"/>
    <sheet name="ZŠ_nám_Svobody_Přírodopis" sheetId="13" r:id="rId8"/>
    <sheet name="ZŠ_Svatoplukova_Jazyková_uč." sheetId="14" r:id="rId9"/>
    <sheet name="ZŠ_Svatoplukova_Přírodní_vědy" sheetId="15" r:id="rId10"/>
  </sheets>
  <externalReferences>
    <externalReference r:id="rId11"/>
    <externalReference r:id="rId12"/>
  </externalReferences>
  <definedNames>
    <definedName name="CenaCelkem" localSheetId="0">#REF!</definedName>
    <definedName name="CenaCelkem" localSheetId="3">#REF!</definedName>
    <definedName name="CenaCelkem" localSheetId="4">#REF!</definedName>
    <definedName name="CenaCelkem" localSheetId="5">#REF!</definedName>
    <definedName name="CenaCelkem" localSheetId="6">#REF!</definedName>
    <definedName name="CenaCelkem" localSheetId="7">#REF!</definedName>
    <definedName name="CenaCelkem">#REF!</definedName>
    <definedName name="CenaCelkemBezDPH" localSheetId="0">#REF!</definedName>
    <definedName name="CenaCelkemBezDPH" localSheetId="3">#REF!</definedName>
    <definedName name="CenaCelkemBezDPH" localSheetId="4">#REF!</definedName>
    <definedName name="CenaCelkemBezDPH" localSheetId="5">#REF!</definedName>
    <definedName name="CenaCelkemBezDPH" localSheetId="6">#REF!</definedName>
    <definedName name="CenaCelkemBezDPH" localSheetId="7">#REF!</definedName>
    <definedName name="CenaCelkemBezDPH">#REF!</definedName>
    <definedName name="cisloobjektu" localSheetId="0">#REF!</definedName>
    <definedName name="cisloobjektu" localSheetId="3">#REF!</definedName>
    <definedName name="cisloobjektu" localSheetId="4">#REF!</definedName>
    <definedName name="cisloobjektu" localSheetId="5">#REF!</definedName>
    <definedName name="cisloobjektu" localSheetId="6">#REF!</definedName>
    <definedName name="cisloobjektu" localSheetId="7">#REF!</definedName>
    <definedName name="cisloobjektu">#REF!</definedName>
    <definedName name="CisloRozpoctu" localSheetId="3">'[1]Krycí list'!$C$2</definedName>
    <definedName name="CisloRozpoctu" localSheetId="4">'[1]Krycí list'!$C$2</definedName>
    <definedName name="CisloRozpoctu" localSheetId="5">'[1]Krycí list'!$C$2</definedName>
    <definedName name="CisloRozpoctu" localSheetId="6">'[1]Krycí list'!$C$2</definedName>
    <definedName name="CisloRozpoctu" localSheetId="7">'[1]Krycí list'!$C$2</definedName>
    <definedName name="CisloRozpoctu">'[2]Krycí list'!$C$2</definedName>
    <definedName name="cislostavby" localSheetId="3">'[1]Krycí list'!$A$7</definedName>
    <definedName name="cislostavby" localSheetId="4">'[1]Krycí list'!$A$7</definedName>
    <definedName name="cislostavby" localSheetId="5">'[1]Krycí list'!$A$7</definedName>
    <definedName name="cislostavby" localSheetId="6">'[1]Krycí list'!$A$7</definedName>
    <definedName name="cislostavby" localSheetId="7">'[1]Krycí list'!$A$7</definedName>
    <definedName name="cislostavby">'[2]Krycí list'!$A$7</definedName>
    <definedName name="CisloStavebnihoRozpoctu" localSheetId="0">#REF!</definedName>
    <definedName name="CisloStavebnihoRozpoctu">#REF!</definedName>
    <definedName name="dadresa" localSheetId="0">#REF!</definedName>
    <definedName name="dadresa">#REF!</definedName>
    <definedName name="dmisto" localSheetId="0">#REF!</definedName>
    <definedName name="dmisto">#REF!</definedName>
    <definedName name="DPHSni">#REF!</definedName>
    <definedName name="DPHZakl">#REF!</definedName>
    <definedName name="Mena">#REF!</definedName>
    <definedName name="MistoStavby">#REF!</definedName>
    <definedName name="nazevobjektu">#REF!</definedName>
    <definedName name="NazevRozpoctu" localSheetId="3">'[1]Krycí list'!$D$2</definedName>
    <definedName name="NazevRozpoctu" localSheetId="4">'[1]Krycí list'!$D$2</definedName>
    <definedName name="NazevRozpoctu" localSheetId="5">'[1]Krycí list'!$D$2</definedName>
    <definedName name="NazevRozpoctu" localSheetId="6">'[1]Krycí list'!$D$2</definedName>
    <definedName name="NazevRozpoctu" localSheetId="7">'[1]Krycí list'!$D$2</definedName>
    <definedName name="NazevRozpoctu">'[2]Krycí list'!$D$2</definedName>
    <definedName name="nazevstavby" localSheetId="3">'[1]Krycí list'!$C$7</definedName>
    <definedName name="nazevstavby" localSheetId="4">'[1]Krycí list'!$C$7</definedName>
    <definedName name="nazevstavby" localSheetId="5">'[1]Krycí list'!$C$7</definedName>
    <definedName name="nazevstavby" localSheetId="6">'[1]Krycí list'!$C$7</definedName>
    <definedName name="nazevstavby" localSheetId="7">'[1]Krycí list'!$C$7</definedName>
    <definedName name="nazevstavby">'[2]Krycí list'!$C$7</definedName>
    <definedName name="NazevStavebnihoRozpoctu" localSheetId="0">#REF!</definedName>
    <definedName name="NazevStavebnihoRozpoctu">#REF!</definedName>
    <definedName name="oadresa" localSheetId="0">#REF!</definedName>
    <definedName name="oadresa">#REF!</definedName>
    <definedName name="_xlnm.Print_Area" localSheetId="0">'VZ2-nábytek-krycí list'!$A$1:$E$30</definedName>
    <definedName name="padresa" localSheetId="0">#REF!</definedName>
    <definedName name="padresa">#REF!</definedName>
    <definedName name="pdic" localSheetId="0">#REF!</definedName>
    <definedName name="pdic">#REF!</definedName>
    <definedName name="pico" localSheetId="0">#REF!</definedName>
    <definedName name="pico">#REF!</definedName>
    <definedName name="pmisto">#REF!</definedName>
    <definedName name="PocetMJ">#REF!</definedName>
    <definedName name="PoptavkaID">#REF!</definedName>
    <definedName name="pPSC">#REF!</definedName>
    <definedName name="Projektant">#REF!</definedName>
    <definedName name="SazbaDPH1" localSheetId="3">'[1]Krycí list'!$C$30</definedName>
    <definedName name="SazbaDPH1" localSheetId="4">'[1]Krycí list'!$C$30</definedName>
    <definedName name="SazbaDPH1" localSheetId="5">'[1]Krycí list'!$C$30</definedName>
    <definedName name="SazbaDPH1" localSheetId="6">'[1]Krycí list'!$C$30</definedName>
    <definedName name="SazbaDPH1" localSheetId="7">'[1]Krycí list'!$C$30</definedName>
    <definedName name="SazbaDPH1">'[2]Krycí list'!$C$30</definedName>
    <definedName name="SazbaDPH2" localSheetId="3">'[1]Krycí list'!$C$32</definedName>
    <definedName name="SazbaDPH2" localSheetId="4">'[1]Krycí list'!$C$32</definedName>
    <definedName name="SazbaDPH2" localSheetId="5">'[1]Krycí list'!$C$32</definedName>
    <definedName name="SazbaDPH2" localSheetId="6">'[1]Krycí list'!$C$32</definedName>
    <definedName name="SazbaDPH2" localSheetId="7">'[1]Krycí list'!$C$32</definedName>
    <definedName name="SazbaDPH2">'[2]Krycí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#REF!</definedName>
    <definedName name="SloupecMnozstvi">#REF!</definedName>
    <definedName name="SloupecNazPol">#REF!</definedName>
    <definedName name="SloupecPC">#REF!</definedName>
    <definedName name="Vypracoval">#REF!</definedName>
    <definedName name="ZakladDPHSni">#REF!</definedName>
    <definedName name="ZakladDPHZakl">#REF!</definedName>
    <definedName name="Zaokrouhleni">#REF!</definedName>
    <definedName name="Zhotovitel">#REF!</definedName>
  </definedNames>
  <calcPr calcId="125725"/>
  <extLst>
    <ext xmlns:mx="http://schemas.microsoft.com/office/mac/excel/2008/main" uri="{7523E5D3-25F3-A5E0-1632-64F254C22452}">
      <mx:ArchID Flags="2"/>
    </ext>
  </extLst>
</workbook>
</file>

<file path=xl/calcChain.xml><?xml version="1.0" encoding="utf-8"?>
<calcChain xmlns="http://schemas.openxmlformats.org/spreadsheetml/2006/main">
  <c r="C22" i="16"/>
  <c r="E22" s="1"/>
  <c r="C21"/>
  <c r="C20"/>
  <c r="E20" s="1"/>
  <c r="C19"/>
  <c r="E19" s="1"/>
  <c r="C18"/>
  <c r="D18" s="1"/>
  <c r="C17"/>
  <c r="E17" s="1"/>
  <c r="C16"/>
  <c r="C15"/>
  <c r="E15" s="1"/>
  <c r="C14"/>
  <c r="D14" s="1"/>
  <c r="E16"/>
  <c r="E18"/>
  <c r="E21"/>
  <c r="D15"/>
  <c r="D16"/>
  <c r="D21"/>
  <c r="D22" l="1"/>
  <c r="D20"/>
  <c r="D19"/>
  <c r="D17"/>
  <c r="C24"/>
  <c r="E14"/>
  <c r="E24"/>
  <c r="D24"/>
  <c r="H58" i="14"/>
  <c r="H24" i="10"/>
  <c r="H78" i="5"/>
  <c r="I97" i="15"/>
  <c r="J97" s="1"/>
  <c r="J98" s="1"/>
  <c r="H97"/>
  <c r="H98" s="1"/>
  <c r="I93"/>
  <c r="J93" s="1"/>
  <c r="J94" s="1"/>
  <c r="H93"/>
  <c r="H94" s="1"/>
  <c r="I89"/>
  <c r="J89" s="1"/>
  <c r="H89"/>
  <c r="I88"/>
  <c r="J88" s="1"/>
  <c r="H88"/>
  <c r="I87"/>
  <c r="J87" s="1"/>
  <c r="H87"/>
  <c r="I86"/>
  <c r="J86" s="1"/>
  <c r="H86"/>
  <c r="I82"/>
  <c r="J82" s="1"/>
  <c r="H82"/>
  <c r="I81"/>
  <c r="J81" s="1"/>
  <c r="H81"/>
  <c r="I80"/>
  <c r="J80" s="1"/>
  <c r="H80"/>
  <c r="I79"/>
  <c r="J79" s="1"/>
  <c r="H79"/>
  <c r="I78"/>
  <c r="J78" s="1"/>
  <c r="H78"/>
  <c r="I77"/>
  <c r="J77" s="1"/>
  <c r="H77"/>
  <c r="I76"/>
  <c r="J76" s="1"/>
  <c r="H76"/>
  <c r="J75"/>
  <c r="I75"/>
  <c r="H75"/>
  <c r="I74"/>
  <c r="J74" s="1"/>
  <c r="H74"/>
  <c r="I73"/>
  <c r="J73" s="1"/>
  <c r="H73"/>
  <c r="H83" s="1"/>
  <c r="I72"/>
  <c r="J72" s="1"/>
  <c r="H72"/>
  <c r="I71"/>
  <c r="J71" s="1"/>
  <c r="H71"/>
  <c r="I67"/>
  <c r="J67" s="1"/>
  <c r="H67"/>
  <c r="I66"/>
  <c r="J66" s="1"/>
  <c r="H66"/>
  <c r="I65"/>
  <c r="J65" s="1"/>
  <c r="H65"/>
  <c r="I64"/>
  <c r="J64" s="1"/>
  <c r="H64"/>
  <c r="I63"/>
  <c r="J63" s="1"/>
  <c r="H63"/>
  <c r="I62"/>
  <c r="J62" s="1"/>
  <c r="H62"/>
  <c r="I61"/>
  <c r="J61" s="1"/>
  <c r="H61"/>
  <c r="I60"/>
  <c r="J60" s="1"/>
  <c r="H60"/>
  <c r="I59"/>
  <c r="J59" s="1"/>
  <c r="H59"/>
  <c r="I58"/>
  <c r="J58" s="1"/>
  <c r="H58"/>
  <c r="I57"/>
  <c r="J57" s="1"/>
  <c r="H57"/>
  <c r="I56"/>
  <c r="J56" s="1"/>
  <c r="H56"/>
  <c r="I55"/>
  <c r="J55" s="1"/>
  <c r="H55"/>
  <c r="I54"/>
  <c r="J54" s="1"/>
  <c r="H54"/>
  <c r="I53"/>
  <c r="J53" s="1"/>
  <c r="H53"/>
  <c r="I52"/>
  <c r="J52" s="1"/>
  <c r="H52"/>
  <c r="I51"/>
  <c r="J51" s="1"/>
  <c r="H51"/>
  <c r="I50"/>
  <c r="J50" s="1"/>
  <c r="H50"/>
  <c r="I49"/>
  <c r="J49" s="1"/>
  <c r="H49"/>
  <c r="I48"/>
  <c r="J48" s="1"/>
  <c r="H48"/>
  <c r="I47"/>
  <c r="J47" s="1"/>
  <c r="H47"/>
  <c r="I46"/>
  <c r="J46" s="1"/>
  <c r="H46"/>
  <c r="I45"/>
  <c r="J45" s="1"/>
  <c r="H45"/>
  <c r="I44"/>
  <c r="J44" s="1"/>
  <c r="H44"/>
  <c r="I43"/>
  <c r="J43" s="1"/>
  <c r="H43"/>
  <c r="I39"/>
  <c r="J39" s="1"/>
  <c r="H39"/>
  <c r="I38"/>
  <c r="J38" s="1"/>
  <c r="H38"/>
  <c r="I37"/>
  <c r="J37" s="1"/>
  <c r="H37"/>
  <c r="I36"/>
  <c r="J36" s="1"/>
  <c r="H36"/>
  <c r="I35"/>
  <c r="J35" s="1"/>
  <c r="H35"/>
  <c r="J34"/>
  <c r="I34"/>
  <c r="H34"/>
  <c r="I33"/>
  <c r="J33" s="1"/>
  <c r="H33"/>
  <c r="I32"/>
  <c r="J32" s="1"/>
  <c r="H32"/>
  <c r="I31"/>
  <c r="J31" s="1"/>
  <c r="H31"/>
  <c r="I30"/>
  <c r="J30" s="1"/>
  <c r="H30"/>
  <c r="I29"/>
  <c r="J29" s="1"/>
  <c r="H29"/>
  <c r="I28"/>
  <c r="J28" s="1"/>
  <c r="H28"/>
  <c r="I27"/>
  <c r="J27" s="1"/>
  <c r="H27"/>
  <c r="I26"/>
  <c r="J26" s="1"/>
  <c r="H26"/>
  <c r="I25"/>
  <c r="J25" s="1"/>
  <c r="H25"/>
  <c r="I24"/>
  <c r="J24" s="1"/>
  <c r="H24"/>
  <c r="I20"/>
  <c r="J20" s="1"/>
  <c r="H20"/>
  <c r="I19"/>
  <c r="J19" s="1"/>
  <c r="H19"/>
  <c r="I18"/>
  <c r="J18" s="1"/>
  <c r="H18"/>
  <c r="I17"/>
  <c r="J17" s="1"/>
  <c r="H17"/>
  <c r="J16"/>
  <c r="I16"/>
  <c r="H16"/>
  <c r="I15"/>
  <c r="J15" s="1"/>
  <c r="H15"/>
  <c r="I14"/>
  <c r="J14" s="1"/>
  <c r="H14"/>
  <c r="I13"/>
  <c r="J13" s="1"/>
  <c r="H13"/>
  <c r="I12"/>
  <c r="J12" s="1"/>
  <c r="H12"/>
  <c r="I11"/>
  <c r="J11" s="1"/>
  <c r="H11"/>
  <c r="I10"/>
  <c r="J10" s="1"/>
  <c r="H10"/>
  <c r="I9"/>
  <c r="J9" s="1"/>
  <c r="H9"/>
  <c r="I8"/>
  <c r="J8" s="1"/>
  <c r="H8"/>
  <c r="I7"/>
  <c r="J7" s="1"/>
  <c r="H7"/>
  <c r="I72" i="14"/>
  <c r="J72" s="1"/>
  <c r="J73" s="1"/>
  <c r="H72"/>
  <c r="H73" s="1"/>
  <c r="J68"/>
  <c r="J69" s="1"/>
  <c r="I68"/>
  <c r="H68"/>
  <c r="H69" s="1"/>
  <c r="I64"/>
  <c r="J64" s="1"/>
  <c r="H64"/>
  <c r="H65" s="1"/>
  <c r="J63"/>
  <c r="I63"/>
  <c r="H63"/>
  <c r="I62"/>
  <c r="J62" s="1"/>
  <c r="H62"/>
  <c r="I58"/>
  <c r="J58" s="1"/>
  <c r="I57"/>
  <c r="J57" s="1"/>
  <c r="H57"/>
  <c r="I56"/>
  <c r="J56" s="1"/>
  <c r="H56"/>
  <c r="I55"/>
  <c r="J55" s="1"/>
  <c r="H55"/>
  <c r="I54"/>
  <c r="J54" s="1"/>
  <c r="H54"/>
  <c r="I53"/>
  <c r="J53" s="1"/>
  <c r="H53"/>
  <c r="I52"/>
  <c r="J52" s="1"/>
  <c r="H52"/>
  <c r="I48"/>
  <c r="J48" s="1"/>
  <c r="H48"/>
  <c r="I47"/>
  <c r="J47" s="1"/>
  <c r="H47"/>
  <c r="I46"/>
  <c r="J46" s="1"/>
  <c r="H46"/>
  <c r="I45"/>
  <c r="J45" s="1"/>
  <c r="H45"/>
  <c r="I44"/>
  <c r="J44" s="1"/>
  <c r="H44"/>
  <c r="I43"/>
  <c r="J43" s="1"/>
  <c r="H43"/>
  <c r="I42"/>
  <c r="J42" s="1"/>
  <c r="H42"/>
  <c r="I41"/>
  <c r="J41" s="1"/>
  <c r="H41"/>
  <c r="I40"/>
  <c r="J40" s="1"/>
  <c r="H40"/>
  <c r="I39"/>
  <c r="J39" s="1"/>
  <c r="H39"/>
  <c r="I38"/>
  <c r="J38" s="1"/>
  <c r="H38"/>
  <c r="I37"/>
  <c r="J37" s="1"/>
  <c r="H37"/>
  <c r="I36"/>
  <c r="J36" s="1"/>
  <c r="H36"/>
  <c r="I35"/>
  <c r="J35" s="1"/>
  <c r="H35"/>
  <c r="I34"/>
  <c r="J34" s="1"/>
  <c r="H34"/>
  <c r="I33"/>
  <c r="J33" s="1"/>
  <c r="H33"/>
  <c r="I32"/>
  <c r="J32" s="1"/>
  <c r="H32"/>
  <c r="I31"/>
  <c r="J31" s="1"/>
  <c r="H31"/>
  <c r="I30"/>
  <c r="J30" s="1"/>
  <c r="H30"/>
  <c r="I29"/>
  <c r="J29" s="1"/>
  <c r="H29"/>
  <c r="I28"/>
  <c r="J28" s="1"/>
  <c r="H28"/>
  <c r="I27"/>
  <c r="J27" s="1"/>
  <c r="H27"/>
  <c r="I26"/>
  <c r="J26" s="1"/>
  <c r="H26"/>
  <c r="I22"/>
  <c r="J22" s="1"/>
  <c r="H22"/>
  <c r="H23" s="1"/>
  <c r="I21"/>
  <c r="J21" s="1"/>
  <c r="H21"/>
  <c r="I17"/>
  <c r="J17" s="1"/>
  <c r="H17"/>
  <c r="I16"/>
  <c r="J16" s="1"/>
  <c r="H16"/>
  <c r="I15"/>
  <c r="J15" s="1"/>
  <c r="H15"/>
  <c r="I14"/>
  <c r="J14" s="1"/>
  <c r="H14"/>
  <c r="I13"/>
  <c r="J13" s="1"/>
  <c r="H13"/>
  <c r="I12"/>
  <c r="J12" s="1"/>
  <c r="H12"/>
  <c r="I11"/>
  <c r="J11" s="1"/>
  <c r="H11"/>
  <c r="I10"/>
  <c r="J10" s="1"/>
  <c r="H10"/>
  <c r="I9"/>
  <c r="J9" s="1"/>
  <c r="H9"/>
  <c r="I8"/>
  <c r="J8" s="1"/>
  <c r="H8"/>
  <c r="I7"/>
  <c r="J7" s="1"/>
  <c r="H7"/>
  <c r="J90" i="15" l="1"/>
  <c r="J23" i="14"/>
  <c r="H90" i="15"/>
  <c r="H68"/>
  <c r="H40"/>
  <c r="J21"/>
  <c r="H21"/>
  <c r="J65" i="14"/>
  <c r="J59"/>
  <c r="H59"/>
  <c r="H49"/>
  <c r="H18"/>
  <c r="J83" i="15"/>
  <c r="J40"/>
  <c r="J68"/>
  <c r="H76" i="14"/>
  <c r="J18"/>
  <c r="J49"/>
  <c r="H102" i="15" l="1"/>
  <c r="H78" i="14"/>
  <c r="H77" s="1"/>
  <c r="H104" i="15" l="1"/>
  <c r="H103" s="1"/>
  <c r="I99" i="13"/>
  <c r="J99" s="1"/>
  <c r="J100" s="1"/>
  <c r="H99"/>
  <c r="H100" s="1"/>
  <c r="I95"/>
  <c r="J95" s="1"/>
  <c r="H95"/>
  <c r="I94"/>
  <c r="J94" s="1"/>
  <c r="H94"/>
  <c r="I93"/>
  <c r="J93" s="1"/>
  <c r="H93"/>
  <c r="J92"/>
  <c r="I92"/>
  <c r="H92"/>
  <c r="I91"/>
  <c r="J91" s="1"/>
  <c r="H91"/>
  <c r="I90"/>
  <c r="J90" s="1"/>
  <c r="H90"/>
  <c r="I89"/>
  <c r="J89" s="1"/>
  <c r="H89"/>
  <c r="I88"/>
  <c r="J88" s="1"/>
  <c r="H88"/>
  <c r="I87"/>
  <c r="J87" s="1"/>
  <c r="H87"/>
  <c r="I86"/>
  <c r="J86" s="1"/>
  <c r="H86"/>
  <c r="I85"/>
  <c r="J85" s="1"/>
  <c r="H85"/>
  <c r="I84"/>
  <c r="J84" s="1"/>
  <c r="H84"/>
  <c r="I83"/>
  <c r="J83" s="1"/>
  <c r="H83"/>
  <c r="I82"/>
  <c r="J82" s="1"/>
  <c r="H82"/>
  <c r="I81"/>
  <c r="J81" s="1"/>
  <c r="H81"/>
  <c r="H96" s="1"/>
  <c r="I77"/>
  <c r="J77" s="1"/>
  <c r="H77"/>
  <c r="I76"/>
  <c r="J76" s="1"/>
  <c r="H76"/>
  <c r="I75"/>
  <c r="J75" s="1"/>
  <c r="H75"/>
  <c r="I74"/>
  <c r="J74" s="1"/>
  <c r="H74"/>
  <c r="I73"/>
  <c r="J73" s="1"/>
  <c r="H73"/>
  <c r="I72"/>
  <c r="J72" s="1"/>
  <c r="H72"/>
  <c r="I71"/>
  <c r="J71" s="1"/>
  <c r="H71"/>
  <c r="I70"/>
  <c r="J70" s="1"/>
  <c r="H70"/>
  <c r="I69"/>
  <c r="J69" s="1"/>
  <c r="H69"/>
  <c r="I68"/>
  <c r="J68" s="1"/>
  <c r="H68"/>
  <c r="I67"/>
  <c r="J67" s="1"/>
  <c r="H67"/>
  <c r="I66"/>
  <c r="J66" s="1"/>
  <c r="H66"/>
  <c r="I65"/>
  <c r="J65" s="1"/>
  <c r="H65"/>
  <c r="I64"/>
  <c r="J64" s="1"/>
  <c r="H64"/>
  <c r="I63"/>
  <c r="J63" s="1"/>
  <c r="H63"/>
  <c r="I62"/>
  <c r="J62" s="1"/>
  <c r="H62"/>
  <c r="I61"/>
  <c r="J61" s="1"/>
  <c r="H61"/>
  <c r="I60"/>
  <c r="J60" s="1"/>
  <c r="H60"/>
  <c r="I59"/>
  <c r="J59" s="1"/>
  <c r="H59"/>
  <c r="I58"/>
  <c r="J58" s="1"/>
  <c r="H58"/>
  <c r="I57"/>
  <c r="J57" s="1"/>
  <c r="H57"/>
  <c r="J56"/>
  <c r="I56"/>
  <c r="H56"/>
  <c r="I52"/>
  <c r="J52" s="1"/>
  <c r="H52"/>
  <c r="I51"/>
  <c r="J51" s="1"/>
  <c r="H51"/>
  <c r="I50"/>
  <c r="J50" s="1"/>
  <c r="H50"/>
  <c r="I49"/>
  <c r="J49" s="1"/>
  <c r="H49"/>
  <c r="I48"/>
  <c r="J48" s="1"/>
  <c r="H48"/>
  <c r="I47"/>
  <c r="J47" s="1"/>
  <c r="H47"/>
  <c r="I46"/>
  <c r="J46" s="1"/>
  <c r="H46"/>
  <c r="I45"/>
  <c r="J45" s="1"/>
  <c r="H45"/>
  <c r="I44"/>
  <c r="J44" s="1"/>
  <c r="H44"/>
  <c r="J43"/>
  <c r="I43"/>
  <c r="H43"/>
  <c r="I42"/>
  <c r="J42" s="1"/>
  <c r="H42"/>
  <c r="J41"/>
  <c r="I41"/>
  <c r="H41"/>
  <c r="I40"/>
  <c r="J40" s="1"/>
  <c r="H40"/>
  <c r="I39"/>
  <c r="J39" s="1"/>
  <c r="H39"/>
  <c r="I38"/>
  <c r="J38" s="1"/>
  <c r="H38"/>
  <c r="I37"/>
  <c r="J37" s="1"/>
  <c r="H37"/>
  <c r="I33"/>
  <c r="J33" s="1"/>
  <c r="H33"/>
  <c r="I32"/>
  <c r="J32" s="1"/>
  <c r="H32"/>
  <c r="I31"/>
  <c r="J31" s="1"/>
  <c r="H31"/>
  <c r="I30"/>
  <c r="J30" s="1"/>
  <c r="H30"/>
  <c r="I29"/>
  <c r="J29" s="1"/>
  <c r="H29"/>
  <c r="I28"/>
  <c r="J28" s="1"/>
  <c r="H28"/>
  <c r="I24"/>
  <c r="J24" s="1"/>
  <c r="J25" s="1"/>
  <c r="H24"/>
  <c r="H25" s="1"/>
  <c r="I20"/>
  <c r="J20" s="1"/>
  <c r="H20"/>
  <c r="I19"/>
  <c r="J19" s="1"/>
  <c r="H19"/>
  <c r="J18"/>
  <c r="I18"/>
  <c r="H18"/>
  <c r="I17"/>
  <c r="J17" s="1"/>
  <c r="H17"/>
  <c r="I16"/>
  <c r="J16" s="1"/>
  <c r="H16"/>
  <c r="I15"/>
  <c r="J15" s="1"/>
  <c r="H15"/>
  <c r="I14"/>
  <c r="J14" s="1"/>
  <c r="H14"/>
  <c r="I13"/>
  <c r="J13" s="1"/>
  <c r="H13"/>
  <c r="I12"/>
  <c r="J12" s="1"/>
  <c r="H12"/>
  <c r="I11"/>
  <c r="J11" s="1"/>
  <c r="H11"/>
  <c r="I10"/>
  <c r="J10" s="1"/>
  <c r="H10"/>
  <c r="I9"/>
  <c r="J9" s="1"/>
  <c r="H9"/>
  <c r="I8"/>
  <c r="J8" s="1"/>
  <c r="H8"/>
  <c r="I7"/>
  <c r="J7" s="1"/>
  <c r="H7"/>
  <c r="I83" i="12"/>
  <c r="J83" s="1"/>
  <c r="J84" s="1"/>
  <c r="H83"/>
  <c r="H84" s="1"/>
  <c r="I79"/>
  <c r="J79" s="1"/>
  <c r="H79"/>
  <c r="I78"/>
  <c r="J78" s="1"/>
  <c r="H78"/>
  <c r="I77"/>
  <c r="J77" s="1"/>
  <c r="H77"/>
  <c r="I76"/>
  <c r="J76" s="1"/>
  <c r="H76"/>
  <c r="I75"/>
  <c r="J75" s="1"/>
  <c r="H75"/>
  <c r="I74"/>
  <c r="J74" s="1"/>
  <c r="H74"/>
  <c r="I73"/>
  <c r="J73" s="1"/>
  <c r="H73"/>
  <c r="I72"/>
  <c r="J72" s="1"/>
  <c r="H72"/>
  <c r="I68"/>
  <c r="J68" s="1"/>
  <c r="H68"/>
  <c r="I67"/>
  <c r="J67" s="1"/>
  <c r="H67"/>
  <c r="I66"/>
  <c r="J66" s="1"/>
  <c r="H66"/>
  <c r="I65"/>
  <c r="J65" s="1"/>
  <c r="H65"/>
  <c r="I64"/>
  <c r="J64" s="1"/>
  <c r="H64"/>
  <c r="I63"/>
  <c r="J63" s="1"/>
  <c r="H63"/>
  <c r="I62"/>
  <c r="J62" s="1"/>
  <c r="H62"/>
  <c r="I61"/>
  <c r="J61" s="1"/>
  <c r="H61"/>
  <c r="I60"/>
  <c r="J60" s="1"/>
  <c r="H60"/>
  <c r="I59"/>
  <c r="J59" s="1"/>
  <c r="H59"/>
  <c r="I58"/>
  <c r="J58" s="1"/>
  <c r="H58"/>
  <c r="I57"/>
  <c r="J57" s="1"/>
  <c r="H57"/>
  <c r="I56"/>
  <c r="J56" s="1"/>
  <c r="H56"/>
  <c r="I55"/>
  <c r="J55" s="1"/>
  <c r="H55"/>
  <c r="I54"/>
  <c r="J54" s="1"/>
  <c r="H54"/>
  <c r="J53"/>
  <c r="I53"/>
  <c r="H53"/>
  <c r="I52"/>
  <c r="J52" s="1"/>
  <c r="H52"/>
  <c r="I51"/>
  <c r="J51" s="1"/>
  <c r="H51"/>
  <c r="I50"/>
  <c r="J50" s="1"/>
  <c r="H50"/>
  <c r="I49"/>
  <c r="J49" s="1"/>
  <c r="H49"/>
  <c r="I48"/>
  <c r="J48" s="1"/>
  <c r="H48"/>
  <c r="I47"/>
  <c r="J47" s="1"/>
  <c r="H47"/>
  <c r="I46"/>
  <c r="J46" s="1"/>
  <c r="H46"/>
  <c r="I45"/>
  <c r="J45" s="1"/>
  <c r="H45"/>
  <c r="I44"/>
  <c r="J44" s="1"/>
  <c r="H44"/>
  <c r="I43"/>
  <c r="J43" s="1"/>
  <c r="H43"/>
  <c r="I42"/>
  <c r="J42" s="1"/>
  <c r="H42"/>
  <c r="I41"/>
  <c r="J41" s="1"/>
  <c r="H41"/>
  <c r="I37"/>
  <c r="J37" s="1"/>
  <c r="H37"/>
  <c r="I36"/>
  <c r="J36" s="1"/>
  <c r="H36"/>
  <c r="I35"/>
  <c r="J35" s="1"/>
  <c r="H35"/>
  <c r="I34"/>
  <c r="J34" s="1"/>
  <c r="H34"/>
  <c r="I33"/>
  <c r="J33" s="1"/>
  <c r="H33"/>
  <c r="I32"/>
  <c r="J32" s="1"/>
  <c r="H32"/>
  <c r="I31"/>
  <c r="J31" s="1"/>
  <c r="H31"/>
  <c r="I30"/>
  <c r="J30" s="1"/>
  <c r="H30"/>
  <c r="I29"/>
  <c r="J29" s="1"/>
  <c r="H29"/>
  <c r="J28"/>
  <c r="I28"/>
  <c r="H28"/>
  <c r="I27"/>
  <c r="J27" s="1"/>
  <c r="H27"/>
  <c r="I26"/>
  <c r="J26" s="1"/>
  <c r="H26"/>
  <c r="J25"/>
  <c r="I25"/>
  <c r="H25"/>
  <c r="I24"/>
  <c r="J24" s="1"/>
  <c r="H24"/>
  <c r="I23"/>
  <c r="J23" s="1"/>
  <c r="H23"/>
  <c r="J22"/>
  <c r="I22"/>
  <c r="H22"/>
  <c r="I18"/>
  <c r="J18" s="1"/>
  <c r="H18"/>
  <c r="J17"/>
  <c r="I17"/>
  <c r="H17"/>
  <c r="I16"/>
  <c r="J16" s="1"/>
  <c r="H16"/>
  <c r="I15"/>
  <c r="J15" s="1"/>
  <c r="H15"/>
  <c r="I14"/>
  <c r="J14" s="1"/>
  <c r="H14"/>
  <c r="I13"/>
  <c r="J13" s="1"/>
  <c r="H13"/>
  <c r="J12"/>
  <c r="I12"/>
  <c r="H12"/>
  <c r="I11"/>
  <c r="J11" s="1"/>
  <c r="H11"/>
  <c r="I10"/>
  <c r="J10" s="1"/>
  <c r="H10"/>
  <c r="J9"/>
  <c r="I9"/>
  <c r="H9"/>
  <c r="I8"/>
  <c r="J8" s="1"/>
  <c r="H8"/>
  <c r="I7"/>
  <c r="J7" s="1"/>
  <c r="H7"/>
  <c r="I88" i="11"/>
  <c r="J88" s="1"/>
  <c r="J89" s="1"/>
  <c r="H88"/>
  <c r="H89" s="1"/>
  <c r="I84"/>
  <c r="J84" s="1"/>
  <c r="H84"/>
  <c r="I83"/>
  <c r="J83" s="1"/>
  <c r="H83"/>
  <c r="I82"/>
  <c r="J82" s="1"/>
  <c r="H82"/>
  <c r="I81"/>
  <c r="J81" s="1"/>
  <c r="H81"/>
  <c r="I80"/>
  <c r="J80" s="1"/>
  <c r="H80"/>
  <c r="I79"/>
  <c r="J79" s="1"/>
  <c r="H79"/>
  <c r="I78"/>
  <c r="J78" s="1"/>
  <c r="H78"/>
  <c r="I74"/>
  <c r="J74" s="1"/>
  <c r="H74"/>
  <c r="I73"/>
  <c r="J73" s="1"/>
  <c r="H73"/>
  <c r="I72"/>
  <c r="J72" s="1"/>
  <c r="H72"/>
  <c r="I71"/>
  <c r="J71" s="1"/>
  <c r="H71"/>
  <c r="I70"/>
  <c r="J70" s="1"/>
  <c r="H70"/>
  <c r="I69"/>
  <c r="J69" s="1"/>
  <c r="H69"/>
  <c r="I68"/>
  <c r="J68" s="1"/>
  <c r="H68"/>
  <c r="I67"/>
  <c r="J67" s="1"/>
  <c r="H67"/>
  <c r="I66"/>
  <c r="J66" s="1"/>
  <c r="H66"/>
  <c r="J65"/>
  <c r="I65"/>
  <c r="H65"/>
  <c r="I64"/>
  <c r="J64" s="1"/>
  <c r="H64"/>
  <c r="I63"/>
  <c r="J63" s="1"/>
  <c r="H63"/>
  <c r="I62"/>
  <c r="J62" s="1"/>
  <c r="H62"/>
  <c r="I61"/>
  <c r="J61" s="1"/>
  <c r="H61"/>
  <c r="J60"/>
  <c r="I60"/>
  <c r="H60"/>
  <c r="I59"/>
  <c r="J59" s="1"/>
  <c r="H59"/>
  <c r="J58"/>
  <c r="I58"/>
  <c r="H58"/>
  <c r="I57"/>
  <c r="J57" s="1"/>
  <c r="H57"/>
  <c r="I56"/>
  <c r="J56" s="1"/>
  <c r="H56"/>
  <c r="I55"/>
  <c r="J55" s="1"/>
  <c r="H55"/>
  <c r="I54"/>
  <c r="J54" s="1"/>
  <c r="H54"/>
  <c r="I53"/>
  <c r="J53" s="1"/>
  <c r="H53"/>
  <c r="I52"/>
  <c r="J52" s="1"/>
  <c r="H52"/>
  <c r="I51"/>
  <c r="J51" s="1"/>
  <c r="H51"/>
  <c r="J50"/>
  <c r="I50"/>
  <c r="H50"/>
  <c r="I49"/>
  <c r="J49" s="1"/>
  <c r="H49"/>
  <c r="J48"/>
  <c r="I48"/>
  <c r="H48"/>
  <c r="I47"/>
  <c r="J47" s="1"/>
  <c r="H47"/>
  <c r="I46"/>
  <c r="J46" s="1"/>
  <c r="H46"/>
  <c r="I45"/>
  <c r="J45" s="1"/>
  <c r="H45"/>
  <c r="I44"/>
  <c r="J44" s="1"/>
  <c r="H44"/>
  <c r="I43"/>
  <c r="J43" s="1"/>
  <c r="H43"/>
  <c r="I42"/>
  <c r="J42" s="1"/>
  <c r="H42"/>
  <c r="I41"/>
  <c r="J41" s="1"/>
  <c r="H41"/>
  <c r="I40"/>
  <c r="J40" s="1"/>
  <c r="H40"/>
  <c r="I39"/>
  <c r="J39" s="1"/>
  <c r="H39"/>
  <c r="I38"/>
  <c r="J38" s="1"/>
  <c r="H38"/>
  <c r="I34"/>
  <c r="J34" s="1"/>
  <c r="H34"/>
  <c r="I33"/>
  <c r="J33" s="1"/>
  <c r="H33"/>
  <c r="I32"/>
  <c r="J32" s="1"/>
  <c r="H32"/>
  <c r="I31"/>
  <c r="J31" s="1"/>
  <c r="H31"/>
  <c r="I30"/>
  <c r="J30" s="1"/>
  <c r="H30"/>
  <c r="J29"/>
  <c r="I29"/>
  <c r="H29"/>
  <c r="I28"/>
  <c r="J28" s="1"/>
  <c r="H28"/>
  <c r="I27"/>
  <c r="J27" s="1"/>
  <c r="H27"/>
  <c r="I26"/>
  <c r="J26" s="1"/>
  <c r="H26"/>
  <c r="I25"/>
  <c r="J25" s="1"/>
  <c r="H25"/>
  <c r="I24"/>
  <c r="J24" s="1"/>
  <c r="H24"/>
  <c r="I23"/>
  <c r="J23" s="1"/>
  <c r="H23"/>
  <c r="I22"/>
  <c r="J22" s="1"/>
  <c r="H22"/>
  <c r="J21"/>
  <c r="I21"/>
  <c r="H21"/>
  <c r="I20"/>
  <c r="J20" s="1"/>
  <c r="H20"/>
  <c r="I19"/>
  <c r="J19" s="1"/>
  <c r="H19"/>
  <c r="I15"/>
  <c r="J15" s="1"/>
  <c r="H15"/>
  <c r="I14"/>
  <c r="J14" s="1"/>
  <c r="H14"/>
  <c r="I13"/>
  <c r="J13" s="1"/>
  <c r="H13"/>
  <c r="I12"/>
  <c r="J12" s="1"/>
  <c r="H12"/>
  <c r="J11"/>
  <c r="I11"/>
  <c r="H11"/>
  <c r="I10"/>
  <c r="J10" s="1"/>
  <c r="H10"/>
  <c r="I9"/>
  <c r="J9" s="1"/>
  <c r="H9"/>
  <c r="I8"/>
  <c r="J8" s="1"/>
  <c r="H8"/>
  <c r="I7"/>
  <c r="J7" s="1"/>
  <c r="H7"/>
  <c r="I103" i="10"/>
  <c r="J103" s="1"/>
  <c r="J104" s="1"/>
  <c r="H103"/>
  <c r="H104" s="1"/>
  <c r="I99"/>
  <c r="J99" s="1"/>
  <c r="J100" s="1"/>
  <c r="H99"/>
  <c r="H100" s="1"/>
  <c r="I95"/>
  <c r="J95" s="1"/>
  <c r="H95"/>
  <c r="I94"/>
  <c r="J94" s="1"/>
  <c r="H94"/>
  <c r="I93"/>
  <c r="J93" s="1"/>
  <c r="H93"/>
  <c r="I92"/>
  <c r="J92" s="1"/>
  <c r="H92"/>
  <c r="I91"/>
  <c r="J91" s="1"/>
  <c r="H91"/>
  <c r="I90"/>
  <c r="J90" s="1"/>
  <c r="H90"/>
  <c r="I89"/>
  <c r="J89" s="1"/>
  <c r="H89"/>
  <c r="I88"/>
  <c r="J88" s="1"/>
  <c r="H88"/>
  <c r="I87"/>
  <c r="J87" s="1"/>
  <c r="H87"/>
  <c r="I86"/>
  <c r="J86" s="1"/>
  <c r="H86"/>
  <c r="I85"/>
  <c r="J85" s="1"/>
  <c r="H85"/>
  <c r="I84"/>
  <c r="J84" s="1"/>
  <c r="H84"/>
  <c r="I83"/>
  <c r="J83" s="1"/>
  <c r="H83"/>
  <c r="I82"/>
  <c r="J82" s="1"/>
  <c r="H82"/>
  <c r="I81"/>
  <c r="J81" s="1"/>
  <c r="H81"/>
  <c r="I80"/>
  <c r="J80" s="1"/>
  <c r="H80"/>
  <c r="I76"/>
  <c r="J76" s="1"/>
  <c r="H76"/>
  <c r="I75"/>
  <c r="J75" s="1"/>
  <c r="H75"/>
  <c r="I74"/>
  <c r="J74" s="1"/>
  <c r="H74"/>
  <c r="I73"/>
  <c r="J73" s="1"/>
  <c r="H73"/>
  <c r="I72"/>
  <c r="J72" s="1"/>
  <c r="H72"/>
  <c r="I71"/>
  <c r="J71" s="1"/>
  <c r="H71"/>
  <c r="I70"/>
  <c r="J70" s="1"/>
  <c r="H70"/>
  <c r="I69"/>
  <c r="J69" s="1"/>
  <c r="H69"/>
  <c r="I68"/>
  <c r="J68" s="1"/>
  <c r="H68"/>
  <c r="I67"/>
  <c r="J67" s="1"/>
  <c r="H67"/>
  <c r="I66"/>
  <c r="J66" s="1"/>
  <c r="H66"/>
  <c r="I65"/>
  <c r="J65" s="1"/>
  <c r="H65"/>
  <c r="J64"/>
  <c r="I64"/>
  <c r="H64"/>
  <c r="I63"/>
  <c r="J63" s="1"/>
  <c r="H63"/>
  <c r="I62"/>
  <c r="J62" s="1"/>
  <c r="H62"/>
  <c r="I61"/>
  <c r="J61" s="1"/>
  <c r="H61"/>
  <c r="I60"/>
  <c r="J60" s="1"/>
  <c r="H60"/>
  <c r="I59"/>
  <c r="J59" s="1"/>
  <c r="H59"/>
  <c r="I58"/>
  <c r="J58" s="1"/>
  <c r="H58"/>
  <c r="I57"/>
  <c r="J57" s="1"/>
  <c r="H57"/>
  <c r="I56"/>
  <c r="J56" s="1"/>
  <c r="H56"/>
  <c r="I52"/>
  <c r="J52" s="1"/>
  <c r="H52"/>
  <c r="I51"/>
  <c r="J51" s="1"/>
  <c r="H51"/>
  <c r="I50"/>
  <c r="J50" s="1"/>
  <c r="H50"/>
  <c r="I49"/>
  <c r="J49" s="1"/>
  <c r="H49"/>
  <c r="I48"/>
  <c r="J48" s="1"/>
  <c r="H48"/>
  <c r="I47"/>
  <c r="J47" s="1"/>
  <c r="H47"/>
  <c r="I46"/>
  <c r="J46" s="1"/>
  <c r="H46"/>
  <c r="I45"/>
  <c r="J45" s="1"/>
  <c r="H45"/>
  <c r="I44"/>
  <c r="J44" s="1"/>
  <c r="H44"/>
  <c r="I43"/>
  <c r="J43" s="1"/>
  <c r="H43"/>
  <c r="I42"/>
  <c r="J42" s="1"/>
  <c r="H42"/>
  <c r="I41"/>
  <c r="J41" s="1"/>
  <c r="H41"/>
  <c r="I40"/>
  <c r="J40" s="1"/>
  <c r="H40"/>
  <c r="I39"/>
  <c r="J39" s="1"/>
  <c r="H39"/>
  <c r="I38"/>
  <c r="J38" s="1"/>
  <c r="H38"/>
  <c r="I37"/>
  <c r="J37" s="1"/>
  <c r="H37"/>
  <c r="I33"/>
  <c r="J33" s="1"/>
  <c r="H33"/>
  <c r="I32"/>
  <c r="J32" s="1"/>
  <c r="H32"/>
  <c r="I31"/>
  <c r="J31" s="1"/>
  <c r="H31"/>
  <c r="I30"/>
  <c r="J30" s="1"/>
  <c r="H30"/>
  <c r="I29"/>
  <c r="J29" s="1"/>
  <c r="H29"/>
  <c r="I28"/>
  <c r="J28" s="1"/>
  <c r="H28"/>
  <c r="H25"/>
  <c r="I24"/>
  <c r="J24" s="1"/>
  <c r="J25" s="1"/>
  <c r="I20"/>
  <c r="J20" s="1"/>
  <c r="H20"/>
  <c r="I19"/>
  <c r="J19" s="1"/>
  <c r="H19"/>
  <c r="I18"/>
  <c r="J18" s="1"/>
  <c r="H18"/>
  <c r="I17"/>
  <c r="J17" s="1"/>
  <c r="H17"/>
  <c r="I16"/>
  <c r="J16" s="1"/>
  <c r="H16"/>
  <c r="I15"/>
  <c r="J15" s="1"/>
  <c r="H15"/>
  <c r="I14"/>
  <c r="J14" s="1"/>
  <c r="H14"/>
  <c r="J13"/>
  <c r="I13"/>
  <c r="H13"/>
  <c r="I12"/>
  <c r="J12" s="1"/>
  <c r="H12"/>
  <c r="I11"/>
  <c r="J11" s="1"/>
  <c r="H11"/>
  <c r="I10"/>
  <c r="J10" s="1"/>
  <c r="H10"/>
  <c r="I9"/>
  <c r="J9" s="1"/>
  <c r="H9"/>
  <c r="I8"/>
  <c r="J8" s="1"/>
  <c r="H8"/>
  <c r="I7"/>
  <c r="J7" s="1"/>
  <c r="H7"/>
  <c r="I90" i="9"/>
  <c r="J90" s="1"/>
  <c r="J91" s="1"/>
  <c r="H90"/>
  <c r="H91" s="1"/>
  <c r="I86"/>
  <c r="J86" s="1"/>
  <c r="H86"/>
  <c r="I85"/>
  <c r="J85" s="1"/>
  <c r="H85"/>
  <c r="I84"/>
  <c r="J84" s="1"/>
  <c r="H84"/>
  <c r="I80"/>
  <c r="J80" s="1"/>
  <c r="H80"/>
  <c r="I79"/>
  <c r="J79" s="1"/>
  <c r="H79"/>
  <c r="I78"/>
  <c r="J78" s="1"/>
  <c r="H78"/>
  <c r="I77"/>
  <c r="J77" s="1"/>
  <c r="H77"/>
  <c r="I76"/>
  <c r="J76" s="1"/>
  <c r="H76"/>
  <c r="I75"/>
  <c r="J75" s="1"/>
  <c r="H75"/>
  <c r="I74"/>
  <c r="J74" s="1"/>
  <c r="H74"/>
  <c r="I73"/>
  <c r="J73" s="1"/>
  <c r="H73"/>
  <c r="J72"/>
  <c r="I72"/>
  <c r="H72"/>
  <c r="I71"/>
  <c r="J71" s="1"/>
  <c r="H71"/>
  <c r="I67"/>
  <c r="J67" s="1"/>
  <c r="H67"/>
  <c r="I66"/>
  <c r="J66" s="1"/>
  <c r="H66"/>
  <c r="I65"/>
  <c r="J65" s="1"/>
  <c r="H65"/>
  <c r="I64"/>
  <c r="J64" s="1"/>
  <c r="H64"/>
  <c r="J63"/>
  <c r="I63"/>
  <c r="H63"/>
  <c r="I62"/>
  <c r="J62" s="1"/>
  <c r="H62"/>
  <c r="I61"/>
  <c r="J61" s="1"/>
  <c r="H61"/>
  <c r="I60"/>
  <c r="J60" s="1"/>
  <c r="H60"/>
  <c r="I59"/>
  <c r="J59" s="1"/>
  <c r="H59"/>
  <c r="I58"/>
  <c r="J58" s="1"/>
  <c r="H58"/>
  <c r="I57"/>
  <c r="J57" s="1"/>
  <c r="H57"/>
  <c r="I56"/>
  <c r="J56" s="1"/>
  <c r="H56"/>
  <c r="I55"/>
  <c r="J55" s="1"/>
  <c r="H55"/>
  <c r="I54"/>
  <c r="J54" s="1"/>
  <c r="H54"/>
  <c r="I53"/>
  <c r="J53" s="1"/>
  <c r="H53"/>
  <c r="I52"/>
  <c r="J52" s="1"/>
  <c r="H52"/>
  <c r="I51"/>
  <c r="J51" s="1"/>
  <c r="H51"/>
  <c r="I50"/>
  <c r="J50" s="1"/>
  <c r="H50"/>
  <c r="I49"/>
  <c r="J49" s="1"/>
  <c r="H49"/>
  <c r="I48"/>
  <c r="J48" s="1"/>
  <c r="H48"/>
  <c r="I47"/>
  <c r="J47" s="1"/>
  <c r="H47"/>
  <c r="I46"/>
  <c r="J46" s="1"/>
  <c r="H46"/>
  <c r="I45"/>
  <c r="J45" s="1"/>
  <c r="H45"/>
  <c r="I44"/>
  <c r="J44" s="1"/>
  <c r="H44"/>
  <c r="I43"/>
  <c r="J43" s="1"/>
  <c r="H43"/>
  <c r="I42"/>
  <c r="J42" s="1"/>
  <c r="H42"/>
  <c r="I38"/>
  <c r="J38" s="1"/>
  <c r="H38"/>
  <c r="I37"/>
  <c r="J37" s="1"/>
  <c r="H37"/>
  <c r="I36"/>
  <c r="J36" s="1"/>
  <c r="H36"/>
  <c r="I35"/>
  <c r="J35" s="1"/>
  <c r="H35"/>
  <c r="I34"/>
  <c r="J34" s="1"/>
  <c r="H34"/>
  <c r="I33"/>
  <c r="J33" s="1"/>
  <c r="H33"/>
  <c r="I32"/>
  <c r="J32" s="1"/>
  <c r="H32"/>
  <c r="I31"/>
  <c r="J31" s="1"/>
  <c r="H31"/>
  <c r="I30"/>
  <c r="J30" s="1"/>
  <c r="H30"/>
  <c r="I29"/>
  <c r="J29" s="1"/>
  <c r="H29"/>
  <c r="I28"/>
  <c r="J28" s="1"/>
  <c r="H28"/>
  <c r="I27"/>
  <c r="J27" s="1"/>
  <c r="H27"/>
  <c r="I26"/>
  <c r="J26" s="1"/>
  <c r="H26"/>
  <c r="I25"/>
  <c r="J25" s="1"/>
  <c r="H25"/>
  <c r="I24"/>
  <c r="J24" s="1"/>
  <c r="H24"/>
  <c r="I23"/>
  <c r="J23" s="1"/>
  <c r="H23"/>
  <c r="I19"/>
  <c r="J19" s="1"/>
  <c r="H19"/>
  <c r="I18"/>
  <c r="J18" s="1"/>
  <c r="H18"/>
  <c r="I17"/>
  <c r="J17" s="1"/>
  <c r="H17"/>
  <c r="I16"/>
  <c r="J16" s="1"/>
  <c r="H16"/>
  <c r="I15"/>
  <c r="J15" s="1"/>
  <c r="H15"/>
  <c r="I14"/>
  <c r="J14" s="1"/>
  <c r="H14"/>
  <c r="I13"/>
  <c r="J13" s="1"/>
  <c r="H13"/>
  <c r="I12"/>
  <c r="J12" s="1"/>
  <c r="H12"/>
  <c r="I11"/>
  <c r="J11" s="1"/>
  <c r="H11"/>
  <c r="I10"/>
  <c r="J10" s="1"/>
  <c r="H10"/>
  <c r="I9"/>
  <c r="J9" s="1"/>
  <c r="H9"/>
  <c r="I8"/>
  <c r="J8" s="1"/>
  <c r="H8"/>
  <c r="I7"/>
  <c r="J7" s="1"/>
  <c r="H7"/>
  <c r="H81" l="1"/>
  <c r="H35" i="11"/>
  <c r="J85"/>
  <c r="H87" i="9"/>
  <c r="H21" i="10"/>
  <c r="H77"/>
  <c r="H68" i="9"/>
  <c r="H69" i="12"/>
  <c r="J87" i="9"/>
  <c r="J68"/>
  <c r="J39"/>
  <c r="H39"/>
  <c r="J20"/>
  <c r="H20"/>
  <c r="J96" i="13"/>
  <c r="H78"/>
  <c r="H53"/>
  <c r="J53"/>
  <c r="H34"/>
  <c r="H21"/>
  <c r="H38" i="12"/>
  <c r="H87"/>
  <c r="H88" s="1"/>
  <c r="H19"/>
  <c r="H75" i="11"/>
  <c r="J16"/>
  <c r="H93"/>
  <c r="H94" s="1"/>
  <c r="H16"/>
  <c r="H96" i="10"/>
  <c r="H53"/>
  <c r="H34"/>
  <c r="J21"/>
  <c r="J21" i="13"/>
  <c r="J34"/>
  <c r="J78"/>
  <c r="J38" i="12"/>
  <c r="J80"/>
  <c r="J19"/>
  <c r="J69"/>
  <c r="H80"/>
  <c r="J35" i="11"/>
  <c r="J75"/>
  <c r="H85"/>
  <c r="J34" i="10"/>
  <c r="J53"/>
  <c r="J77"/>
  <c r="J96"/>
  <c r="J81" i="9"/>
  <c r="H105" i="13" l="1"/>
  <c r="H95" i="9"/>
  <c r="H97"/>
  <c r="H107" i="13"/>
  <c r="H106" s="1"/>
  <c r="H89" i="12"/>
  <c r="H95" i="11"/>
  <c r="H109" i="10"/>
  <c r="H111" s="1"/>
  <c r="H96" i="9"/>
  <c r="H110" i="10" l="1"/>
  <c r="I87" i="7"/>
  <c r="J87" s="1"/>
  <c r="J88" s="1"/>
  <c r="H87"/>
  <c r="H88" s="1"/>
  <c r="I83"/>
  <c r="J83" s="1"/>
  <c r="H83"/>
  <c r="I82"/>
  <c r="J82" s="1"/>
  <c r="H82"/>
  <c r="I81"/>
  <c r="J81" s="1"/>
  <c r="H81"/>
  <c r="I77"/>
  <c r="J77" s="1"/>
  <c r="H77"/>
  <c r="I76"/>
  <c r="J76" s="1"/>
  <c r="H76"/>
  <c r="I75"/>
  <c r="J75" s="1"/>
  <c r="H75"/>
  <c r="I74"/>
  <c r="J74" s="1"/>
  <c r="H74"/>
  <c r="I73"/>
  <c r="J73" s="1"/>
  <c r="H73"/>
  <c r="I72"/>
  <c r="J72" s="1"/>
  <c r="H72"/>
  <c r="I71"/>
  <c r="J71" s="1"/>
  <c r="H71"/>
  <c r="I70"/>
  <c r="J70" s="1"/>
  <c r="H70"/>
  <c r="I66"/>
  <c r="J66" s="1"/>
  <c r="H66"/>
  <c r="I65"/>
  <c r="J65" s="1"/>
  <c r="H65"/>
  <c r="I64"/>
  <c r="J64" s="1"/>
  <c r="H64"/>
  <c r="I63"/>
  <c r="J63" s="1"/>
  <c r="H63"/>
  <c r="I62"/>
  <c r="J62" s="1"/>
  <c r="H62"/>
  <c r="I61"/>
  <c r="J61" s="1"/>
  <c r="H61"/>
  <c r="I60"/>
  <c r="J60" s="1"/>
  <c r="H60"/>
  <c r="I59"/>
  <c r="J59" s="1"/>
  <c r="H59"/>
  <c r="I58"/>
  <c r="J58" s="1"/>
  <c r="H58"/>
  <c r="I57"/>
  <c r="J57" s="1"/>
  <c r="H57"/>
  <c r="J56"/>
  <c r="I56"/>
  <c r="H56"/>
  <c r="I55"/>
  <c r="J55" s="1"/>
  <c r="H55"/>
  <c r="I54"/>
  <c r="J54" s="1"/>
  <c r="H54"/>
  <c r="I53"/>
  <c r="J53" s="1"/>
  <c r="H53"/>
  <c r="I52"/>
  <c r="J52" s="1"/>
  <c r="H52"/>
  <c r="I51"/>
  <c r="J51" s="1"/>
  <c r="H51"/>
  <c r="I50"/>
  <c r="J50" s="1"/>
  <c r="H50"/>
  <c r="I49"/>
  <c r="J49" s="1"/>
  <c r="H49"/>
  <c r="I48"/>
  <c r="J48" s="1"/>
  <c r="H48"/>
  <c r="I47"/>
  <c r="J47" s="1"/>
  <c r="H47"/>
  <c r="I46"/>
  <c r="J46" s="1"/>
  <c r="H46"/>
  <c r="I45"/>
  <c r="J45" s="1"/>
  <c r="H45"/>
  <c r="I44"/>
  <c r="J44" s="1"/>
  <c r="H44"/>
  <c r="I40"/>
  <c r="J40" s="1"/>
  <c r="H40"/>
  <c r="I39"/>
  <c r="J39" s="1"/>
  <c r="H39"/>
  <c r="J38"/>
  <c r="I38"/>
  <c r="H38"/>
  <c r="I37"/>
  <c r="J37" s="1"/>
  <c r="H37"/>
  <c r="I36"/>
  <c r="J36" s="1"/>
  <c r="H36"/>
  <c r="I35"/>
  <c r="J35" s="1"/>
  <c r="H35"/>
  <c r="I34"/>
  <c r="J34" s="1"/>
  <c r="H34"/>
  <c r="I33"/>
  <c r="J33" s="1"/>
  <c r="H33"/>
  <c r="I32"/>
  <c r="J32" s="1"/>
  <c r="H32"/>
  <c r="I31"/>
  <c r="J31" s="1"/>
  <c r="H31"/>
  <c r="I30"/>
  <c r="J30" s="1"/>
  <c r="H30"/>
  <c r="I29"/>
  <c r="J29" s="1"/>
  <c r="H29"/>
  <c r="I28"/>
  <c r="J28" s="1"/>
  <c r="H28"/>
  <c r="I27"/>
  <c r="J27" s="1"/>
  <c r="H27"/>
  <c r="I26"/>
  <c r="J26" s="1"/>
  <c r="H26"/>
  <c r="I25"/>
  <c r="J25" s="1"/>
  <c r="H25"/>
  <c r="I24"/>
  <c r="J24" s="1"/>
  <c r="H24"/>
  <c r="I23"/>
  <c r="J23" s="1"/>
  <c r="H23"/>
  <c r="I22"/>
  <c r="J22" s="1"/>
  <c r="H22"/>
  <c r="I18"/>
  <c r="J18" s="1"/>
  <c r="H18"/>
  <c r="I17"/>
  <c r="J17" s="1"/>
  <c r="H17"/>
  <c r="I16"/>
  <c r="J16" s="1"/>
  <c r="H16"/>
  <c r="I15"/>
  <c r="J15" s="1"/>
  <c r="H15"/>
  <c r="I14"/>
  <c r="J14" s="1"/>
  <c r="H14"/>
  <c r="I13"/>
  <c r="J13" s="1"/>
  <c r="H13"/>
  <c r="I12"/>
  <c r="J12" s="1"/>
  <c r="H12"/>
  <c r="I11"/>
  <c r="J11" s="1"/>
  <c r="H11"/>
  <c r="I10"/>
  <c r="J10" s="1"/>
  <c r="H10"/>
  <c r="I9"/>
  <c r="J9" s="1"/>
  <c r="H9"/>
  <c r="I8"/>
  <c r="J8" s="1"/>
  <c r="H8"/>
  <c r="I7"/>
  <c r="J7" s="1"/>
  <c r="H7"/>
  <c r="I88" i="5"/>
  <c r="J88" s="1"/>
  <c r="H88"/>
  <c r="H89" s="1"/>
  <c r="I84"/>
  <c r="J84" s="1"/>
  <c r="H84"/>
  <c r="I83"/>
  <c r="J83" s="1"/>
  <c r="H83"/>
  <c r="I82"/>
  <c r="J82" s="1"/>
  <c r="H82"/>
  <c r="I78"/>
  <c r="J78" s="1"/>
  <c r="I77"/>
  <c r="J77" s="1"/>
  <c r="H77"/>
  <c r="I76"/>
  <c r="J76" s="1"/>
  <c r="H76"/>
  <c r="I75"/>
  <c r="J75" s="1"/>
  <c r="H75"/>
  <c r="I74"/>
  <c r="J74" s="1"/>
  <c r="H74"/>
  <c r="I73"/>
  <c r="J73" s="1"/>
  <c r="H73"/>
  <c r="I72"/>
  <c r="J72" s="1"/>
  <c r="H72"/>
  <c r="I71"/>
  <c r="J71" s="1"/>
  <c r="H71"/>
  <c r="I67"/>
  <c r="J67" s="1"/>
  <c r="H67"/>
  <c r="I66"/>
  <c r="J66" s="1"/>
  <c r="H66"/>
  <c r="J65"/>
  <c r="I65"/>
  <c r="H65"/>
  <c r="I64"/>
  <c r="J64" s="1"/>
  <c r="H64"/>
  <c r="I63"/>
  <c r="J63" s="1"/>
  <c r="H63"/>
  <c r="I62"/>
  <c r="J62" s="1"/>
  <c r="H62"/>
  <c r="I61"/>
  <c r="J61" s="1"/>
  <c r="H61"/>
  <c r="I60"/>
  <c r="J60" s="1"/>
  <c r="H60"/>
  <c r="I59"/>
  <c r="J59" s="1"/>
  <c r="H59"/>
  <c r="I58"/>
  <c r="J58" s="1"/>
  <c r="H58"/>
  <c r="I57"/>
  <c r="J57" s="1"/>
  <c r="H57"/>
  <c r="I56"/>
  <c r="J56" s="1"/>
  <c r="H56"/>
  <c r="I55"/>
  <c r="J55" s="1"/>
  <c r="H55"/>
  <c r="I54"/>
  <c r="J54" s="1"/>
  <c r="H54"/>
  <c r="I53"/>
  <c r="J53" s="1"/>
  <c r="H53"/>
  <c r="I52"/>
  <c r="J52" s="1"/>
  <c r="H52"/>
  <c r="I51"/>
  <c r="J51" s="1"/>
  <c r="H51"/>
  <c r="I50"/>
  <c r="J50" s="1"/>
  <c r="H50"/>
  <c r="I49"/>
  <c r="J49" s="1"/>
  <c r="H49"/>
  <c r="I48"/>
  <c r="J48" s="1"/>
  <c r="H48"/>
  <c r="I47"/>
  <c r="J47" s="1"/>
  <c r="H47"/>
  <c r="I46"/>
  <c r="J46" s="1"/>
  <c r="H46"/>
  <c r="I45"/>
  <c r="J45" s="1"/>
  <c r="H45"/>
  <c r="I44"/>
  <c r="J44" s="1"/>
  <c r="H44"/>
  <c r="I43"/>
  <c r="J43" s="1"/>
  <c r="H43"/>
  <c r="I42"/>
  <c r="J42" s="1"/>
  <c r="H42"/>
  <c r="I41"/>
  <c r="J41" s="1"/>
  <c r="H41"/>
  <c r="I40"/>
  <c r="J40" s="1"/>
  <c r="H40"/>
  <c r="I36"/>
  <c r="J36" s="1"/>
  <c r="H36"/>
  <c r="I35"/>
  <c r="J35" s="1"/>
  <c r="H35"/>
  <c r="I34"/>
  <c r="J34" s="1"/>
  <c r="H34"/>
  <c r="I33"/>
  <c r="J33" s="1"/>
  <c r="H33"/>
  <c r="I32"/>
  <c r="J32" s="1"/>
  <c r="H32"/>
  <c r="I31"/>
  <c r="J31" s="1"/>
  <c r="H31"/>
  <c r="I30"/>
  <c r="J30" s="1"/>
  <c r="H30"/>
  <c r="I29"/>
  <c r="J29" s="1"/>
  <c r="H29"/>
  <c r="I28"/>
  <c r="J28" s="1"/>
  <c r="H28"/>
  <c r="I27"/>
  <c r="J27" s="1"/>
  <c r="H27"/>
  <c r="I26"/>
  <c r="J26" s="1"/>
  <c r="H26"/>
  <c r="I25"/>
  <c r="J25" s="1"/>
  <c r="H25"/>
  <c r="I24"/>
  <c r="J24" s="1"/>
  <c r="H24"/>
  <c r="I23"/>
  <c r="J23" s="1"/>
  <c r="H23"/>
  <c r="I22"/>
  <c r="J22" s="1"/>
  <c r="H22"/>
  <c r="I21"/>
  <c r="J21" s="1"/>
  <c r="H21"/>
  <c r="I17"/>
  <c r="J17" s="1"/>
  <c r="H17"/>
  <c r="I16"/>
  <c r="J16" s="1"/>
  <c r="H16"/>
  <c r="I15"/>
  <c r="J15" s="1"/>
  <c r="H15"/>
  <c r="I14"/>
  <c r="J14" s="1"/>
  <c r="H14"/>
  <c r="I13"/>
  <c r="J13" s="1"/>
  <c r="H13"/>
  <c r="I12"/>
  <c r="J12" s="1"/>
  <c r="H12"/>
  <c r="I11"/>
  <c r="J11" s="1"/>
  <c r="H11"/>
  <c r="I10"/>
  <c r="J10" s="1"/>
  <c r="H10"/>
  <c r="I9"/>
  <c r="J9" s="1"/>
  <c r="H9"/>
  <c r="I8"/>
  <c r="J8" s="1"/>
  <c r="H8"/>
  <c r="I7"/>
  <c r="J7" s="1"/>
  <c r="H7"/>
  <c r="H68" l="1"/>
  <c r="H37"/>
  <c r="J85"/>
  <c r="J84" i="7"/>
  <c r="H85" i="5"/>
  <c r="J68"/>
  <c r="H79"/>
  <c r="J37"/>
  <c r="J79"/>
  <c r="H41" i="7"/>
  <c r="H67"/>
  <c r="H18" i="5"/>
  <c r="H19" i="7"/>
  <c r="H78"/>
  <c r="H84"/>
  <c r="J19"/>
  <c r="J41"/>
  <c r="J67"/>
  <c r="J78"/>
  <c r="J18" i="5"/>
  <c r="H91" i="7" l="1"/>
  <c r="H92" s="1"/>
  <c r="H93" i="5"/>
  <c r="H94" l="1"/>
  <c r="H93" i="7"/>
  <c r="H95" i="5"/>
</calcChain>
</file>

<file path=xl/sharedStrings.xml><?xml version="1.0" encoding="utf-8"?>
<sst xmlns="http://schemas.openxmlformats.org/spreadsheetml/2006/main" count="2493" uniqueCount="335">
  <si>
    <t>Pol.</t>
  </si>
  <si>
    <t>název</t>
  </si>
  <si>
    <t>počet</t>
  </si>
  <si>
    <t>cena za ks bez DPH</t>
  </si>
  <si>
    <t>cena celkem bez DPH</t>
  </si>
  <si>
    <t>Cena celkem bez DPH:</t>
  </si>
  <si>
    <t>DPH</t>
  </si>
  <si>
    <t>Cena celkem s DPH</t>
  </si>
  <si>
    <t>Doprava, vynáška, montáž, manipulace</t>
  </si>
  <si>
    <t>Katedra PC</t>
  </si>
  <si>
    <t>Specifikace</t>
  </si>
  <si>
    <t>Penetrace</t>
  </si>
  <si>
    <t>Disperzní lepidlo</t>
  </si>
  <si>
    <t>PVC Krytina heterogenní</t>
  </si>
  <si>
    <t>Obvodový profil</t>
  </si>
  <si>
    <t>Broušení podkladu</t>
  </si>
  <si>
    <t>Penetrování podkladu</t>
  </si>
  <si>
    <t>Svar</t>
  </si>
  <si>
    <t>MJ</t>
  </si>
  <si>
    <t>ks</t>
  </si>
  <si>
    <t>STAVEBNÍ PRÁCE</t>
  </si>
  <si>
    <t>NÁBYTEK</t>
  </si>
  <si>
    <t>cena za ks vč. DPH</t>
  </si>
  <si>
    <t>cena celkem vč. DPH</t>
  </si>
  <si>
    <t>STAVEBNÍ PRÁCE - PODLAHA</t>
  </si>
  <si>
    <t>Demontáž umyvadla, baterie, obkladu</t>
  </si>
  <si>
    <t>Odstranění staré vrstvy výmalby stěn a stropu</t>
  </si>
  <si>
    <t>Výspravka nerovnosti zdí, děr</t>
  </si>
  <si>
    <t>Zednické zarovnání - začištění otvoru dveří po demontáži zárubní</t>
  </si>
  <si>
    <t>Výmalba</t>
  </si>
  <si>
    <t>Demontáž dveří, zárubní, prahu</t>
  </si>
  <si>
    <t>Sekání - drážkování elektroinstalace</t>
  </si>
  <si>
    <t>Manipulace  - přesun hmot</t>
  </si>
  <si>
    <t>ELEKTROINSTALACE, OSVĚTLENÍ</t>
  </si>
  <si>
    <t>Vodařské práce</t>
  </si>
  <si>
    <t>Revize</t>
  </si>
  <si>
    <t>Skříně/Vitríny</t>
  </si>
  <si>
    <t>Položkový rozpočet</t>
  </si>
  <si>
    <t>Skříň pro uložení výukových materiálů a pomůcek vyrobená z laminované dřevotřísky tl. 18 mm s 2 mm ABS hranami. Spodní část policová uzamykatelná plnými dvířky. Horní část policová prosklená (bezpečnostní kalené sklo uložené v DTDL lištách). Rozměr skříně: š85 x v200 x h42 cm. Skříně jsou postaveny boky k sobě  pevně vzájemně spojeny nábytkovými šrouby. Sokl celé sestavy skříní je opatřen čirou vytírací lištou. Dekor laminované dřevotřísky a barvu hran ABS upřesní zadavatel při realizaci. Předpoklad: kombinace dřeviny a unidekoru.</t>
  </si>
  <si>
    <t>Samonivelační hmota</t>
  </si>
  <si>
    <t>kg</t>
  </si>
  <si>
    <t>m2</t>
  </si>
  <si>
    <t>bm</t>
  </si>
  <si>
    <t>hod</t>
  </si>
  <si>
    <t>Práce</t>
  </si>
  <si>
    <t>Dodávka a montáž</t>
  </si>
  <si>
    <t>Dodávka</t>
  </si>
  <si>
    <t>Montáž</t>
  </si>
  <si>
    <t>Demontáž</t>
  </si>
  <si>
    <t>Krabice KP68 přístrojová</t>
  </si>
  <si>
    <t>Kabel CYKY 3C2,5 zásuvky</t>
  </si>
  <si>
    <t>Kabel CYKY 3C/A1,5 světla</t>
  </si>
  <si>
    <t>Demontáže, likvidace odpadu</t>
  </si>
  <si>
    <t>Oprava omítek</t>
  </si>
  <si>
    <t>Réžie - sádra, hřebíky, kotouče</t>
  </si>
  <si>
    <t>Proudový chránič</t>
  </si>
  <si>
    <t>Jistič 1p10/16/</t>
  </si>
  <si>
    <t>Propojovací lišty</t>
  </si>
  <si>
    <t>Nulová svorka</t>
  </si>
  <si>
    <t>Úprava rozvaděče</t>
  </si>
  <si>
    <t>Zásuvka jednoduchá</t>
  </si>
  <si>
    <t>Vypínač č.1</t>
  </si>
  <si>
    <t>Krabice odbočná OBB se svorkami</t>
  </si>
  <si>
    <t>Lišta LV/ trubka</t>
  </si>
  <si>
    <t>Vedlejší montážní materiál</t>
  </si>
  <si>
    <t>Reproduktor</t>
  </si>
  <si>
    <t>Regulátor hlasitosti</t>
  </si>
  <si>
    <t>Oživení, zkoušky, VPN</t>
  </si>
  <si>
    <t>Svítidlo LED stropní 50W</t>
  </si>
  <si>
    <t>Svítidlo LED tabulové 30W</t>
  </si>
  <si>
    <t>m</t>
  </si>
  <si>
    <t>Umyvadlo na konzolích</t>
  </si>
  <si>
    <t>Celkem stavební práce:</t>
  </si>
  <si>
    <t>Celkem elektroinstalace, osvětlení:</t>
  </si>
  <si>
    <t>Celkem stavební práce - podlaha:</t>
  </si>
  <si>
    <t>Ostatní náklady spojené s realizací</t>
  </si>
  <si>
    <t>UČEBNA - JAZYKOVÁ LABORATOŘ</t>
  </si>
  <si>
    <t>Lepení obkladů nové umyvadlové zóny</t>
  </si>
  <si>
    <t>Odvoz suti</t>
  </si>
  <si>
    <t>Instalace nových dveří 90 cm levé vč. zárubní, práhu, kování</t>
  </si>
  <si>
    <t>Kabel CYKY 5Cx6 mm</t>
  </si>
  <si>
    <t>Rozvaděč 24p</t>
  </si>
  <si>
    <t>Hlavní vypínač</t>
  </si>
  <si>
    <t>Přepěťová ochrana</t>
  </si>
  <si>
    <t>Panel 230V v nábytku - napojení</t>
  </si>
  <si>
    <t>Doprava a ostatní náklady spojené s realizací</t>
  </si>
  <si>
    <t xml:space="preserve">Žákovský stůl dvoumístný, šířka 130 cm </t>
  </si>
  <si>
    <t>Rozměr stolu: š130 x h65 x v72 cm. Stůl vyrobený z laminované dřevotřísky tl. 18 mm, všechny hrany 2 mm ABS. Pod horní deskou police. Z čelní strany stolů bude závětrování  s mezerou 15 cm nad podlahou pro snadné vytírání podlahy učebny. Ve stole bude umístěn tunel pro skryté vedení kabeláže. Přístup k tunelu bude zajištěn ze zavětrovací strany pomocí výklopných uzamykatelných dvířek.  V pracovní desce stolu u každého  žákovského místa bude integrována  vertikálně vyjížděcí schránka - držák tabletu. Mechanismus vyjíždění je elektrický, ovládaný z pracoviště učitele. Pojezd je opatřen antikolizní ochranou (v případě, že žák zapomene zastrčit tablet, či nechá v prostoru pro zajíždění nežádoucí předmět, mechanismus se při detekci zastaví a vrátí do původní otevřené polohy. Držák tabletu bude přizpůsobitelný - možnost nastavení sklonu a vzdálenosti tabletu. Ve schránce je též umístěna zásuvka 230V. Pod touto zásuvkou je tunel pro vedení elektro kabeláže do těchto zásuvek. Přístup k tomuto tunelu je také zajištěn výklopnými uzamykatelnými dvířky ze strany závětrování stolu. V závětrování stolů bude umístěn háček pro zavěšení žákovských sluchátek. Výklopná dvířka pro přístup k tunelu budou uzamykatelná opatřena zafrézovaným madlem - úchytem. Celá sestava stolů bude pevně přikotvena k podlaze. V bočnicích stolů budou kabelové průchodky pro snadné vedení kabelů z jednoho stolu do druhého. Dekor laminované dřevotřísky a barvu hran ABS upřesní zadavatel při realizaci. Předpoklad: kombinace dřeviny a unidekoru. Všechny výjezdy jednotlivých žáků jsou ovládány z centrálního ovladače učitele. Možnost výběru, který výsuv zůstane zasunut ve stole, a který vysunut.</t>
  </si>
  <si>
    <t>Žákovský stůl jednomístný, šířka 75 cm</t>
  </si>
  <si>
    <t>Rozměr stolu: š75 x h65 x v72 cm. Stůl vyrobený z laminované dřevotřísky tl. 18 mm, všechny hrany 2 mm ABS. Pod horní deskou police. Z čelní strany stolů bude závětrování  s mezerou 15 cm nad podlahou pro snadné vytírání podlahy učebny. Ve stole bude umístěn tunel pro skryté vedení kabeláže. Přístup k tunelu bude zajištěn ze zavětrovací strany pomocí výklopných uzamykatelných dvířek.  V pracovní desce stolu u každého  žákovského místa bude integrována  vertikálně vyjížděcí schránka - držák tabletu. Mechanismus vyjíždění je elektrický, ovládaný z pracoviště učitele. Pojezd je opatřen antikolizní ochranou (v případě, že žák zapomene zastrčit tablet, či nechá v prostoru pro zajíždění nežádoucí předmět, mechanismus se při detekci zastaví a vrátí do původní otevřené polohy. Držák tabletu bude přizpůsobitelný - možnost nastavení sklonu a vzdálenosti tabletu. Ve schránce je též umístěna zásuvka 230V. Pod touto zásuvkou je tunel pro vedení elektro kabeláže do těchto zásuvek. Přístup k tomuto tunelu je také zajištěn výklopnými uzamykatelnými dvířky ze strany závětrování stolu. V závětrování stolů bude umístěn háček pro zavěšení žákovských sluchátek. Výklopná dvířka pro přístup k tunelu budou uzamykatelná opatřena zafrézovaným madlem - úchytem. Celá sestava stolů bude pevně přikotvena k podlaze. V bočnicích stolů budou kabelové průchodky pro snadné vedení kabelů z jednoho stolu do druhého. Dekor laminované dřevotřísky a barvu hran ABS upřesní zadavatel při realizaci. Předpoklad: kombinace dřeviny a unidekoru. Všechny výjezdy jednotlivých žáků jsou ovládány z centrálního ovladače učitele. Možnost výběru, který výsuv zůstane zasunut ve stole, a který vysunut.</t>
  </si>
  <si>
    <t>Žákovský stůl jednomístný, šířka 90 cm</t>
  </si>
  <si>
    <t>Rozměr stolu: š90 x h65 x v72 cm. Stůl vyrobený z laminované dřevotřísky tl. 18 mm, všechny hrany 2 mm ABS. Pod horní deskou police. Z čelní strany stolů bude závětrování  s mezerou 15 cm nad podlahou pro snadné vytírání podlahy učebny. Ve stole bude umístěn tunel pro skryté vedení kabeláže. Přístup k tunelu bude zajištěn ze zavětrovací strany pomocí výklopných uzamykatelných dvířek.  V pracovní desce stolu u každého  žákovského místa bude integrována  vertikálně vyjížděcí schránka - držák tabletu. Mechanismus vyjíždění je elektrický, ovládaný z pracoviště učitele. Pojezd je opatřen antikolizní ochranou (v případě, že žák zapomene zastrčit tablet, či nechá v prostoru pro zajíždění nežádoucí předmět, mechanismus se při detekci zastaví a vrátí do původní otevřené polohy. Držák tabletu bude přizpůsobitelný - možnost nastavení sklonu a vzdálenosti tabletu. Ve schránce je též umístěna zásuvka 230V. Pod touto zásuvkou je tunel pro vedení elektro kabeláže do těchto zásuvek. Přístup k tomuto tunelu je také zajištěn výklopnými uzamykatelnými dvířky ze strany závětrování stolu. V závětrování stolů bude umístěn háček pro zavěšení žákovských sluchátek. Výklopná dvířka pro přístup k tunelu budou uzamykatelná opatřena zafrézovaným madlem - úchytem. Celá sestava stolů bude pevně přikotvena k podlaze. V bočnicích stolů budou kabelové průchodky pro snadné vedení kabelů z jednoho stolu do druhého. Dekor laminované dřevotřísky a barvu hran ABS upřesní zadavatel při realizaci. Předpoklad: kombinace dřeviny a unidekoru. Všechny výjezdy jednotlivých žáků jsou ovládány z centrálního ovladače učitele. Možnost výběru, který výsuv zůstane zasunut ve stole, a který vysunut.</t>
  </si>
  <si>
    <t xml:space="preserve">Židle s kovovou konstrukcí vyrobenou z plochooválných trubek. Plastové kluzáky proti poškrábání podlahy. Sedák a opěrák vrstvená ohýbaná překližka s horní vrstvou 0,5 mm umakartu - tzv. CPL speciál povrch proti poškrábání. Židle bude výškově stavitelná ve velikostech č.4-6 pomocí šroubů na imbusový klič. Povrchová úprava kovových částí - žárový komaxit. Konkrétní barvu RAL upřesní zadavatel při realizaci. </t>
  </si>
  <si>
    <t>Židle učitelská</t>
  </si>
  <si>
    <t>Židle čalouněná - potahová látka oděruvzdornost 90 000 cyklů. Kovová konstrukce vyrobená z plochooválných profilů, povrchová úprava komaxit, kolečka. Výškové nastavení pístem.</t>
  </si>
  <si>
    <t>Celkem stavební práce</t>
  </si>
  <si>
    <t>Napojení nového umyvadla na stávající odpad</t>
  </si>
  <si>
    <t>Napojení nové baterie na stávající přívody vody</t>
  </si>
  <si>
    <t>Ostatní</t>
  </si>
  <si>
    <t>ostatní náklady spojené s realizací</t>
  </si>
  <si>
    <t>UČEBNA PRAKTICKÉHO VYUČOVÁNÍ - VAŘENÍ</t>
  </si>
  <si>
    <t>Demontáž stávajících kuchyňských linek</t>
  </si>
  <si>
    <t>Dveře, zárubně, práh povrch CPL. Dveře s plnou dřevotřískovou výplň. Kování. Dodávka a montáž</t>
  </si>
  <si>
    <t xml:space="preserve">Stavební práce celkem:  </t>
  </si>
  <si>
    <t xml:space="preserve">Dodávka </t>
  </si>
  <si>
    <t>RR201</t>
  </si>
  <si>
    <t>Montáž SC 914</t>
  </si>
  <si>
    <t>Montáž RR201</t>
  </si>
  <si>
    <t xml:space="preserve">Stavební práce -podlaha celkem:  </t>
  </si>
  <si>
    <t>Kabel CYKY 3C/A1,5 světla, digest</t>
  </si>
  <si>
    <t>Kabel CYKY 5C2,5 sporák</t>
  </si>
  <si>
    <t>Jistič 3p16A sporák</t>
  </si>
  <si>
    <t>Sporákový vypínač</t>
  </si>
  <si>
    <t xml:space="preserve">Doprava a ostatní náklady spojené s realizací </t>
  </si>
  <si>
    <t>Kuchyňská linka</t>
  </si>
  <si>
    <t>Jídelní stůl</t>
  </si>
  <si>
    <t>Jídelní stoly s kovovou konstrukcí (jekl), kulatými nohami - povrchová úprava žárový komaxit. Horní desky stolů budou tzv. postforming tl. 28 mm s 2 mm ABS hranami podlepenými voděodolným lepidlem. Nohy stolů budou opatřeny plastovými záslepkami - kluzáky proti poškrábání podlahové krytiny. Barvu kovových částí, hran ABS, dekor desek  a barvu židlí upřesní zadavatel při realizaci. Židle plastové - omyvatelné s kovovou konstrukcí. Rozměr š140 x h80 cm.</t>
  </si>
  <si>
    <t>Jídelní židle</t>
  </si>
  <si>
    <t>Židle šálová plastová s kovovou podnoží. Ergonomicky tvarovaný 3D sedák.</t>
  </si>
  <si>
    <t>Digestoř</t>
  </si>
  <si>
    <t>Nástěnná nerezová digestoř s filtrem pro zachycení mastnot</t>
  </si>
  <si>
    <t>Trouba</t>
  </si>
  <si>
    <t>Horkovzdušná, studené sklo na dotyk</t>
  </si>
  <si>
    <t>Indukční varná deska</t>
  </si>
  <si>
    <t>4 oka, displej</t>
  </si>
  <si>
    <t>Lednice</t>
  </si>
  <si>
    <t>Velká lednice s mrazákem</t>
  </si>
  <si>
    <t>Napojení nového umyvadla/dřezu na stávající odpad</t>
  </si>
  <si>
    <t>Příprava pro nástavbu jazykové platformy. Katedra má být vyrobena z laminované dřevotřísky tl. 18 mm, hrany 2 mm ABS. Rozměr katedry: š140 x h60 x v 74 cm. V bočnici - noze katedry bude kabelová průchodka pro vedení kabelů z katedry do sestavy žákovských stolů. V pravé spodní části katedry bude uzamykatelný box pro uložení PC boxu. Odvětrání boxu proti přehřátí PC bude zajištěno plastovými vzdušníky. V levé části pod pracovní deskou bude zásuvka, v níž budou umístěny ovladače jednotlivých žákovských výjezdů tabletů.  Dekor laminované dřevotřísky a barvu hran ABS upřesní zadavatel při realizaci. Předpoklad: kombinace dřeviny a unidekoru.</t>
  </si>
  <si>
    <t>V učebně mají být instalovány nové kuchyňské linky - sestava nových spodních a horních skříněk vyrobených z laminované dřevotřísky, pracovní desky tzv. postforming, všechny hrany ABS podlepeny voděodolným lepidlem. V pracovní desce bude vsazen nerezový dřez sifonem napojený na stávající odpady. Mezi horními a spodními skříňkami bude postformingová krycí deska stěny, v níž budou zasazeny zásuvky 230V. Celá sestava spodních skříněk bude na soklu min. 7 cm opatřeného čirou vytírací lištou. Barvy laminované dřevotřísky, postformingových desek, hran, typy madel apod. Upřesní zadavatel při realizaci.</t>
  </si>
  <si>
    <t xml:space="preserve">Dodavatel: </t>
  </si>
  <si>
    <t>Název:</t>
  </si>
  <si>
    <t>Sídlo:</t>
  </si>
  <si>
    <t>Osoba oprávněná:</t>
  </si>
  <si>
    <t xml:space="preserve">IČ: </t>
  </si>
  <si>
    <t xml:space="preserve">DIČ: </t>
  </si>
  <si>
    <t xml:space="preserve">Tel: </t>
  </si>
  <si>
    <t>DPH 21%</t>
  </si>
  <si>
    <t>Cena v Kč s DPH</t>
  </si>
  <si>
    <t>Součet</t>
  </si>
  <si>
    <t>Jméno, razítko a podpis</t>
  </si>
  <si>
    <t>UČEBNA FYZIKY + kabinet</t>
  </si>
  <si>
    <t xml:space="preserve">Demontáž nábytkového vybavení, </t>
  </si>
  <si>
    <t>Zmyvadlo na konzolích</t>
  </si>
  <si>
    <t>Odvoz suti a nepotřebného vybavení</t>
  </si>
  <si>
    <t>Instalace nových dveří 90 cm pravé vč. zárubní, práhu, kování</t>
  </si>
  <si>
    <t>Stavební práce celkem:</t>
  </si>
  <si>
    <t>Manipulace, doprava</t>
  </si>
  <si>
    <t>Stavební práce - podlaha celkem:</t>
  </si>
  <si>
    <t xml:space="preserve">Krabice KP68 přístrojová </t>
  </si>
  <si>
    <t xml:space="preserve">Jistič 1p10/16/ </t>
  </si>
  <si>
    <t xml:space="preserve">Propojovací lišty </t>
  </si>
  <si>
    <t xml:space="preserve">Nulová svorka </t>
  </si>
  <si>
    <t xml:space="preserve">Vypínač č.1 </t>
  </si>
  <si>
    <t xml:space="preserve">Vypínač č.6 </t>
  </si>
  <si>
    <t>Vypínač č.6</t>
  </si>
  <si>
    <t xml:space="preserve">Panel pro žáky 12/24V </t>
  </si>
  <si>
    <t>Panel pro žáky 12/24V</t>
  </si>
  <si>
    <t xml:space="preserve">Kabel CYSY 4B4 12/24V </t>
  </si>
  <si>
    <t>Kabel CYSY 4B4 12/24V</t>
  </si>
  <si>
    <t xml:space="preserve">Krabice odbočná OBB se svorkami </t>
  </si>
  <si>
    <t xml:space="preserve">Reproduktor </t>
  </si>
  <si>
    <t xml:space="preserve">Regulátor hlasitosti </t>
  </si>
  <si>
    <t xml:space="preserve">Svítidlo LED stropní 50W </t>
  </si>
  <si>
    <t xml:space="preserve">Svítidlo LED tabulové 30W </t>
  </si>
  <si>
    <t>Elektroinstalace, osvětlení celkem:</t>
  </si>
  <si>
    <t xml:space="preserve">Žákovské stoly dvoumístné </t>
  </si>
  <si>
    <t>Rozměry stolů: 130 x 65 x 72 cm. Stůl vyrobený z laminované dřevotřísky tl. 18 mm, všechny hrany 2 mm ABS. Pod horní deskou police. Z čelní strany stolů bude závětrování s mezerou nad podlahou pro snadné vytírání podlahy učebny. Ve stole bude umístěn tunel pro skryté vedení kabeláže. Noha stolu zdvojená pro skryté vedení kabeláže z podlahy do přípojného místa žáka. V pracovní desce stolu bude integrována schránka, v níž bude uloženo žákovské přípojné místo 12/24V. Přístup do schránky zajištěn výklopnými dvířky - součást pracovní plochy. Madla zafrézovaná. Stoly pevně přikotveny k podlaze. Dekor laminované dřevotřísky a barvu hran ABS upřesní zadavatel při realizaci. Předpoklad: kombinace dřeviny a unidekoru.</t>
  </si>
  <si>
    <t xml:space="preserve">Židle s kovovou konstrukcí vyrobenou z plochooválných trubek. Plastové kluzáky proti poškrábání podlahy. Sedák a opěrák vrstvená ohýbaná překližka s horní vrstvou 0,5 mm umakartu - tzv. CPL speciál povrch proti poškrábání. Židle bude výškově stavitelná ve velikostech č.4-6 pomocí šroubů na imbusový klič. Povrchová úprava kovových částí - žárový komaxit. Konkrétní barvu RAL upřesní zadavatel při realizaci. </t>
  </si>
  <si>
    <t>Židle učitelská - učebna</t>
  </si>
  <si>
    <t>Židle čalouněná - potahová látka nehořlavá, oděruvzdornost 90 000 cyklů. Kovová konstrukce vyrobená z plochooválných profilů, povrchová úprava komaxit, kolečka. Výškové nastavení pístem.</t>
  </si>
  <si>
    <t>Židle učitelská - kabinety</t>
  </si>
  <si>
    <t>Židle čalouněná, potahová látka nehořlavá, oděruvzdornost 90 000 cyklů. Nastavení tuhosti opěradla, výška sezení, výška loketních opěrek, úhel loketních opěrek (pro správné zdravé sezení).</t>
  </si>
  <si>
    <t>Stůl demonstrační</t>
  </si>
  <si>
    <t>Stůl o rozměrech š240 x h65 x v95 cm vyrobený z laminované dřevotřísky tl.18 mm, pracovní deska
postforming tl. 28 mm, všechny hrany 2 mm ABS podlepeny voděodolným lepidlem.
Závětrování až k zemi, a je vyvýšené nad pracovní plochu o 5 cm - zábrana proti přepadávání věcí z plochy stolu. Při čelním pohledu zleva: Skříňka se skrytými rozvody vody a odpadu (š60 cm) uzamykatelná plnými dvířky. Nad touto skříňkou bude na pracovní desce zasazen nerezový dřez se stojánkovou pákovou baterií. Dále skříňka policová (š120 cm) krytá plnými uzamykatelnými dvířky. Poslední je skříňka policová. V této skříňce budou dvě zásuvky 230V, zdroj přepínatelného regulovatelného 12/24 napětí. V horní desce nad touto skříňkou je výklop pro přístup do schránky, kde je umístěno přípojné místo (krabička pro připojení tzv. "banánků" ) učitele pro demonstraci pokusů 12/24V. Celý stůl na soklu opatřeném čirou vytírací lištou.</t>
  </si>
  <si>
    <t>Katedra bude vyrobena z laminované dřevotřísky tl. 18 mm, hrany 2 mm ABS.
Rozměr katedry: š140 x h60 x v 74 cm. Pracovní deska tl. 25mm s kabelovou průchodkou. V pravé spodní části katedry bude uzamykatelný box pro uložení PC boxu. Odvětrání boxu proti přehřátí PC bude zajištěno plastovými vzdušníky. V PC boxu budou 3 ks zásuvky 230V. Levá část katedry je skříňka policová krytá plnými uzamykatelnými dvířky. Závětrování až k zemi, a je vyvýšené nad pracovní plochu o 5 cm - zábrana proti přepadávání věcí z plochy stolu. Dekor laminované dřevotřísky a barvu hran ABS upřesní zadavatel při realizaci. Předpoklad: kombinace dřeviny a unidekoru.</t>
  </si>
  <si>
    <t>Skříň pro uložení výukových materiálů a pomůcek vyrobená z laminované dřevotřísky tl. 18 mm s 2 mm ABS hranami. Spodní část policová uzamykatelná plnými dvířky. Horní část policová prosklená (bezpečnostní kalené sklo uložené v DTDL lištách). Rozměr skříně: š85 x v200 x h42 cm. Skříně jsou postaveny boky k sobě  pevně vzájemně spojeny nábytkovými šrouby. Sokl celé sestavy skříní je opatřen čirou vytírací lištou. Dekor laminované dřevotřísky a barvu hran ABS upřesní zadavatel při realizaci. Předpoklad: kombinace dřeviny a unidekoru.</t>
  </si>
  <si>
    <t>Stůl učitelský kabinet</t>
  </si>
  <si>
    <t>Stůl o rozměrech 140x60 cm vyrobený z laminované dřevotřísky tl.18 mm, pracovní deska tl.25mm, všechny hrany ABS 2 mm. V levé části skříňka (š40 cm) policová uzamykatelná, v pravé části skříňka (š45 cm) zásuvková uzamykatelná (5 ks zásuvek). K tomuto stolu je pevně připojena skříňka pro tiskárnu - uzamykatelná policová o rozměrech š79 cm x h 60 cm</t>
  </si>
  <si>
    <t>Stůl učitelský - atyp</t>
  </si>
  <si>
    <t>Atypický ve tvaru šikmého "L" o rozměrech d=235 a 95 cm, h=65 cm, vyrobený z laminované dřevotřísky tl.18 mm, pracovní deska tl.25mm, všechny hrany ABS 2 mm. 2 ks skříňka (š40 cm) policová uzamykatelná, 2 ks skříňka (š45 cm) zásuvková uzamykatelná (5 ks zásuvek).</t>
  </si>
  <si>
    <t>Skříně/Vitríny - kabinet</t>
  </si>
  <si>
    <t>Nábytek celkem:</t>
  </si>
  <si>
    <t>Napojení nových umyvadel a dřezů na stávající odpad</t>
  </si>
  <si>
    <t>Napojení nových bateriíí na stávající přívody vody</t>
  </si>
  <si>
    <t>Vodařské práce celkem:</t>
  </si>
  <si>
    <t>OSTATNÍ</t>
  </si>
  <si>
    <t>Ostatní celkem:</t>
  </si>
  <si>
    <t>UČEBNA CHEMIE + kabinet</t>
  </si>
  <si>
    <t>Demontáž učitelského stupínku</t>
  </si>
  <si>
    <t>Demontáž dělící příčky mezi učebnou a kabinetem</t>
  </si>
  <si>
    <t>Tesařské práce</t>
  </si>
  <si>
    <t>Dodávka a instalace nové dělící příčky mezi učebnou a kabinetem</t>
  </si>
  <si>
    <t>Konstrukce bude vyrobena z dřevěných hranolů, vystlána kamennou lisovanou vatou. Obložení stěny z laminované dřevotřísky tl. 18 mm bílé barvy s 2 mm ABS hranami. Do této příčky jsou zasazeny dveře pro vstup do kabinetu. Délka příčky je cca 724 cm</t>
  </si>
  <si>
    <t>Tesařské práce celkem:</t>
  </si>
  <si>
    <t>Demontáž radiátoru</t>
  </si>
  <si>
    <t>Radiátor</t>
  </si>
  <si>
    <t>Rozměr: š1000 x h66 x v 600 mm. Barva bílá. Plechový, deskový</t>
  </si>
  <si>
    <t>Montáž nového radiátoru</t>
  </si>
  <si>
    <t>Napojení nových dřezů a umyvadel na stávající rozvody</t>
  </si>
  <si>
    <t>Napojení nových bateriíí na stávající rozvody</t>
  </si>
  <si>
    <t>Tlaková zkouška a revize</t>
  </si>
  <si>
    <t>PVC Krytina heterogenní zátěžová</t>
  </si>
  <si>
    <t>Stůl o rozměrech š130 x h60 x v72 cm vyrobený z laminované dřevotřísky tl. 18 mm, pracovní deska postforming tl.28 mm, všechny hrany 2 mm ABS. Pod horní deskou police. Z čelní strany stolů bude závětrování. Nohy stolů i závetrování jsou opatřeny čirými vytíracími lištami. Stoly pevně přikotveny k podlaze. Dekor laminované dřevotřísky a barvu hran ABS upřesní zadavatel při realizaci. Předpoklad: kombinace dřeviny a unidekoru.</t>
  </si>
  <si>
    <t>Žákovské stoly trojmístné</t>
  </si>
  <si>
    <t>Stůl o rozměrech š180 x h60 x v72 cm vyrobený z laminované dřevotřísky tl. 18 mm, pracovní deska postforming tl.28 mm, všechny hrany 2 mm ABS. Pod horní deskou police. Z čelní strany stolů bude závětrování. Nohy stolů i závetrování jsou opatřeny čirými vytíracími lištami. Stoly pevně přikotveny k podlaze. Dekor laminované dřevotřísky a barvu hran ABS upřesní zadavatel při realizaci. Předpoklad: kombinace dřeviny a unidekoru.</t>
  </si>
  <si>
    <t>Tunel s dřezy</t>
  </si>
  <si>
    <t>Tunel o rozměrech š620 x h45 x v72 cm vyrobený z laminované dřevotřísky tl 18. mm s 2 mm ABS hranami. Horní deska postforming tl. 28 mm V pracovní desce tunelu je zasazen 5 ks dřez nerezový se sifonem a stojánkovou pákovou baterií. Tunelem budou nataženy nové rozvody vody a opadů - napojeny na stávající rozvody. Tunel má 5 ks dvířka uzamykatelná pro přístup k sifonům dřezů. Celý tunel je postaven na soklu min. 4 cm opatřeném čirou vytírací lištou.</t>
  </si>
  <si>
    <t>Stůl o rozměrech š240 x h65 x v95 cm vyrobený z laminované dřevotřísky tl.18 mm, pracovní deska postforming tl. 28 mm, všechny hrany 2 mm ABS podlepeny voděodolným lepidlem. Závětrování až k zemi, a je vyvýšené nad pracovní plochu o 5 cm - zábrana proti přepadávání věcí z plochy stolu. Při čelním pohledu zleva: Skříňka se skrytými rozvody vody a odpadu (š60 cm) uzamykatelná plnými dvířky. Nad touto skříňkou bude na pracovní desce zasazen nerezový dřez se stojánkovou pákovou baterií. Dále skříňka policová (š120 cm) krytá plnými uzamykatelnými dvířky. Poslední je skříňka policová. Celý stůl na soklu opatřeném čirou vytírací lištou.</t>
  </si>
  <si>
    <t>Stůl učitelský - kabinet</t>
  </si>
  <si>
    <t xml:space="preserve">Stůl o rozměrech 140x60 cm vyrobený z laminované dřevotřísky tl.18 mm, pracovní deska tl.25mm, všechny hrany ABS 2 mm. V levé části skříňka (š40 cm) policová uzamykatelná, v pravé části skříňka (š45 cm) zásuvková uzamykatelná (5 ks zásuvek). </t>
  </si>
  <si>
    <t>Skříně na chemikálie - kabinet</t>
  </si>
  <si>
    <t>Skříň na uskladnění chemikálií s vaničkami na zachycení kapalin. Skříň je vybavena 4 přestavitelnými policemi ve tvaru vaničky s robustním perforovaným pozinkovým roštem a jednou hlubší vaničkou na dně skříně bez roštu. Výška 1950 x šířka 950 x hloubka 500 mm, nosnost police 60 kg, nosnost korpusu 300 kg. Drátěné dveře v ocelovém rámu. Barva bude upřesněna zadavatelem při realizaci.</t>
  </si>
  <si>
    <t>Stůl pojízdný - kabinet</t>
  </si>
  <si>
    <t>Stůl o rozměrech 130 x 60 cm. Kovová konstrukce na kolečkách s brzdou. Pracovní plocha i police pod ní jsou vyrobeny z postformingových desek tl. 28 mm s 2 mm ABS hranami. Povrchová úprava konstrukce žárový komaxit. Barvu RAL a barvu desek zadavatel upřesní při realizaci.</t>
  </si>
  <si>
    <t>Nástěnky</t>
  </si>
  <si>
    <t>Nástěnka 100x100 cm korková, AL rám. Montáž na stěnu</t>
  </si>
  <si>
    <t>Police</t>
  </si>
  <si>
    <t>Police vyrobená z laminované dřevotřísky tl.18mm s 2mm ABS hranami, konzolemi kotveny do výklenku.</t>
  </si>
  <si>
    <t xml:space="preserve">Doprava, montáž, vynáška, ustavení </t>
  </si>
  <si>
    <t>a ostatní náklady spojené s realizací interiéru</t>
  </si>
  <si>
    <t>Zatemnění oken</t>
  </si>
  <si>
    <t>Dodávka a montáž dálkově ovládaných lamelových vnitřních bílých rolet. Rozměr oken 246 x 143,8 cm. 4 ks okna.</t>
  </si>
  <si>
    <t>Zatemnění oken celkem:</t>
  </si>
  <si>
    <t>UČEBNA INFORMATIKY 1</t>
  </si>
  <si>
    <t>Kabel CYKY 3Cx6</t>
  </si>
  <si>
    <t>Trojzásuvka vestavná</t>
  </si>
  <si>
    <t>Lišta LV/trubka</t>
  </si>
  <si>
    <t>Police do rozvaděče</t>
  </si>
  <si>
    <t>Zásuvkové pole s ochranou</t>
  </si>
  <si>
    <t>Zásuvka IP 44 na povech</t>
  </si>
  <si>
    <t>Petch panel cat.5e 24p</t>
  </si>
  <si>
    <t xml:space="preserve">UTP patchcord 0,5m </t>
  </si>
  <si>
    <t>Úprava rozvaděče - datové rozvody</t>
  </si>
  <si>
    <t>Zásuvka datová</t>
  </si>
  <si>
    <t>Kabel UTP</t>
  </si>
  <si>
    <t>Lišta LV/ trubka - datové rozvody</t>
  </si>
  <si>
    <t>Vedlejší montážní materiál - datové rozvody</t>
  </si>
  <si>
    <t xml:space="preserve">Stůl o rozměrech š180 x h70 cm vyrobený z laminované dřevotřísky tl. 18 mm s 2 mm ABS hranami. Pod pracovní deskou 2 x skříňka pro uložení PC boxů, která bude odvětrána ze zadní strany vzdušnicemi. Nad pracovní plochou je podstavec pro minitory. V něm, v pracovní ploše, a ve skříňce pro PC jsou kabelové průchodky. Součástí stolu je schránka s 2x trojzásuvkou 230V pro připojení PC a monitorů. Pod touto schránkou je tunel pro vedení kabeláže. Oba tunely jsou přístupné ze strany závětrování pomocí výklopných uzamykatelných dvířek. Zámek cylindrický. Možnost použití tzv. generálního klíče. Obě schránky jsou opatřeny kabelovými průchodkami. Noha - bočnice stolu je opatřena tunelem z laminované dřevotřísky pro skryt vedení kabeláže z podlahy do stolu.        </t>
  </si>
  <si>
    <t>Žákovské stoly jednomístné</t>
  </si>
  <si>
    <t>Stůl o rozměrech š130 x h70 cmvyrobený z laminované dřevotřísky tl. 18 mm s 2 mm ABS hranami. Pod pracovní deskou skříňka pro uložení PC boxu, která bude odvětrána ze zeadní strany vzdušnicemi. Nad pracovní plochou je podstavec pro minitor. V něm, v pracovní ploše, a ve skříňce pro PC jsou kabelové půchodky. Součástí stolu je schránka s trojzásuvkou 230V pro připojení PC a monitoru. Pod touto schránkou je tunel pro vedení kabeláže. Oba tunely jsou přístupné ze strany závětrování pomocí výklopných uzamykatelných dvířek. Zámek cylindrický. Možnost použití tzv. generálního klíče. Obě schránky jsou opatřeny kabelovými průchodkami. Noha - bočnice stolu je opatřena tunelem z laminované dřevotřísky pro skryt vedení kabláže z podlahy do stolu.</t>
  </si>
  <si>
    <t xml:space="preserve">Židle stavitelná pístem, na kolečkách, kovová konstrukce z plochooválných profilů, povrchová úprava komaxit, sedák a opěrák lisovaná vrstvená překližka s horní vrstvou 0,5 mm umakartu - tzv. CPL speciál proti poškrábání. Konkrétní barvu RAL upřesní zadavatel při realizaci. </t>
  </si>
  <si>
    <t>Židle čalouněná - potahová látka oděruvzdornost 90 000 cyklů, nehořlavá.
Kovová konstrukce vyrobená z plochooválných profilů, povrchová úprava komaxit, kolečka.
Výškové nastavení pístem.</t>
  </si>
  <si>
    <t>Katedra bude vyrobena z laminované dřevotřísky tl. 18 mm, hrany 2 mm ABS. Katedra se skládá ze dvou částí - stolu a skříňky. Rozměr stolu: š130 x h70 x v 74 cm. Pracovní deska tl. 25mm s kabelovou průchodkou. V pravé spodní části katedry bude uzamykatelný box pro uložení PC boxu. Odvětrání boxu proti přehřátí PC bude zajištěno plastovými vzdušníky. V PC boxu budou 3 ks zásuvky 230V. Levá část katedry je skříňka uzamykatelná zásuvková. Závětrování až k zemi, a je vyvýšené nad pracovní plochu o 5 cm - zábrana proti přepadávání věcí z plochy stolu. Dekor laminované dřevotřísky a barvu hran ABS upřesní zadavatel při realizaci. Předpoklad: kombinace dřeviny a unidekoru. Skříňka o rozměrech š200 x h40 x v74 cm. Pracovní deska tl. 25mm s kabelovou průchodkou. Skříňka je policová, krytá plnými uzamykatelnými dvířky.</t>
  </si>
  <si>
    <t>a ostatní náklady spojené s realizací</t>
  </si>
  <si>
    <t>UČEBNA INFORMATIKY 2</t>
  </si>
  <si>
    <t>Demontáž stávajícíh obkladů mycí zóny</t>
  </si>
  <si>
    <t>Demontáž umyvadla, baterie, odpadu.</t>
  </si>
  <si>
    <t>Umyvadlo na konzolích, sifon, baterie</t>
  </si>
  <si>
    <t>Stavební práce celem:</t>
  </si>
  <si>
    <t xml:space="preserve">Stůl o rozměrech š180 x h70 cm vyrobený z laminované dřevotřísky tl. 18 mm s 2 mm ABS hranami. Pod pracovní deskou 2 x skříňka pro uložení PC boxů, která bude odvětrána ze zadní strany vzdušnicemi. Nad pracovní plochou je podstavec pro monitory. V něm, v pracovní ploše, a ve skříňce pro PC jsou kabelové průchodky. Součástí stolu je schránka s 2x trojzásuvkou 230V pro připojení PC a monitorů. Pod touto schránkou je tunel pro vedení kabeláže. Oba tunely jsou přístupné ze strany závětrování pomocí výklopných uzamykatelných dvířek. Zámek cylindrický. Možnost použití tzv. generálního klíče. Obě schránky jsou opatřeny kabelovými průchodkami. Noha - bočnice stolu je opatřena tunelem z laminované dřevotřísky pro skryt vedení kabeláže z podlahy do stolu.        </t>
  </si>
  <si>
    <t>Žákovský stůl jednomístný</t>
  </si>
  <si>
    <t>Stůl o rozměrech š90 x h70 cmvyrobený z laminované dřevotřísky tl. 18 mm s 2 mm ABS hranami. Pod pracovní deskou skříňka pro uložení PC boxu, která bude odvětrána ze zeadní strany vzdušnicemi. Nad pracovní plochou je podstavec pro monitor. V něm, v pracovní ploše, a ve skříňce pro PC jsou kabelové půchodky. Součástí stolu je schránka s trojzásuvkou 230V pro připojení PC a monitoru. Pod touto schránkou je tunel pro vedení kabeláže. Oba tunely jsou přístupné ze strany závětrování pomocí výklopných uzamykatelných dvířek. Zámek cylindrický. Možnost použití tzv. generálního klíče. Obě schránky jsou opatřeny kabelovými průchodkami. Noha - bočnice stolu je opatřena tunelem z laminované dřevotřísky pro skryt vedení kabláže z podlahy do stolu.</t>
  </si>
  <si>
    <t>Žákovský stůl jednomístný - vozíčkář</t>
  </si>
  <si>
    <t xml:space="preserve">Stůl o rozměrech š140 x h70 cm vyrobený z laminované dřevotřísky tl. 18 mm s 2 mm ABS hranami. Pod pracovní deskou 2 x skříňka pro uložení PC boxů, která bude odvětrána ze zadní strany vzdušnicemi. Nad pracovní plochou je podstavec pro monitory. V něm, v pracovní ploše, a ve skříňce pro PC jsou kabelové průchodky. Součástí stolu je schránka s 2x trojzásuvkou 230V pro připojení PC a monitorů. Pod touto schránkou je tunel pro vedení kabeláže. Oba tunely jsou přístupné ze strany závětrování pomocí výklopných uzamykatelných dvířek. Zámek cylindrický. Možnost použití tzv. generálního klíče. Obě schránky jsou opatřeny kabelovými průchodkami. Noha - bočnice stolu je opatřena tunelem z laminované dřevotřísky pro skryt vedení kabeláže z podlahy do stolu.        </t>
  </si>
  <si>
    <t>Katedra bude vyrobena z laminované dřevotřísky tl. 18 mm, hrany 2 mm ABS. Katedra se skládá ze dvou částí - stolu a skříňky. Rozměr stolu: š170 x h70 x v 74 cm. Pracovní deska tl. 25mm s kabelovou průchodkou. V pravé spodní části katedry bude uzamykatelný box pro uložení PC boxu. Odvětrání boxu proti přehřátí PC bude zajištěno plastovými vzdušníky. V PC boxu budou 3 ks zásuvky 230V. Levá část katedry je skříňka uzamykatelná zásuvková. Závětrování až k zemi, a je vyvýšené nad pracovní plochu o 5 cm - zábrana proti přepadávání věcí z plochy stolu. Dekor laminované dřevotřísky a barvu hran ABS upřesní zadavatel při realizaci. Předpoklad: kombinace dřeviny a unidekoru. Skříňka o rozměrech š135 x h40 x v74 cm. Pracovní deska tl. 25mm s kabelovou průchodkou. Skříňka je policová, krytá plnými uzamykatelnými dvířky.</t>
  </si>
  <si>
    <t>a ostatní náklady spojené s realizací nábytku</t>
  </si>
  <si>
    <t>UČEBNA PŘÍRODOPISU + kabinet</t>
  </si>
  <si>
    <t>Skříňka umyvadlová</t>
  </si>
  <si>
    <t>Skříňka vyrobená z laminované dřevotřísky tl.18 mm, pracovní deskou postforming tl.28 mm, všechny hrany 2mm ABS. V pracovní desce je zasazen nerezový dřez se stojánkovou pákovou baterií.
Rozměr skříňky š150 x h60 cm. Dvířka uzamykatelná plná. Sokl min 4 cm opatřen čirou vytírací lištou.</t>
  </si>
  <si>
    <t>Žákovská pracoviště - mikroskopy</t>
  </si>
  <si>
    <t>Sestava žákovských pracovních ploch podél stěn, se skříňkami pro uschování mikroskopů.
Celková délka 1050 cm. Závětrovací deska vyvýšená (v160 cm). V této desce je zabudováno 7ks zásuvek 230V. Pod pracovní deskou je 7 ks skříněk pro uložení mikroskopů, krytých plnými uzamykatelnými dvířky se zafrézovanými madly pro otevírání. Celá sestava vyrobena z laminované dřevotřísky tl.18 mm, pracovní deska postforming tl.28 mm. Všechny hrany 2 mm ABS. Skříňky a plochy které jsou v kontaktu s podlahou budou opatřeny čirou vytírací lištou.</t>
  </si>
  <si>
    <t>Stůl o rozměrech š240 x h65 x v95 cm vyrobený z laminované dřevotřísky tl.18 mm, pracovní deska postforming tl. 28 mm, všechny hrany 2 mm ABS podlepeny voděodolným lepidlem. Závětrování až k zemi, a je vyvýšené nad pracovní plochu o 5 cm - zábrana proti přepadávání věcí z plochy stolu. Při čelním pohledu zleva: Skříňka se skrytými rozvody vody a odpadu (š60 cm) uzamykatelná plnými dvířky. Nad touto skříňkou bude na pracovní desce zasazen nerezový dřez se stojánkovou pákovou baterií. Dále skříňka policová (š120 cm) krytá plnými uzamykatelnými dvířky. Poslední je skříňka policová. V této skříňce je umístěna plnící stanice metalhydridových vodíkových patron. Celý stůl na soklu opatřeném čirou vytírací lištou.</t>
  </si>
  <si>
    <t xml:space="preserve">Stůl pojízdný </t>
  </si>
  <si>
    <t>Nástěnná vitrína</t>
  </si>
  <si>
    <t>Vitrína o rozměrech š80 x v70 vyrobená z laminované dřevotřísky tl.18 mm s 2 mm ABS hranami. Uzamykatelná. Bezpečnostní kalené sklo. Montáž na stěnu</t>
  </si>
  <si>
    <t xml:space="preserve">Nástěnky </t>
  </si>
  <si>
    <t>sada</t>
  </si>
  <si>
    <t>Nástěnky korkové 2 ks 100x100 cm, 3 ks 150x100 cm. Al rám. Montáž na stěnu</t>
  </si>
  <si>
    <t>Instalace umyvadla a konzolí do zdi</t>
  </si>
  <si>
    <t>Dodávka umyvadla, sifonu a instalace</t>
  </si>
  <si>
    <t>Celkem stavební práce podlaha celkem:</t>
  </si>
  <si>
    <t>Kabel 5Cx6 mm</t>
  </si>
  <si>
    <t>Lišta LV 40x40</t>
  </si>
  <si>
    <t>Kabel CYKY 3C1,5 el. rolety</t>
  </si>
  <si>
    <t>Dvojzásuvka vestavná - stůl žákovský</t>
  </si>
  <si>
    <t>Dvojzásuvka vestavná - stůl</t>
  </si>
  <si>
    <t>Doprava a přesun materiálu</t>
  </si>
  <si>
    <t>Doprava</t>
  </si>
  <si>
    <t>Rozměr stolu: š130 x h65 x v72 cm. Stůl vyrobený z laminované dřevotřísky tl. 18 mm, všechny hrany 2 mm ABS. Pod horní deskou police. Z čelní strany stolů bude závětrování  s mezerou 15 cm nad podlahou pro snadné vytírání podlahy učebny. Ve stole bude umístěn tunel pro skryté vedení kabeláže. Přístup k tunelu bude zajištěn ze zavětrovací strany pomocí výklopných uzamykatelných dvířek.  V pracovní desce stolu u každého  žákovského místa bude integrována  vertikálně vyjížděcí schránka - držák tabletu. Mechanismus vyjíždění je elektrický, ovládaný z pracoviště učitele. Pojezd je opatřen antikolizní ochranou (v případě, že žák zapomene zastrčit tablet, či nechá v prostoru pro zajíždění nežádoucí předmět, mechanismus se při detekci zastaví a vrátí do původní otevřené polohy. Držák tabletu bude přizpůsobitelný - možnost nastavení sklonu a vzdálenosti tabletu. Ve schránce je též umístěna 2x zásuvka 230V. Pod touto zásuvkou je tunel pro vedení elektro kabeláže do těchto zásuvek. Přístup k tomuto tunelu je také zajištěn výklopnými uzamykatelnými dvířky ze strany závětrování stolu. V závětrování stolů bude umístěn háček pro zavěšení žákovských sluchátek. Výklopná dvířka pro přístup k tunelu budou uzamykatelná opatřena zafrézovaným madlem - úchytem. Celá sestava stolů bude pevně přikotvena k podlaze. V bočnicích stolů budou kabelové průchodky pro snadné vedení kabelů z jednoho stolu do druhého. Dekor laminované dřevotřísky a barvu hran ABS upřesní zadavatel při realizaci. Předpoklad: kombinace dřeviny a unidekoru. Všechny výjezdy jednotlivých žáků jsou ovládány z centrálního ovladače učitele. Možnost výběru, který výsuv zůstane zasunut ve stole, a který vysunut.</t>
  </si>
  <si>
    <t>Žákovský stůl jednomístný, šířka 100 cm</t>
  </si>
  <si>
    <t>Rozměr stolu: š100 x h65 x v72 cm. Stůl vyrobený z laminované dřevotřísky tl. 18 mm, všechny hrany 2 mm ABS. Pod horní deskou police. Z čelní strany stolů bude závětrování  s mezerou 15 cm nad podlahou pro snadné vytírání podlahy učebny. Ve stole bude umístěn tunel pro skryté vedení kabeláže. Přístup k tunelu bude zajištěn ze zavětrovací strany pomocí výklopných uzamykatelných dvířek.  V pracovní desce stolu u každého  žákovského místa bude integrována  vertikálně vyjížděcí schránka - držák tabletu. Mechanismus vyjíždění je elektrický, ovládaný z pracoviště učitele. Pojezd je opatřen antikolizní ochranou (v případě, že žák zapomene zastrčit tablet, či nechá v prostoru pro zajíždění nežádoucí předmět, mechanismus se při detekci zastaví a vrátí do původní otevřené polohy. Držák tabletu bude přizpůsobitelný - možnost nastavení sklonu a vzdálenosti tabletu. Ve schránce je též umístěna zásuvka 230V. Pod touto zásuvkou je tunel pro vedení elektro kabeláže do těchto zásuvek. Přístup k tomuto tunelu je také zajištěn výklopnými uzamykatelnými dvířky ze strany závětrování stolu. V závětrování stolů bude umístěn háček pro zavěšení žákovských sluchátek. Výklopná dvířka pro přístup k tunelu budou uzamykatelná opatřena zafrézovaným madlem - úchytem. Celá sestava stolů bude pevně přikotvena k podlaze. V bočnicích stolů budou kabelové průchodky pro snadné vedení kabelů z jednoho stolu do druhého. Dekor laminované dřevotřísky a barvu hran ABS upřesní zadavatel při realizaci. Předpoklad: kombinace dřeviny a unidekoru. Všechny výjezdy jednotlivých žáků jsou ovládány z centrálního ovladače učitele. Možnost výběru, který výsuv zůstane zasunut ve stole, a který vysunut.</t>
  </si>
  <si>
    <t>Příprava pro nástavbu jazykové platformy. Katedra má být vyrobena z laminované dřevotřísky tl. 18 mm, hrany 2 mm ABS, se skládá ze dvou částí - katedry a skříňky. Rozměr katedry: š140 x h60 x v 74 cm. V bočnici - noze katedry bude kabelová průchodka pro vedení kabelů z katedry do sestavy žákovských stolů. V levé spodní části katedry bude uzamykatelný box pro uložení PC boxu. Odvětrání boxu proti přehřátí PC bude zajištěno plastovými vzdušníky. V levé části pod pracovní deskou bude také zásuvka, v níž budou umístěny ovladače jednotlivých žákovských výjezdů tabletů. Skříňka o rozměru š100 x h60 cm vyrobená z laminované dřevotřísky tl. 18 mm s 2 mm ABS hranami, policová krytá plnými uzamykatelnými dvířky.  Dekor laminované dřevotřísky a barvu hran ABS upřesní zadavatel při realizaci. Předpoklad: kombinace dřeviny a unidekoru.</t>
  </si>
  <si>
    <t>Dálkově ovládané lamelové elektrické vnitřní zatemnění oken</t>
  </si>
  <si>
    <t>Demontáž nábytkového vybavení</t>
  </si>
  <si>
    <t>Demontáž a likvidace</t>
  </si>
  <si>
    <t>Lepení obkladů nových umyvadlových zón</t>
  </si>
  <si>
    <t>Dodávka umyvadel a montáž</t>
  </si>
  <si>
    <t>Demontáž obložení stěn</t>
  </si>
  <si>
    <t>Instalace nových dveří 80 cm levé vč. zárubní, práhu, kování</t>
  </si>
  <si>
    <t>Kabel CYKY 5Cx6mm</t>
  </si>
  <si>
    <t>Demontáže vč. bojleru, likvidace odpadu</t>
  </si>
  <si>
    <t>Lavice dvoumístná stavitelná. Horní deska 130x50 cm, tl.18mm, ABS hrana 2 mm. Pod horní deskou koše pozinkované. Háčky pro zavěšení tašek. Bytelná kovová konstrukce lavice. Nohy lavic z trubkové profilu o průměru min. 40 mm. Zbytek konstrukce z plochooválných trubek 50x30 mm a 45x20. Výškové nastavení ve velikostech 3-7. Přestavění pomocí šroubů na imbusový klíč a kloboučku na pružině zajištující snadné přestavění z jedné polohy do jiné.</t>
  </si>
  <si>
    <t>Demonstrační stůl o rozměrech š180 x h60 x v 90 cm vyrobený z laminované dřevotřísky tl.18 mm, pracovní deska postforming tl.28 mm, všechny hrany 2 mm ABS. Závětrovací deska vyvýšena nad úroveň pracovní desky stolu o 5 cm - proti přepadu věcí. Pod pracovní deskou tři skříňky policové (š60 cm). V poslední - pravé skříňce bude umístěna plnící stanice vodíku pro doplnění matelhydridových patron, napájena z PC stolu učitele. V bočnici stolu bude kabelová průchodka. Sokl min. 4 cm opatřen čirou vytírací lištou.</t>
  </si>
  <si>
    <t xml:space="preserve">Katedra rohová vyrobená z laminované dřevotřísky tl.18 mm, horní deska tl.25 mm, všechny hrany 2 mm ABS. Závětrování až k zemi, ve spodní části lemováno čirou vytírací lištou, a je vyvýšené nad pracovní desku o 7 cm - zabránění přepadu věcí. V rohu pracovní desky kabelové průchodky. V levé části pod pracovní deskou skříňka uzamykatelná zásuvková (4 ks zásuvky). V pravé části je skříňka pro PC box, uzamykatelná krytá plnými dvířky. Ze zadní strany jsou plastové vzdušnice pro odvětrání. Druhý segment rohové katedry je skříňka policová krytá plnými uzamykatelnými dvířky. </t>
  </si>
  <si>
    <t>Katedry učitelů - kabinet</t>
  </si>
  <si>
    <t>Stoly pro učitele o rozměrech š140 x h60 x v74 cm vyrobené z laminované dřevotřísky tl. 18 mm, s horní deskou tl. 25 mm, všechny hrany 2 mm ABS. Kluzáky proti poškrábání podlahy. V pravé části stolu je skříňka zásuvková (4 ks uzamykatelných zásuvek). Dekor laminované dřevotřísky a barvu hran ABS upřesní zadavatel při realizaci. Předpoklad: kombinace dřeviny a unidekoru.</t>
  </si>
  <si>
    <t>Skříně na chemikálie</t>
  </si>
  <si>
    <t>Skříň na uskladnění chemikálií, s vaničkami na zachycení kapalin. Skříň je vybavena 4 přestavitelnými policemi ve tvaru vaničky s robustním perforovaným pozinkovým roštem a jednou hlubší vaničkou na dně skříně bez roštu. Výška 1950 x šířka 950 x hloubka 500 mm, nosnost police 60 kg, nosnost korpusu 300 kg. Drátěné dveře v ocelovém rámu.</t>
  </si>
  <si>
    <t>Skříně - kabinet</t>
  </si>
  <si>
    <t>Obložení stěn</t>
  </si>
  <si>
    <t>Doprava, vynáška, montáž, manipulace a ostatní náklady spojené s realozací</t>
  </si>
  <si>
    <t>Práce, montáž a jiné</t>
  </si>
  <si>
    <t>Demontáž nepotřebných starých rozvodů a odpadů, zaslepení</t>
  </si>
  <si>
    <t>Kabinet učitele - bojlery a přísl.</t>
  </si>
  <si>
    <t>Napojení nových umyvadel na stávající odpad</t>
  </si>
  <si>
    <t>Učebna + kabinet</t>
  </si>
  <si>
    <t>Zatemnění učebny</t>
  </si>
  <si>
    <t>Zatemnění učebny celkem:</t>
  </si>
  <si>
    <t xml:space="preserve">Cena v Kč bez DPH </t>
  </si>
  <si>
    <t>Kontaktní e-mail:</t>
  </si>
  <si>
    <t>VZ "Dodávka nábytku"</t>
  </si>
  <si>
    <t>Rozpočet ZŠ Dr. Hrubého 2, Šternberk, příspěvková organizace - jazyková laboratoř</t>
  </si>
  <si>
    <t>Rozpočet ZŠ Dr. Hrubého 2, Šternberk, příspěvková organizace - učebna prakt. vyučování - vaření</t>
  </si>
  <si>
    <t>Rozpočet ZŠ náměstí Svobody 3, Šternberk, příspěvková organizace - učebna fyziky</t>
  </si>
  <si>
    <t>Rozpočet ZŠ náměstí Svobody 3, Šternberk, příspěvková organizace - učebna chemie</t>
  </si>
  <si>
    <t>Rozpočet ZŠ náměstí Svobody 3, Šternberk, příspěvková organizace - učebna ICT 1</t>
  </si>
  <si>
    <t>Rozpočet ZŠ náměstí Svobody 3, Šternberk, příspěvková organizace - učebna ICT 2</t>
  </si>
  <si>
    <t>Rozpočet ZŠ náměstí Svobody 3, Šternberk, příspěvková organizace - učebna přírodopisu</t>
  </si>
  <si>
    <t>Rozpočet ZŠ Svatoplukova 7, Šternberk, příspěvková organizace - jazyková laboratoř</t>
  </si>
  <si>
    <t>Rozpočet ZŠ Svatoplukova 7, Šternberk, příspěvková organizace - učebna přírodovědných předmětů</t>
  </si>
  <si>
    <t>Nivelační hmota</t>
  </si>
  <si>
    <t>Montáž nivelační hmoty</t>
  </si>
  <si>
    <t>Montáž PVC krytiny</t>
  </si>
  <si>
    <t>Montáž obvodového profilu</t>
  </si>
  <si>
    <t>Příprava podkladu</t>
  </si>
  <si>
    <t>Obvodový dilatační pásek</t>
  </si>
  <si>
    <t>Demontáž a likvidace původní krytiny</t>
  </si>
  <si>
    <t xml:space="preserve">Židle žákovská stavitelná </t>
  </si>
  <si>
    <t>ZŠ Dr. Hrubého 2, Šternberk, příspěvková organizace</t>
  </si>
  <si>
    <t>Demontáž a likvidace původní krytiny, vyvýšených stupínků</t>
  </si>
  <si>
    <t>ZŠ náměstí Svobody 3, Šternberk, příspěvková organizace</t>
  </si>
  <si>
    <t>ZŠ Svatoplukova 7, Šternberk, příspěvková organizace</t>
  </si>
  <si>
    <t>Nové obložení stěn. Obložení bude z laminované dřevotřísky tl. 18 mm s 2 mm ABS hranami, mezi jednotlivými dílci budou pérovky. Výška obložení 120 cm. Součet jednotlivých délek je cca 55 metrů.</t>
  </si>
  <si>
    <t>UČEBNA PŘÍRODNÍCH VĚD + kabinet</t>
  </si>
</sst>
</file>

<file path=xl/styles.xml><?xml version="1.0" encoding="utf-8"?>
<styleSheet xmlns="http://schemas.openxmlformats.org/spreadsheetml/2006/main">
  <numFmts count="23">
    <numFmt numFmtId="6" formatCode="#,##0\ &quot;Kč&quot;;[Red]\-#,##0\ &quot;Kč&quot;"/>
    <numFmt numFmtId="164" formatCode="#,##0\ &quot;Kč&quot;"/>
    <numFmt numFmtId="165" formatCode="#,##0.00\ &quot;Kč&quot;"/>
    <numFmt numFmtId="166" formatCode="#,##0.0_);[Red]\(#,##0.0\)"/>
    <numFmt numFmtId="167" formatCode="_-* #,##0_-;\-* #,##0_-;_-* &quot;-&quot;_-;_-@_-"/>
    <numFmt numFmtId="168" formatCode="_-* #,##0.00_-;\-* #,##0.00_-;_-* &quot;-&quot;??_-;_-@_-"/>
    <numFmt numFmtId="169" formatCode="&quot;$&quot;#,##0_);[Red]\(&quot;$&quot;#,##0\)"/>
    <numFmt numFmtId="170" formatCode="&quot;$&quot;#,##0.00_);[Red]\(&quot;$&quot;#,##0.00\)"/>
    <numFmt numFmtId="171" formatCode="_(&quot;$&quot;* #,##0_);_(&quot;$&quot;* \(#,##0\);_(&quot;$&quot;* &quot;-&quot;_);_(@_)"/>
    <numFmt numFmtId="172" formatCode="_(&quot;$&quot;* #,##0.00_);_(&quot;$&quot;* \(#,##0.00\);_(&quot;$&quot;* &quot;-&quot;??_);_(@_)"/>
    <numFmt numFmtId="173" formatCode="d\-mmm\-yy\ \ \ h:mm"/>
    <numFmt numFmtId="174" formatCode="#,##0.0_);\(#,##0.0\)"/>
    <numFmt numFmtId="175" formatCode="#,##0.000_);\(#,##0.000\)"/>
    <numFmt numFmtId="176" formatCode="0.0%"/>
    <numFmt numFmtId="177" formatCode="mmm\-yy_)"/>
    <numFmt numFmtId="178" formatCode="0.0%;\(0.0%\)"/>
    <numFmt numFmtId="179" formatCode="0%_);[Red]\(0%\)"/>
    <numFmt numFmtId="180" formatCode="0.0%_);[Red]\(0.0%\)"/>
    <numFmt numFmtId="181" formatCode="0.0%;[Red]\-0.0%"/>
    <numFmt numFmtId="182" formatCode="0.00%;[Red]\-0.00%"/>
    <numFmt numFmtId="183" formatCode="###,###,_);[Red]\(###,###,\)"/>
    <numFmt numFmtId="184" formatCode="###,###.0,_);[Red]\(###,###.0,\)"/>
    <numFmt numFmtId="185" formatCode="###0_)"/>
  </numFmts>
  <fonts count="55">
    <font>
      <sz val="11"/>
      <color theme="1"/>
      <name val="Calibri"/>
      <family val="2"/>
      <charset val="238"/>
      <scheme val="minor"/>
    </font>
    <font>
      <sz val="12"/>
      <color theme="1"/>
      <name val="Calibri"/>
      <family val="2"/>
      <scheme val="minor"/>
    </font>
    <font>
      <b/>
      <sz val="10"/>
      <name val="Century Gothic"/>
      <family val="2"/>
      <charset val="238"/>
    </font>
    <font>
      <b/>
      <sz val="10"/>
      <name val="Arial"/>
      <family val="2"/>
      <charset val="238"/>
    </font>
    <font>
      <sz val="11"/>
      <name val="Calibri"/>
      <family val="2"/>
      <charset val="238"/>
      <scheme val="minor"/>
    </font>
    <font>
      <u/>
      <sz val="11"/>
      <color theme="11"/>
      <name val="Calibri"/>
      <family val="2"/>
      <charset val="238"/>
      <scheme val="minor"/>
    </font>
    <font>
      <b/>
      <sz val="16"/>
      <name val="Calibri"/>
      <family val="2"/>
      <charset val="238"/>
      <scheme val="minor"/>
    </font>
    <font>
      <b/>
      <sz val="10"/>
      <name val="Calibri"/>
      <family val="2"/>
      <charset val="238"/>
      <scheme val="minor"/>
    </font>
    <font>
      <sz val="10"/>
      <color theme="1"/>
      <name val="Calibri"/>
      <family val="2"/>
      <charset val="238"/>
      <scheme val="minor"/>
    </font>
    <font>
      <sz val="16"/>
      <name val="Calibri"/>
      <family val="2"/>
      <charset val="238"/>
      <scheme val="minor"/>
    </font>
    <font>
      <sz val="11"/>
      <color theme="1"/>
      <name val="Calibri"/>
      <family val="2"/>
      <charset val="238"/>
      <scheme val="minor"/>
    </font>
    <font>
      <sz val="10"/>
      <name val="Arial"/>
      <family val="2"/>
      <charset val="238"/>
    </font>
    <font>
      <b/>
      <sz val="10"/>
      <color theme="1"/>
      <name val="Calibri"/>
      <family val="2"/>
      <charset val="238"/>
      <scheme val="minor"/>
    </font>
    <font>
      <u/>
      <sz val="10"/>
      <color indexed="12"/>
      <name val="Arial CE"/>
      <charset val="238"/>
    </font>
    <font>
      <sz val="10"/>
      <name val="Arial CE"/>
      <charset val="238"/>
    </font>
    <font>
      <sz val="10"/>
      <name val="Arial"/>
      <family val="2"/>
      <charset val="238"/>
    </font>
    <font>
      <b/>
      <sz val="11"/>
      <color rgb="FF000000"/>
      <name val="Calibri"/>
      <family val="2"/>
      <charset val="238"/>
    </font>
    <font>
      <sz val="11"/>
      <color theme="1"/>
      <name val="Calibri"/>
      <family val="2"/>
    </font>
    <font>
      <sz val="10"/>
      <name val="Helv"/>
      <charset val="238"/>
    </font>
    <font>
      <sz val="10"/>
      <name val="Arial CE"/>
      <family val="2"/>
      <charset val="238"/>
    </font>
    <font>
      <sz val="11"/>
      <color indexed="8"/>
      <name val="Calibri"/>
      <family val="2"/>
      <charset val="238"/>
    </font>
    <font>
      <sz val="11"/>
      <color indexed="13"/>
      <name val="Calibri"/>
      <family val="2"/>
      <charset val="238"/>
    </font>
    <font>
      <sz val="11"/>
      <color indexed="20"/>
      <name val="Calibri"/>
      <family val="2"/>
      <charset val="238"/>
    </font>
    <font>
      <b/>
      <sz val="11"/>
      <name val="Arial"/>
      <family val="2"/>
      <charset val="238"/>
    </font>
    <font>
      <b/>
      <sz val="11"/>
      <color indexed="52"/>
      <name val="Calibri"/>
      <family val="2"/>
      <charset val="238"/>
    </font>
    <font>
      <sz val="10"/>
      <name val="MS Sans Serif"/>
      <family val="2"/>
      <charset val="238"/>
    </font>
    <font>
      <sz val="8"/>
      <name val="CG Times (E1)"/>
      <charset val="238"/>
    </font>
    <font>
      <sz val="8"/>
      <name val="Times New Roman"/>
      <family val="1"/>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1"/>
      <color indexed="13"/>
      <name val="Calibri"/>
      <family val="2"/>
      <charset val="238"/>
    </font>
    <font>
      <shadow/>
      <sz val="8"/>
      <color indexed="12"/>
      <name val="Times New Roman"/>
      <family val="1"/>
      <charset val="238"/>
    </font>
    <font>
      <sz val="11"/>
      <color indexed="62"/>
      <name val="Calibri"/>
      <family val="2"/>
      <charset val="238"/>
    </font>
    <font>
      <sz val="11"/>
      <color indexed="52"/>
      <name val="Calibri"/>
      <family val="2"/>
      <charset val="238"/>
    </font>
    <font>
      <sz val="10"/>
      <name val="Univers (WN)"/>
      <charset val="238"/>
    </font>
    <font>
      <sz val="11"/>
      <color indexed="60"/>
      <name val="Calibri"/>
      <family val="2"/>
      <charset val="238"/>
    </font>
    <font>
      <sz val="11"/>
      <name val="Arial"/>
      <family val="2"/>
      <charset val="238"/>
    </font>
    <font>
      <b/>
      <sz val="11"/>
      <color indexed="63"/>
      <name val="Calibri"/>
      <family val="2"/>
      <charset val="238"/>
    </font>
    <font>
      <sz val="10"/>
      <name val="Univers (E1)"/>
      <charset val="238"/>
    </font>
    <font>
      <sz val="10"/>
      <name val="Tahoma"/>
      <family val="2"/>
      <charset val="238"/>
    </font>
    <font>
      <b/>
      <sz val="12"/>
      <name val="Univers (WN)"/>
      <charset val="238"/>
    </font>
    <font>
      <b/>
      <sz val="10"/>
      <name val="Univers (WN)"/>
      <charset val="238"/>
    </font>
    <font>
      <b/>
      <sz val="18"/>
      <color indexed="62"/>
      <name val="Cambria"/>
      <family val="2"/>
      <charset val="238"/>
    </font>
    <font>
      <sz val="11"/>
      <color indexed="10"/>
      <name val="Calibri"/>
      <family val="2"/>
      <charset val="238"/>
    </font>
    <font>
      <sz val="9"/>
      <name val="Arial"/>
      <family val="2"/>
      <charset val="238"/>
    </font>
    <font>
      <b/>
      <sz val="12"/>
      <color rgb="FFEA5921"/>
      <name val="Calibri"/>
      <family val="2"/>
      <charset val="238"/>
      <scheme val="minor"/>
    </font>
    <font>
      <b/>
      <sz val="16"/>
      <color rgb="FF00B0F0"/>
      <name val="Calibri"/>
      <family val="2"/>
      <charset val="238"/>
      <scheme val="minor"/>
    </font>
    <font>
      <b/>
      <sz val="10"/>
      <color rgb="FF000000"/>
      <name val="Calibri"/>
      <family val="2"/>
      <charset val="238"/>
    </font>
    <font>
      <b/>
      <u/>
      <sz val="11"/>
      <color theme="1"/>
      <name val="Calibri"/>
      <family val="2"/>
      <charset val="238"/>
      <scheme val="minor"/>
    </font>
    <font>
      <b/>
      <sz val="11"/>
      <color theme="1"/>
      <name val="Calibri"/>
      <family val="2"/>
      <charset val="238"/>
    </font>
    <font>
      <b/>
      <sz val="16"/>
      <color theme="4" tint="-0.249977111117893"/>
      <name val="Calibri"/>
      <family val="2"/>
      <charset val="238"/>
      <scheme val="minor"/>
    </font>
    <font>
      <sz val="10"/>
      <name val="Calibri"/>
      <family val="2"/>
      <charset val="238"/>
      <scheme val="minor"/>
    </font>
  </fonts>
  <fills count="26">
    <fill>
      <patternFill patternType="none"/>
    </fill>
    <fill>
      <patternFill patternType="gray125"/>
    </fill>
    <fill>
      <patternFill patternType="solid">
        <fgColor indexed="9"/>
        <bgColor indexed="26"/>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42"/>
      </patternFill>
    </fill>
    <fill>
      <patternFill patternType="solid">
        <fgColor indexed="55"/>
      </patternFill>
    </fill>
    <fill>
      <patternFill patternType="gray0625"/>
    </fill>
    <fill>
      <patternFill patternType="solid">
        <fgColor theme="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79998168889431442"/>
        <bgColor rgb="FF000000"/>
      </patternFill>
    </fill>
    <fill>
      <patternFill patternType="solid">
        <fgColor theme="0"/>
        <bgColor rgb="FF000000"/>
      </patternFill>
    </fill>
    <fill>
      <patternFill patternType="solid">
        <fgColor theme="4" tint="0.59999389629810485"/>
        <bgColor indexed="64"/>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right/>
      <top style="thin">
        <color auto="1"/>
      </top>
      <bottom/>
      <diagonal/>
    </border>
    <border>
      <left style="thin">
        <color auto="1"/>
      </left>
      <right/>
      <top/>
      <bottom style="thin">
        <color auto="1"/>
      </bottom>
      <diagonal/>
    </border>
    <border>
      <left style="thin">
        <color indexed="8"/>
      </left>
      <right style="thin">
        <color indexed="8"/>
      </right>
      <top style="thin">
        <color indexed="8"/>
      </top>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thin">
        <color indexed="64"/>
      </right>
      <top/>
      <bottom style="thin">
        <color indexed="64"/>
      </bottom>
      <diagonal/>
    </border>
    <border>
      <left/>
      <right/>
      <top style="thin">
        <color indexed="64"/>
      </top>
      <bottom style="double">
        <color indexed="64"/>
      </bottom>
      <diagonal/>
    </border>
    <border>
      <left/>
      <right/>
      <top/>
      <bottom style="double">
        <color indexed="64"/>
      </bottom>
      <diagonal/>
    </border>
    <border>
      <left/>
      <right style="thin">
        <color auto="1"/>
      </right>
      <top style="thin">
        <color auto="1"/>
      </top>
      <bottom style="thin">
        <color auto="1"/>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top style="medium">
        <color indexed="64"/>
      </top>
      <bottom style="thin">
        <color auto="1"/>
      </bottom>
      <diagonal/>
    </border>
    <border>
      <left/>
      <right/>
      <top style="thin">
        <color auto="1"/>
      </top>
      <bottom style="medium">
        <color indexed="64"/>
      </bottom>
      <diagonal/>
    </border>
  </borders>
  <cellStyleXfs count="95">
    <xf numFmtId="0" fontId="0" fillId="0" borderId="0"/>
    <xf numFmtId="0" fontId="5" fillId="0" borderId="0" applyNumberFormat="0" applyFill="0" applyBorder="0" applyAlignment="0" applyProtection="0"/>
    <xf numFmtId="0" fontId="5" fillId="0" borderId="0" applyNumberFormat="0" applyFill="0" applyBorder="0" applyAlignment="0" applyProtection="0"/>
    <xf numFmtId="0" fontId="11" fillId="0" borderId="0"/>
    <xf numFmtId="0" fontId="10" fillId="0" borderId="0"/>
    <xf numFmtId="0" fontId="13" fillId="0" borderId="0" applyNumberFormat="0" applyFill="0" applyBorder="0" applyAlignment="0" applyProtection="0">
      <alignment vertical="top"/>
      <protection locked="0"/>
    </xf>
    <xf numFmtId="0" fontId="14" fillId="0" borderId="0"/>
    <xf numFmtId="0" fontId="15" fillId="0" borderId="0"/>
    <xf numFmtId="0" fontId="11" fillId="0" borderId="0"/>
    <xf numFmtId="0" fontId="18" fillId="0" borderId="0"/>
    <xf numFmtId="0" fontId="18" fillId="0" borderId="0"/>
    <xf numFmtId="0" fontId="18" fillId="0" borderId="0"/>
    <xf numFmtId="0" fontId="14" fillId="0" borderId="0" applyProtection="0"/>
    <xf numFmtId="0" fontId="19" fillId="0" borderId="0" applyProtection="0"/>
    <xf numFmtId="0" fontId="18" fillId="0" borderId="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3" borderId="0" applyNumberFormat="0" applyBorder="0" applyAlignment="0" applyProtection="0"/>
    <xf numFmtId="0" fontId="20" fillId="6" borderId="0" applyNumberFormat="0" applyBorder="0" applyAlignment="0" applyProtection="0"/>
    <xf numFmtId="0" fontId="20" fillId="4"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7" borderId="0" applyNumberFormat="0" applyBorder="0" applyAlignment="0" applyProtection="0"/>
    <xf numFmtId="0" fontId="20" fillId="10" borderId="0" applyNumberFormat="0" applyBorder="0" applyAlignment="0" applyProtection="0"/>
    <xf numFmtId="0" fontId="20" fillId="4" borderId="0" applyNumberFormat="0" applyBorder="0" applyAlignment="0" applyProtection="0"/>
    <xf numFmtId="0" fontId="21" fillId="11"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7" borderId="0" applyNumberFormat="0" applyBorder="0" applyAlignment="0" applyProtection="0"/>
    <xf numFmtId="0" fontId="21" fillId="11" borderId="0" applyNumberFormat="0" applyBorder="0" applyAlignment="0" applyProtection="0"/>
    <xf numFmtId="0" fontId="21" fillId="4"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1" borderId="0" applyNumberFormat="0" applyBorder="0" applyAlignment="0" applyProtection="0"/>
    <xf numFmtId="0" fontId="21" fillId="15" borderId="0" applyNumberFormat="0" applyBorder="0" applyAlignment="0" applyProtection="0"/>
    <xf numFmtId="0" fontId="22" fillId="16" borderId="0" applyNumberFormat="0" applyBorder="0" applyAlignment="0" applyProtection="0"/>
    <xf numFmtId="166" fontId="23" fillId="0" borderId="0" applyNumberFormat="0" applyFill="0" applyBorder="0" applyAlignment="0"/>
    <xf numFmtId="0" fontId="24" fillId="3" borderId="22" applyNumberFormat="0" applyAlignment="0" applyProtection="0"/>
    <xf numFmtId="167" fontId="15" fillId="0" borderId="0" applyFont="0" applyFill="0" applyBorder="0" applyAlignment="0" applyProtection="0"/>
    <xf numFmtId="168" fontId="15" fillId="0" borderId="0" applyFont="0" applyFill="0" applyBorder="0" applyAlignment="0" applyProtection="0"/>
    <xf numFmtId="169" fontId="25" fillId="0" borderId="0" applyFont="0" applyFill="0" applyBorder="0" applyAlignment="0" applyProtection="0"/>
    <xf numFmtId="170" fontId="25" fillId="0" borderId="0" applyFont="0" applyFill="0" applyBorder="0" applyAlignment="0" applyProtection="0"/>
    <xf numFmtId="171" fontId="15" fillId="0" borderId="0" applyFont="0" applyFill="0" applyBorder="0" applyAlignment="0" applyProtection="0"/>
    <xf numFmtId="172" fontId="15" fillId="0" borderId="0" applyFont="0" applyFill="0" applyBorder="0" applyAlignment="0" applyProtection="0"/>
    <xf numFmtId="15" fontId="25" fillId="0" borderId="0" applyFont="0" applyFill="0" applyBorder="0" applyAlignment="0" applyProtection="0">
      <alignment horizontal="left"/>
    </xf>
    <xf numFmtId="173" fontId="25" fillId="0" borderId="0" applyFont="0" applyFill="0" applyBorder="0" applyProtection="0">
      <alignment horizontal="left"/>
    </xf>
    <xf numFmtId="174" fontId="26" fillId="0" borderId="0" applyFont="0" applyFill="0" applyBorder="0" applyAlignment="0" applyProtection="0">
      <protection locked="0"/>
    </xf>
    <xf numFmtId="39" fontId="18" fillId="0" borderId="0" applyFont="0" applyFill="0" applyBorder="0" applyAlignment="0" applyProtection="0"/>
    <xf numFmtId="175" fontId="27" fillId="0" borderId="0" applyFont="0" applyFill="0" applyBorder="0" applyAlignment="0"/>
    <xf numFmtId="0" fontId="28" fillId="0" borderId="0" applyNumberFormat="0" applyFill="0" applyBorder="0" applyAlignment="0" applyProtection="0"/>
    <xf numFmtId="0" fontId="29" fillId="17" borderId="0" applyNumberFormat="0" applyBorder="0" applyAlignment="0" applyProtection="0"/>
    <xf numFmtId="0" fontId="30" fillId="0" borderId="23" applyNumberFormat="0" applyFill="0" applyAlignment="0" applyProtection="0"/>
    <xf numFmtId="0" fontId="31" fillId="0" borderId="24" applyNumberFormat="0" applyFill="0" applyAlignment="0" applyProtection="0"/>
    <xf numFmtId="0" fontId="32" fillId="0" borderId="25" applyNumberFormat="0" applyFill="0" applyAlignment="0" applyProtection="0"/>
    <xf numFmtId="0" fontId="32" fillId="0" borderId="0" applyNumberFormat="0" applyFill="0" applyBorder="0" applyAlignment="0" applyProtection="0"/>
    <xf numFmtId="0" fontId="33" fillId="18" borderId="26" applyNumberFormat="0" applyAlignment="0" applyProtection="0"/>
    <xf numFmtId="37" fontId="34" fillId="0" borderId="0" applyFill="0" applyBorder="0" applyAlignment="0">
      <protection locked="0"/>
    </xf>
    <xf numFmtId="176" fontId="34" fillId="0" borderId="18" applyFill="0" applyBorder="0" applyAlignment="0">
      <alignment horizontal="center"/>
      <protection locked="0"/>
    </xf>
    <xf numFmtId="174" fontId="34" fillId="0" borderId="0" applyFill="0" applyBorder="0" applyAlignment="0">
      <protection locked="0"/>
    </xf>
    <xf numFmtId="175" fontId="34" fillId="0" borderId="0" applyFill="0" applyBorder="0" applyAlignment="0" applyProtection="0">
      <protection locked="0"/>
    </xf>
    <xf numFmtId="0" fontId="35" fillId="4" borderId="22" applyNumberFormat="0" applyAlignment="0" applyProtection="0"/>
    <xf numFmtId="0" fontId="36" fillId="0" borderId="27" applyNumberFormat="0" applyFill="0" applyAlignment="0" applyProtection="0"/>
    <xf numFmtId="177" fontId="37" fillId="0" borderId="0" applyFont="0" applyFill="0" applyBorder="0" applyAlignment="0" applyProtection="0"/>
    <xf numFmtId="0" fontId="38" fillId="9" borderId="0" applyNumberFormat="0" applyBorder="0" applyAlignment="0" applyProtection="0"/>
    <xf numFmtId="166" fontId="39" fillId="0" borderId="0" applyFill="0" applyBorder="0" applyAlignment="0"/>
    <xf numFmtId="38" fontId="25" fillId="0" borderId="0"/>
    <xf numFmtId="0" fontId="11" fillId="0" borderId="0"/>
    <xf numFmtId="0" fontId="10" fillId="0" borderId="0"/>
    <xf numFmtId="0" fontId="11" fillId="5" borderId="28" applyNumberFormat="0" applyFont="0" applyAlignment="0" applyProtection="0"/>
    <xf numFmtId="0" fontId="40" fillId="3" borderId="29" applyNumberFormat="0" applyAlignment="0" applyProtection="0"/>
    <xf numFmtId="178" fontId="27" fillId="0" borderId="30" applyFont="0" applyFill="0" applyBorder="0" applyAlignment="0" applyProtection="0">
      <alignment horizontal="right"/>
    </xf>
    <xf numFmtId="179" fontId="25" fillId="0" borderId="0" applyFont="0" applyFill="0" applyBorder="0" applyAlignment="0" applyProtection="0"/>
    <xf numFmtId="180" fontId="25" fillId="0" borderId="0" applyFont="0" applyFill="0" applyBorder="0" applyAlignment="0" applyProtection="0"/>
    <xf numFmtId="181" fontId="41" fillId="0" borderId="0" applyFont="0" applyFill="0" applyBorder="0" applyAlignment="0" applyProtection="0"/>
    <xf numFmtId="182" fontId="41" fillId="0" borderId="0" applyFont="0" applyFill="0" applyBorder="0" applyAlignment="0" applyProtection="0"/>
    <xf numFmtId="10" fontId="25" fillId="0" borderId="0" applyFont="0" applyFill="0" applyBorder="0" applyAlignment="0" applyProtection="0"/>
    <xf numFmtId="9" fontId="42" fillId="0" borderId="0" applyFont="0" applyFill="0" applyBorder="0" applyAlignment="0" applyProtection="0"/>
    <xf numFmtId="38" fontId="25" fillId="19" borderId="0" applyNumberFormat="0" applyFont="0" applyBorder="0" applyAlignment="0" applyProtection="0"/>
    <xf numFmtId="0" fontId="18" fillId="0" borderId="0"/>
    <xf numFmtId="38" fontId="43" fillId="0" borderId="0" applyFill="0" applyBorder="0" applyAlignment="0" applyProtection="0"/>
    <xf numFmtId="181" fontId="44" fillId="0" borderId="0" applyFill="0" applyBorder="0" applyAlignment="0" applyProtection="0"/>
    <xf numFmtId="183" fontId="25" fillId="0" borderId="0" applyFont="0" applyFill="0" applyBorder="0" applyAlignment="0" applyProtection="0"/>
    <xf numFmtId="184" fontId="25" fillId="0" borderId="0" applyFont="0" applyFill="0" applyBorder="0" applyAlignment="0" applyProtection="0"/>
    <xf numFmtId="18" fontId="26" fillId="0" borderId="0" applyFont="0" applyFill="0" applyBorder="0" applyAlignment="0" applyProtection="0">
      <alignment horizontal="left"/>
    </xf>
    <xf numFmtId="0" fontId="45" fillId="0" borderId="0" applyNumberFormat="0" applyFill="0" applyBorder="0" applyAlignment="0" applyProtection="0"/>
    <xf numFmtId="38" fontId="25" fillId="0" borderId="31" applyNumberFormat="0" applyFont="0" applyFill="0" applyAlignment="0" applyProtection="0"/>
    <xf numFmtId="10" fontId="41" fillId="0" borderId="32" applyNumberFormat="0" applyFont="0" applyFill="0" applyAlignment="0" applyProtection="0"/>
    <xf numFmtId="0" fontId="46" fillId="0" borderId="0" applyNumberFormat="0" applyFill="0" applyBorder="0" applyAlignment="0" applyProtection="0"/>
    <xf numFmtId="185" fontId="3" fillId="0" borderId="21" applyFont="0" applyFill="0" applyBorder="0" applyAlignment="0" applyProtection="0"/>
    <xf numFmtId="3" fontId="47" fillId="0" borderId="0"/>
    <xf numFmtId="0" fontId="10" fillId="0" borderId="0"/>
  </cellStyleXfs>
  <cellXfs count="200">
    <xf numFmtId="0" fontId="0" fillId="0" borderId="0" xfId="0"/>
    <xf numFmtId="0" fontId="4" fillId="0" borderId="0" xfId="0" applyFont="1" applyAlignment="1">
      <alignment horizontal="center"/>
    </xf>
    <xf numFmtId="0" fontId="4" fillId="0" borderId="0" xfId="0" applyFont="1"/>
    <xf numFmtId="0" fontId="8" fillId="0" borderId="0" xfId="0" applyFont="1"/>
    <xf numFmtId="0" fontId="1" fillId="0" borderId="0" xfId="0" applyFont="1" applyAlignment="1">
      <alignment vertical="center"/>
    </xf>
    <xf numFmtId="0" fontId="4" fillId="0" borderId="0" xfId="0" applyFont="1" applyBorder="1" applyAlignment="1">
      <alignment horizontal="left" vertical="center" wrapText="1"/>
    </xf>
    <xf numFmtId="0" fontId="0" fillId="0" borderId="0" xfId="0" applyBorder="1"/>
    <xf numFmtId="0" fontId="4" fillId="0" borderId="0" xfId="0" applyFont="1" applyBorder="1" applyAlignment="1">
      <alignment horizontal="center"/>
    </xf>
    <xf numFmtId="164" fontId="0" fillId="0" borderId="0" xfId="0" applyNumberFormat="1"/>
    <xf numFmtId="0" fontId="6" fillId="0" borderId="0" xfId="0" applyFont="1" applyAlignment="1">
      <alignment horizontal="center" vertical="center"/>
    </xf>
    <xf numFmtId="0" fontId="9" fillId="0" borderId="0" xfId="0" applyFont="1" applyAlignment="1">
      <alignment horizontal="center" vertical="center"/>
    </xf>
    <xf numFmtId="0" fontId="48" fillId="0" borderId="0" xfId="0" applyFont="1"/>
    <xf numFmtId="0" fontId="1" fillId="0" borderId="0" xfId="0" applyFont="1" applyFill="1" applyBorder="1" applyAlignment="1">
      <alignment vertical="center"/>
    </xf>
    <xf numFmtId="165" fontId="0" fillId="0" borderId="0" xfId="0" applyNumberFormat="1"/>
    <xf numFmtId="0" fontId="8" fillId="0" borderId="18" xfId="0" applyFont="1" applyBorder="1"/>
    <xf numFmtId="0" fontId="0" fillId="0" borderId="18" xfId="0" applyBorder="1"/>
    <xf numFmtId="0" fontId="1" fillId="0" borderId="18" xfId="0" applyFont="1" applyBorder="1" applyAlignment="1">
      <alignment vertical="center"/>
    </xf>
    <xf numFmtId="0" fontId="49" fillId="0" borderId="0" xfId="0" applyFont="1" applyBorder="1" applyAlignment="1">
      <alignment horizontal="center" vertical="center"/>
    </xf>
    <xf numFmtId="0" fontId="0" fillId="0" borderId="0" xfId="0" applyFill="1" applyBorder="1"/>
    <xf numFmtId="0" fontId="12" fillId="0" borderId="18" xfId="0" applyFont="1" applyFill="1" applyBorder="1"/>
    <xf numFmtId="0" fontId="0" fillId="0" borderId="18" xfId="0" applyFill="1" applyBorder="1"/>
    <xf numFmtId="0" fontId="1" fillId="0" borderId="18" xfId="0" applyFont="1" applyFill="1" applyBorder="1" applyAlignment="1">
      <alignment vertical="center"/>
    </xf>
    <xf numFmtId="0" fontId="1" fillId="0" borderId="18" xfId="0" applyFont="1" applyBorder="1" applyAlignment="1">
      <alignment vertical="center" wrapText="1"/>
    </xf>
    <xf numFmtId="0" fontId="8" fillId="0" borderId="0" xfId="0" applyFont="1" applyFill="1" applyBorder="1"/>
    <xf numFmtId="165" fontId="0" fillId="0" borderId="0" xfId="0" applyNumberFormat="1" applyFill="1" applyBorder="1"/>
    <xf numFmtId="0" fontId="7" fillId="0" borderId="18" xfId="0" applyFont="1" applyFill="1" applyBorder="1" applyAlignment="1">
      <alignment horizontal="center" vertical="center"/>
    </xf>
    <xf numFmtId="0" fontId="2" fillId="0" borderId="18" xfId="0" applyFont="1" applyFill="1" applyBorder="1" applyAlignment="1">
      <alignment horizontal="center" vertical="center" wrapText="1"/>
    </xf>
    <xf numFmtId="6" fontId="4" fillId="0" borderId="18" xfId="0" applyNumberFormat="1" applyFont="1" applyFill="1" applyBorder="1" applyAlignment="1">
      <alignment horizontal="left" vertical="center" wrapText="1"/>
    </xf>
    <xf numFmtId="0" fontId="4" fillId="0" borderId="18" xfId="0" applyFont="1" applyFill="1" applyBorder="1" applyAlignment="1">
      <alignment horizontal="left" vertical="center" wrapText="1"/>
    </xf>
    <xf numFmtId="0" fontId="0" fillId="0" borderId="18" xfId="0" applyFill="1" applyBorder="1" applyAlignment="1">
      <alignment horizontal="left" vertical="center" wrapText="1"/>
    </xf>
    <xf numFmtId="0" fontId="1" fillId="0" borderId="18" xfId="0" applyFont="1" applyFill="1" applyBorder="1" applyAlignment="1">
      <alignment vertical="center" wrapText="1"/>
    </xf>
    <xf numFmtId="0" fontId="4" fillId="0" borderId="18" xfId="0" applyFont="1" applyFill="1" applyBorder="1" applyAlignment="1">
      <alignment horizontal="left" vertical="center"/>
    </xf>
    <xf numFmtId="6" fontId="4" fillId="0" borderId="18" xfId="0" applyNumberFormat="1" applyFont="1" applyFill="1" applyBorder="1" applyAlignment="1">
      <alignment horizontal="left" vertical="center"/>
    </xf>
    <xf numFmtId="0" fontId="10" fillId="0" borderId="0" xfId="94"/>
    <xf numFmtId="0" fontId="16" fillId="0" borderId="34" xfId="94" applyFont="1" applyFill="1" applyBorder="1"/>
    <xf numFmtId="0" fontId="17" fillId="0" borderId="35" xfId="94" applyFont="1" applyBorder="1"/>
    <xf numFmtId="0" fontId="17" fillId="0" borderId="0" xfId="94" applyFont="1" applyBorder="1"/>
    <xf numFmtId="0" fontId="17" fillId="0" borderId="36" xfId="94" applyFont="1" applyFill="1" applyBorder="1"/>
    <xf numFmtId="0" fontId="10" fillId="0" borderId="35" xfId="94" applyBorder="1"/>
    <xf numFmtId="0" fontId="17" fillId="0" borderId="40" xfId="94" applyFont="1" applyFill="1" applyBorder="1"/>
    <xf numFmtId="0" fontId="17" fillId="0" borderId="43" xfId="94" applyFont="1" applyFill="1" applyBorder="1"/>
    <xf numFmtId="0" fontId="17" fillId="0" borderId="43" xfId="94" applyFont="1" applyFill="1" applyBorder="1" applyAlignment="1">
      <alignment horizontal="left" vertical="center"/>
    </xf>
    <xf numFmtId="0" fontId="17" fillId="0" borderId="44" xfId="94" applyFont="1" applyBorder="1"/>
    <xf numFmtId="0" fontId="50" fillId="0" borderId="45" xfId="94" applyFont="1" applyBorder="1" applyAlignment="1">
      <alignment horizontal="center" vertical="center" wrapText="1"/>
    </xf>
    <xf numFmtId="0" fontId="50" fillId="0" borderId="46" xfId="94" applyFont="1" applyBorder="1" applyAlignment="1">
      <alignment horizontal="center" vertical="center" wrapText="1"/>
    </xf>
    <xf numFmtId="0" fontId="50" fillId="0" borderId="38" xfId="94" applyFont="1" applyBorder="1" applyAlignment="1">
      <alignment horizontal="center" vertical="center" wrapText="1"/>
    </xf>
    <xf numFmtId="0" fontId="17" fillId="0" borderId="34" xfId="94" applyFont="1" applyBorder="1" applyAlignment="1">
      <alignment vertical="center" wrapText="1"/>
    </xf>
    <xf numFmtId="0" fontId="17" fillId="0" borderId="47" xfId="94" applyFont="1" applyBorder="1"/>
    <xf numFmtId="164" fontId="17" fillId="23" borderId="19" xfId="94" applyNumberFormat="1" applyFont="1" applyFill="1" applyBorder="1" applyAlignment="1">
      <alignment horizontal="right" vertical="center"/>
    </xf>
    <xf numFmtId="164" fontId="17" fillId="23" borderId="39" xfId="94" applyNumberFormat="1" applyFont="1" applyFill="1" applyBorder="1" applyAlignment="1">
      <alignment horizontal="right" vertical="center"/>
    </xf>
    <xf numFmtId="0" fontId="17" fillId="0" borderId="48" xfId="94" applyFont="1" applyBorder="1" applyAlignment="1">
      <alignment vertical="center" wrapText="1"/>
    </xf>
    <xf numFmtId="0" fontId="17" fillId="0" borderId="49" xfId="94" applyFont="1" applyBorder="1"/>
    <xf numFmtId="0" fontId="17" fillId="0" borderId="48" xfId="94" applyFont="1" applyBorder="1"/>
    <xf numFmtId="164" fontId="17" fillId="24" borderId="19" xfId="94" applyNumberFormat="1" applyFont="1" applyFill="1" applyBorder="1" applyAlignment="1">
      <alignment horizontal="right" vertical="center"/>
    </xf>
    <xf numFmtId="164" fontId="17" fillId="24" borderId="39" xfId="94" applyNumberFormat="1" applyFont="1" applyFill="1" applyBorder="1" applyAlignment="1">
      <alignment horizontal="right" vertical="center"/>
    </xf>
    <xf numFmtId="0" fontId="52" fillId="0" borderId="50" xfId="94" applyFont="1" applyBorder="1" applyAlignment="1">
      <alignment horizontal="left" vertical="center"/>
    </xf>
    <xf numFmtId="0" fontId="52" fillId="0" borderId="51" xfId="94" applyFont="1" applyBorder="1"/>
    <xf numFmtId="164" fontId="52" fillId="23" borderId="41" xfId="94" applyNumberFormat="1" applyFont="1" applyFill="1" applyBorder="1" applyAlignment="1">
      <alignment horizontal="right" vertical="center"/>
    </xf>
    <xf numFmtId="164" fontId="52" fillId="23" borderId="42" xfId="94" applyNumberFormat="1" applyFont="1" applyFill="1" applyBorder="1" applyAlignment="1">
      <alignment horizontal="right" vertical="center"/>
    </xf>
    <xf numFmtId="0" fontId="17" fillId="0" borderId="5" xfId="94" applyFont="1" applyBorder="1"/>
    <xf numFmtId="0" fontId="17" fillId="0" borderId="0" xfId="94" applyFont="1" applyBorder="1" applyAlignment="1">
      <alignment horizontal="center"/>
    </xf>
    <xf numFmtId="0" fontId="17" fillId="0" borderId="52" xfId="94" applyFont="1" applyBorder="1" applyAlignment="1">
      <alignment vertical="center" wrapText="1"/>
    </xf>
    <xf numFmtId="0" fontId="17" fillId="0" borderId="30" xfId="94" applyFont="1" applyBorder="1"/>
    <xf numFmtId="0" fontId="7" fillId="25" borderId="20" xfId="0" applyFont="1" applyFill="1" applyBorder="1" applyAlignment="1">
      <alignment horizontal="center" vertical="center"/>
    </xf>
    <xf numFmtId="0" fontId="7" fillId="25" borderId="1" xfId="0" applyFont="1" applyFill="1" applyBorder="1" applyAlignment="1">
      <alignment horizontal="center" vertical="center"/>
    </xf>
    <xf numFmtId="0" fontId="7" fillId="25" borderId="1" xfId="0" applyFont="1" applyFill="1" applyBorder="1" applyAlignment="1">
      <alignment horizontal="center" vertical="center" wrapText="1"/>
    </xf>
    <xf numFmtId="0" fontId="54" fillId="0" borderId="1" xfId="0" applyFont="1" applyBorder="1" applyAlignment="1">
      <alignment horizontal="center" vertical="center"/>
    </xf>
    <xf numFmtId="164" fontId="54" fillId="21" borderId="1" xfId="0" applyNumberFormat="1" applyFont="1" applyFill="1" applyBorder="1" applyAlignment="1">
      <alignment horizontal="center" vertical="center"/>
    </xf>
    <xf numFmtId="164" fontId="54" fillId="0" borderId="1" xfId="0" applyNumberFormat="1" applyFont="1" applyBorder="1" applyAlignment="1">
      <alignment horizontal="center" vertical="center"/>
    </xf>
    <xf numFmtId="0" fontId="54" fillId="0" borderId="10" xfId="0" applyFont="1" applyBorder="1" applyAlignment="1">
      <alignment horizontal="center" vertical="center"/>
    </xf>
    <xf numFmtId="164" fontId="54" fillId="21" borderId="10" xfId="0" applyNumberFormat="1" applyFont="1" applyFill="1" applyBorder="1" applyAlignment="1">
      <alignment horizontal="center" vertical="center"/>
    </xf>
    <xf numFmtId="164" fontId="54" fillId="0" borderId="10" xfId="0" applyNumberFormat="1" applyFont="1" applyBorder="1" applyAlignment="1">
      <alignment horizontal="center" vertical="center"/>
    </xf>
    <xf numFmtId="0" fontId="54" fillId="0" borderId="0" xfId="0" applyFont="1" applyBorder="1" applyAlignment="1">
      <alignment horizontal="center" vertical="center"/>
    </xf>
    <xf numFmtId="0" fontId="54" fillId="0" borderId="0" xfId="0" applyFont="1" applyBorder="1" applyAlignment="1">
      <alignment vertical="center" wrapText="1"/>
    </xf>
    <xf numFmtId="164" fontId="7" fillId="0" borderId="9" xfId="0" applyNumberFormat="1" applyFont="1" applyBorder="1" applyAlignment="1">
      <alignment horizontal="center" vertical="center"/>
    </xf>
    <xf numFmtId="164" fontId="54" fillId="0" borderId="0" xfId="0" applyNumberFormat="1" applyFont="1" applyBorder="1" applyAlignment="1">
      <alignment horizontal="center" vertical="center"/>
    </xf>
    <xf numFmtId="0" fontId="54" fillId="0" borderId="16" xfId="0" applyFont="1" applyBorder="1" applyAlignment="1">
      <alignment horizontal="center" vertical="center"/>
    </xf>
    <xf numFmtId="0" fontId="54" fillId="0" borderId="5" xfId="0" applyFont="1" applyBorder="1" applyAlignment="1">
      <alignment vertical="center" wrapText="1"/>
    </xf>
    <xf numFmtId="0" fontId="54" fillId="0" borderId="5" xfId="0" applyFont="1" applyBorder="1" applyAlignment="1">
      <alignment horizontal="center" vertical="center"/>
    </xf>
    <xf numFmtId="164" fontId="54" fillId="0" borderId="5" xfId="0" applyNumberFormat="1" applyFont="1" applyBorder="1" applyAlignment="1">
      <alignment horizontal="center" vertical="center"/>
    </xf>
    <xf numFmtId="165" fontId="54" fillId="21" borderId="1" xfId="0" applyNumberFormat="1" applyFont="1" applyFill="1" applyBorder="1" applyAlignment="1">
      <alignment horizontal="center" vertical="center"/>
    </xf>
    <xf numFmtId="165" fontId="54" fillId="0" borderId="1" xfId="0" applyNumberFormat="1" applyFont="1" applyBorder="1" applyAlignment="1">
      <alignment horizontal="center" vertical="center"/>
    </xf>
    <xf numFmtId="165" fontId="54" fillId="21" borderId="10" xfId="0" applyNumberFormat="1" applyFont="1" applyFill="1" applyBorder="1" applyAlignment="1">
      <alignment horizontal="center" vertical="center"/>
    </xf>
    <xf numFmtId="165" fontId="54" fillId="21" borderId="7" xfId="0" applyNumberFormat="1" applyFont="1" applyFill="1" applyBorder="1" applyAlignment="1">
      <alignment horizontal="center" vertical="center"/>
    </xf>
    <xf numFmtId="0" fontId="54" fillId="0" borderId="18" xfId="0" applyFont="1" applyBorder="1" applyAlignment="1">
      <alignment horizontal="center" vertical="center"/>
    </xf>
    <xf numFmtId="0" fontId="54" fillId="0" borderId="0" xfId="0" applyFont="1" applyBorder="1" applyAlignment="1">
      <alignment horizontal="center"/>
    </xf>
    <xf numFmtId="0" fontId="54" fillId="0" borderId="0" xfId="0" applyFont="1" applyBorder="1"/>
    <xf numFmtId="0" fontId="54" fillId="0" borderId="0" xfId="0" applyFont="1" applyAlignment="1">
      <alignment horizontal="center"/>
    </xf>
    <xf numFmtId="0" fontId="54" fillId="0" borderId="0" xfId="0" applyFont="1"/>
    <xf numFmtId="164" fontId="54" fillId="0" borderId="0" xfId="0" applyNumberFormat="1" applyFont="1" applyFill="1" applyBorder="1" applyAlignment="1">
      <alignment horizontal="right"/>
    </xf>
    <xf numFmtId="164" fontId="7" fillId="0" borderId="0" xfId="0" applyNumberFormat="1" applyFont="1" applyFill="1" applyBorder="1" applyAlignment="1">
      <alignment horizontal="right"/>
    </xf>
    <xf numFmtId="164" fontId="7" fillId="0" borderId="0" xfId="0" applyNumberFormat="1" applyFont="1" applyBorder="1" applyAlignment="1">
      <alignment horizontal="center" vertical="center"/>
    </xf>
    <xf numFmtId="0" fontId="54" fillId="0" borderId="7" xfId="0" applyFont="1" applyBorder="1" applyAlignment="1">
      <alignment horizontal="center" vertical="center"/>
    </xf>
    <xf numFmtId="164" fontId="54" fillId="21" borderId="7" xfId="0" applyNumberFormat="1" applyFont="1" applyFill="1" applyBorder="1" applyAlignment="1">
      <alignment horizontal="center" vertical="center"/>
    </xf>
    <xf numFmtId="164" fontId="54" fillId="0" borderId="7" xfId="0" applyNumberFormat="1" applyFont="1" applyBorder="1" applyAlignment="1">
      <alignment horizontal="center" vertical="center"/>
    </xf>
    <xf numFmtId="0" fontId="7" fillId="0" borderId="0" xfId="0" applyNumberFormat="1" applyFont="1" applyFill="1" applyBorder="1" applyAlignment="1">
      <alignment horizontal="right"/>
    </xf>
    <xf numFmtId="0" fontId="54" fillId="0" borderId="20" xfId="0" applyFont="1" applyBorder="1" applyAlignment="1">
      <alignment horizontal="left" vertical="center" wrapText="1"/>
    </xf>
    <xf numFmtId="0" fontId="54" fillId="0" borderId="0" xfId="0" applyFont="1" applyBorder="1" applyAlignment="1">
      <alignment horizontal="left" vertical="center" wrapText="1"/>
    </xf>
    <xf numFmtId="0" fontId="54" fillId="0" borderId="5" xfId="0" applyFont="1" applyBorder="1" applyAlignment="1">
      <alignment horizontal="left" vertical="center" wrapText="1"/>
    </xf>
    <xf numFmtId="6" fontId="54" fillId="0" borderId="20" xfId="0" applyNumberFormat="1" applyFont="1" applyBorder="1" applyAlignment="1">
      <alignment horizontal="left" vertical="center" wrapText="1"/>
    </xf>
    <xf numFmtId="0" fontId="8" fillId="2" borderId="6" xfId="0" applyFont="1" applyFill="1" applyBorder="1" applyAlignment="1">
      <alignment horizontal="center"/>
    </xf>
    <xf numFmtId="0" fontId="8" fillId="2" borderId="17" xfId="0" applyFont="1" applyFill="1" applyBorder="1" applyAlignment="1">
      <alignment horizontal="center"/>
    </xf>
    <xf numFmtId="0" fontId="8" fillId="2" borderId="1" xfId="0" applyFont="1" applyFill="1" applyBorder="1" applyAlignment="1">
      <alignment horizontal="center"/>
    </xf>
    <xf numFmtId="0" fontId="8" fillId="0" borderId="1" xfId="0" applyFont="1" applyBorder="1" applyAlignment="1">
      <alignment horizontal="center"/>
    </xf>
    <xf numFmtId="0" fontId="8" fillId="0" borderId="8" xfId="0" applyFont="1" applyBorder="1" applyAlignment="1">
      <alignment horizontal="center"/>
    </xf>
    <xf numFmtId="0" fontId="8" fillId="0" borderId="6" xfId="0" applyFont="1" applyBorder="1" applyAlignment="1">
      <alignment horizontal="center"/>
    </xf>
    <xf numFmtId="0" fontId="8" fillId="0" borderId="20" xfId="0" applyFont="1" applyBorder="1" applyAlignment="1">
      <alignment vertical="center" wrapText="1"/>
    </xf>
    <xf numFmtId="0" fontId="8" fillId="0" borderId="20" xfId="0" applyFont="1" applyBorder="1" applyAlignment="1">
      <alignment vertical="center"/>
    </xf>
    <xf numFmtId="0" fontId="54" fillId="0" borderId="20" xfId="0" applyFont="1" applyBorder="1" applyAlignment="1">
      <alignment horizontal="left" vertical="center"/>
    </xf>
    <xf numFmtId="6" fontId="54" fillId="0" borderId="20" xfId="0" applyNumberFormat="1" applyFont="1" applyBorder="1" applyAlignment="1">
      <alignment horizontal="left" vertical="center"/>
    </xf>
    <xf numFmtId="0" fontId="54" fillId="0" borderId="19" xfId="0" applyFont="1" applyBorder="1" applyAlignment="1">
      <alignment horizontal="center" vertical="center"/>
    </xf>
    <xf numFmtId="165" fontId="54" fillId="21" borderId="19" xfId="0" applyNumberFormat="1" applyFont="1" applyFill="1" applyBorder="1" applyAlignment="1">
      <alignment horizontal="center" vertical="center"/>
    </xf>
    <xf numFmtId="165" fontId="54" fillId="0" borderId="19" xfId="0" applyNumberFormat="1" applyFont="1" applyBorder="1" applyAlignment="1">
      <alignment horizontal="center" vertical="center"/>
    </xf>
    <xf numFmtId="165" fontId="54" fillId="0" borderId="10" xfId="0" applyNumberFormat="1" applyFont="1" applyBorder="1" applyAlignment="1">
      <alignment horizontal="center" vertical="center"/>
    </xf>
    <xf numFmtId="165" fontId="7" fillId="0" borderId="9" xfId="0" applyNumberFormat="1" applyFont="1" applyBorder="1" applyAlignment="1">
      <alignment horizontal="center" vertical="center"/>
    </xf>
    <xf numFmtId="165" fontId="54" fillId="0" borderId="0" xfId="0" applyNumberFormat="1" applyFont="1" applyBorder="1" applyAlignment="1">
      <alignment horizontal="center" vertical="center"/>
    </xf>
    <xf numFmtId="165" fontId="54" fillId="0" borderId="5" xfId="0" applyNumberFormat="1" applyFont="1" applyBorder="1" applyAlignment="1">
      <alignment horizontal="center" vertical="center"/>
    </xf>
    <xf numFmtId="6" fontId="54" fillId="0" borderId="20" xfId="0" applyNumberFormat="1" applyFont="1" applyBorder="1" applyAlignment="1">
      <alignment vertical="center" wrapText="1"/>
    </xf>
    <xf numFmtId="6" fontId="54" fillId="0" borderId="20" xfId="0" applyNumberFormat="1" applyFont="1" applyBorder="1" applyAlignment="1">
      <alignment horizontal="center" vertical="center"/>
    </xf>
    <xf numFmtId="0" fontId="54" fillId="0" borderId="20" xfId="0" applyFont="1" applyBorder="1" applyAlignment="1">
      <alignment horizontal="center" vertical="center"/>
    </xf>
    <xf numFmtId="0" fontId="7" fillId="25" borderId="19" xfId="0" applyFont="1" applyFill="1" applyBorder="1" applyAlignment="1">
      <alignment horizontal="center" vertical="center"/>
    </xf>
    <xf numFmtId="0" fontId="7" fillId="25" borderId="19" xfId="0" applyFont="1" applyFill="1" applyBorder="1" applyAlignment="1">
      <alignment horizontal="center" vertical="center" wrapText="1"/>
    </xf>
    <xf numFmtId="6" fontId="54" fillId="0" borderId="19" xfId="0" applyNumberFormat="1" applyFont="1" applyBorder="1" applyAlignment="1">
      <alignment horizontal="left" vertical="center" wrapText="1"/>
    </xf>
    <xf numFmtId="0" fontId="54" fillId="0" borderId="19" xfId="0" applyFont="1" applyBorder="1" applyAlignment="1">
      <alignment horizontal="left" vertical="center" wrapText="1"/>
    </xf>
    <xf numFmtId="6" fontId="54" fillId="0" borderId="19" xfId="0" applyNumberFormat="1" applyFont="1" applyBorder="1" applyAlignment="1">
      <alignment vertical="center" wrapText="1"/>
    </xf>
    <xf numFmtId="0" fontId="54" fillId="0" borderId="19" xfId="0" applyFont="1" applyBorder="1" applyAlignment="1">
      <alignment horizontal="left" vertical="center"/>
    </xf>
    <xf numFmtId="0" fontId="8" fillId="0" borderId="0" xfId="0" applyFont="1" applyAlignment="1">
      <alignment vertical="center" wrapText="1"/>
    </xf>
    <xf numFmtId="0" fontId="8" fillId="0" borderId="19" xfId="0" applyFont="1" applyBorder="1" applyAlignment="1">
      <alignment vertical="center" wrapText="1"/>
    </xf>
    <xf numFmtId="0" fontId="8" fillId="0" borderId="33" xfId="0" applyFont="1" applyBorder="1" applyAlignment="1">
      <alignment vertical="center" wrapText="1"/>
    </xf>
    <xf numFmtId="164" fontId="54" fillId="21" borderId="19" xfId="0" applyNumberFormat="1" applyFont="1" applyFill="1" applyBorder="1" applyAlignment="1">
      <alignment horizontal="center" vertical="center"/>
    </xf>
    <xf numFmtId="164" fontId="54" fillId="0" borderId="19" xfId="0" applyNumberFormat="1" applyFont="1" applyBorder="1" applyAlignment="1">
      <alignment horizontal="center" vertical="center"/>
    </xf>
    <xf numFmtId="0" fontId="54" fillId="20" borderId="19" xfId="0" applyFont="1" applyFill="1" applyBorder="1" applyAlignment="1">
      <alignment horizontal="center" vertical="center"/>
    </xf>
    <xf numFmtId="165" fontId="54" fillId="20" borderId="19" xfId="0" applyNumberFormat="1" applyFont="1" applyFill="1" applyBorder="1" applyAlignment="1">
      <alignment horizontal="center" vertical="center"/>
    </xf>
    <xf numFmtId="0" fontId="54" fillId="0" borderId="20" xfId="0" applyFont="1" applyBorder="1" applyAlignment="1">
      <alignment horizontal="center" vertical="center" wrapText="1"/>
    </xf>
    <xf numFmtId="0" fontId="8" fillId="0" borderId="20" xfId="0" applyFont="1" applyBorder="1" applyAlignment="1">
      <alignment horizontal="left" vertical="center" wrapText="1"/>
    </xf>
    <xf numFmtId="0" fontId="8" fillId="20" borderId="20" xfId="0" applyFont="1" applyFill="1" applyBorder="1" applyAlignment="1">
      <alignment vertical="center" wrapText="1"/>
    </xf>
    <xf numFmtId="164" fontId="54" fillId="25" borderId="38" xfId="0" applyNumberFormat="1" applyFont="1" applyFill="1" applyBorder="1" applyAlignment="1">
      <alignment horizontal="right"/>
    </xf>
    <xf numFmtId="164" fontId="54" fillId="25" borderId="39" xfId="0" applyNumberFormat="1" applyFont="1" applyFill="1" applyBorder="1" applyAlignment="1">
      <alignment horizontal="right"/>
    </xf>
    <xf numFmtId="164" fontId="7" fillId="25" borderId="42" xfId="0" applyNumberFormat="1" applyFont="1" applyFill="1" applyBorder="1" applyAlignment="1">
      <alignment horizontal="right"/>
    </xf>
    <xf numFmtId="0" fontId="17" fillId="22" borderId="19" xfId="94" applyFont="1" applyFill="1" applyBorder="1" applyAlignment="1">
      <alignment horizontal="left" vertical="center"/>
    </xf>
    <xf numFmtId="0" fontId="17" fillId="22" borderId="39" xfId="94" applyFont="1" applyFill="1" applyBorder="1" applyAlignment="1">
      <alignment horizontal="left" vertical="center"/>
    </xf>
    <xf numFmtId="0" fontId="17" fillId="22" borderId="41" xfId="94" applyFont="1" applyFill="1" applyBorder="1" applyAlignment="1">
      <alignment horizontal="left" vertical="center"/>
    </xf>
    <xf numFmtId="0" fontId="17" fillId="22" borderId="42" xfId="94" applyFont="1" applyFill="1" applyBorder="1" applyAlignment="1">
      <alignment horizontal="left" vertical="center"/>
    </xf>
    <xf numFmtId="0" fontId="51" fillId="0" borderId="0" xfId="94" applyFont="1" applyAlignment="1">
      <alignment horizontal="center"/>
    </xf>
    <xf numFmtId="0" fontId="10" fillId="0" borderId="0" xfId="94" applyAlignment="1">
      <alignment horizontal="center"/>
    </xf>
    <xf numFmtId="0" fontId="17" fillId="22" borderId="37" xfId="94" applyFont="1" applyFill="1" applyBorder="1" applyAlignment="1">
      <alignment horizontal="left" vertical="center"/>
    </xf>
    <xf numFmtId="0" fontId="17" fillId="22" borderId="38" xfId="94" applyFont="1" applyFill="1" applyBorder="1" applyAlignment="1">
      <alignment horizontal="left" vertical="center"/>
    </xf>
    <xf numFmtId="0" fontId="54" fillId="0" borderId="1" xfId="0" applyFont="1" applyBorder="1" applyAlignment="1">
      <alignment vertical="center" wrapText="1"/>
    </xf>
    <xf numFmtId="0" fontId="6" fillId="0" borderId="0" xfId="0" applyFont="1" applyAlignment="1">
      <alignment horizontal="center" vertical="center"/>
    </xf>
    <xf numFmtId="0" fontId="9" fillId="0" borderId="0" xfId="0" applyFont="1" applyAlignment="1">
      <alignment horizontal="center" vertical="center"/>
    </xf>
    <xf numFmtId="0" fontId="53" fillId="0" borderId="5" xfId="0" applyFont="1" applyBorder="1" applyAlignment="1">
      <alignment horizontal="center" vertical="center"/>
    </xf>
    <xf numFmtId="0" fontId="7" fillId="25" borderId="1" xfId="0" applyFont="1" applyFill="1" applyBorder="1" applyAlignment="1">
      <alignment horizontal="center" vertical="center" wrapText="1"/>
    </xf>
    <xf numFmtId="0" fontId="7" fillId="25" borderId="2" xfId="0" applyFont="1" applyFill="1" applyBorder="1" applyAlignment="1">
      <alignment horizontal="center" vertical="center" wrapText="1"/>
    </xf>
    <xf numFmtId="0" fontId="7" fillId="25" borderId="3" xfId="0" applyFont="1" applyFill="1" applyBorder="1" applyAlignment="1">
      <alignment horizontal="center" vertical="center" wrapText="1"/>
    </xf>
    <xf numFmtId="0" fontId="7" fillId="25" borderId="21" xfId="0" applyFont="1" applyFill="1" applyBorder="1" applyAlignment="1">
      <alignment horizontal="center" vertical="center" wrapText="1"/>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4" fillId="0" borderId="2" xfId="0" applyFont="1" applyBorder="1" applyAlignment="1">
      <alignment horizontal="left" vertical="center" wrapText="1"/>
    </xf>
    <xf numFmtId="0" fontId="54" fillId="0" borderId="3" xfId="0" applyFont="1" applyBorder="1" applyAlignment="1">
      <alignment horizontal="left" vertical="center" wrapText="1"/>
    </xf>
    <xf numFmtId="0" fontId="54" fillId="0" borderId="4" xfId="0" applyFont="1" applyBorder="1" applyAlignment="1">
      <alignment horizontal="left" vertical="center" wrapText="1"/>
    </xf>
    <xf numFmtId="0" fontId="54" fillId="0" borderId="15" xfId="0" applyFont="1" applyBorder="1" applyAlignment="1">
      <alignment horizontal="left" vertical="center" wrapText="1"/>
    </xf>
    <xf numFmtId="0" fontId="54" fillId="0" borderId="14" xfId="0" applyFont="1" applyBorder="1" applyAlignment="1">
      <alignment horizontal="left" vertical="center" wrapText="1"/>
    </xf>
    <xf numFmtId="0" fontId="7" fillId="0" borderId="13" xfId="0" applyFont="1" applyBorder="1" applyAlignment="1">
      <alignment horizontal="center" vertical="center"/>
    </xf>
    <xf numFmtId="0" fontId="54" fillId="0" borderId="2" xfId="0" applyFont="1" applyBorder="1" applyAlignment="1">
      <alignment horizontal="center" vertical="center" wrapText="1"/>
    </xf>
    <xf numFmtId="0" fontId="54" fillId="0" borderId="3" xfId="0" applyFont="1" applyBorder="1" applyAlignment="1">
      <alignment horizontal="center" vertical="center" wrapText="1"/>
    </xf>
    <xf numFmtId="0" fontId="54" fillId="0" borderId="4" xfId="0" applyFont="1" applyBorder="1" applyAlignment="1">
      <alignment horizontal="center" vertical="center" wrapText="1"/>
    </xf>
    <xf numFmtId="0" fontId="54" fillId="0" borderId="1" xfId="0" applyFont="1" applyBorder="1" applyAlignment="1">
      <alignment horizontal="left" vertical="center" wrapText="1"/>
    </xf>
    <xf numFmtId="0" fontId="54" fillId="25" borderId="48" xfId="0" applyFont="1" applyFill="1" applyBorder="1" applyAlignment="1">
      <alignment horizontal="center"/>
    </xf>
    <xf numFmtId="0" fontId="54" fillId="25" borderId="3" xfId="0" applyFont="1" applyFill="1" applyBorder="1" applyAlignment="1">
      <alignment horizontal="center"/>
    </xf>
    <xf numFmtId="0" fontId="54" fillId="25" borderId="49" xfId="0" applyFont="1" applyFill="1" applyBorder="1" applyAlignment="1">
      <alignment horizontal="center"/>
    </xf>
    <xf numFmtId="0" fontId="7" fillId="25" borderId="50" xfId="0" applyFont="1" applyFill="1" applyBorder="1" applyAlignment="1">
      <alignment horizontal="center"/>
    </xf>
    <xf numFmtId="0" fontId="7" fillId="25" borderId="54" xfId="0" applyFont="1" applyFill="1" applyBorder="1" applyAlignment="1">
      <alignment horizontal="center"/>
    </xf>
    <xf numFmtId="0" fontId="7" fillId="25" borderId="51" xfId="0" applyFont="1" applyFill="1" applyBorder="1" applyAlignment="1">
      <alignment horizontal="center"/>
    </xf>
    <xf numFmtId="0" fontId="54" fillId="25" borderId="34" xfId="0" applyFont="1" applyFill="1" applyBorder="1" applyAlignment="1">
      <alignment horizontal="center"/>
    </xf>
    <xf numFmtId="0" fontId="54" fillId="25" borderId="53" xfId="0" applyFont="1" applyFill="1" applyBorder="1" applyAlignment="1">
      <alignment horizontal="center"/>
    </xf>
    <xf numFmtId="0" fontId="54" fillId="25" borderId="47" xfId="0" applyFont="1" applyFill="1" applyBorder="1" applyAlignment="1">
      <alignment horizont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54" fillId="0" borderId="10" xfId="0" applyFont="1" applyBorder="1" applyAlignment="1">
      <alignment vertical="center" wrapText="1"/>
    </xf>
    <xf numFmtId="0" fontId="54" fillId="0" borderId="2" xfId="0" applyFont="1" applyBorder="1" applyAlignment="1">
      <alignment vertical="center" wrapText="1"/>
    </xf>
    <xf numFmtId="0" fontId="54" fillId="0" borderId="3" xfId="0" applyFont="1" applyBorder="1" applyAlignment="1">
      <alignment vertical="center" wrapText="1"/>
    </xf>
    <xf numFmtId="0" fontId="54" fillId="0" borderId="4" xfId="0" applyFont="1" applyBorder="1" applyAlignment="1">
      <alignment vertical="center" wrapText="1"/>
    </xf>
    <xf numFmtId="0" fontId="54" fillId="0" borderId="20" xfId="0" applyFont="1" applyBorder="1" applyAlignment="1">
      <alignment vertical="center" wrapText="1"/>
    </xf>
    <xf numFmtId="0" fontId="54" fillId="0" borderId="21" xfId="0" applyFont="1" applyBorder="1" applyAlignment="1">
      <alignment vertical="center" wrapText="1"/>
    </xf>
    <xf numFmtId="0" fontId="54" fillId="0" borderId="33" xfId="0" applyFont="1" applyBorder="1" applyAlignment="1">
      <alignment vertical="center" wrapText="1"/>
    </xf>
    <xf numFmtId="0" fontId="7" fillId="25" borderId="19" xfId="0" applyFont="1" applyFill="1" applyBorder="1" applyAlignment="1">
      <alignment horizontal="center" vertical="center" wrapText="1"/>
    </xf>
    <xf numFmtId="0" fontId="7" fillId="25" borderId="20" xfId="0" applyFont="1" applyFill="1" applyBorder="1" applyAlignment="1">
      <alignment horizontal="center" vertical="center" wrapText="1"/>
    </xf>
    <xf numFmtId="0" fontId="54" fillId="0" borderId="19" xfId="0" applyFont="1" applyBorder="1" applyAlignment="1">
      <alignment vertical="center" wrapText="1"/>
    </xf>
    <xf numFmtId="0" fontId="54" fillId="0" borderId="20" xfId="0" applyFont="1" applyBorder="1" applyAlignment="1">
      <alignment horizontal="left" vertical="center" wrapText="1"/>
    </xf>
    <xf numFmtId="0" fontId="54" fillId="0" borderId="21" xfId="0" applyFont="1" applyBorder="1" applyAlignment="1">
      <alignment horizontal="left" vertical="center" wrapText="1"/>
    </xf>
    <xf numFmtId="0" fontId="54" fillId="0" borderId="33" xfId="0" applyFont="1" applyBorder="1" applyAlignment="1">
      <alignment horizontal="left" vertical="center" wrapText="1"/>
    </xf>
    <xf numFmtId="0" fontId="54" fillId="0" borderId="19" xfId="0" applyFont="1" applyBorder="1" applyAlignment="1">
      <alignment horizontal="left" vertical="center" wrapText="1"/>
    </xf>
    <xf numFmtId="0" fontId="7" fillId="25" borderId="33" xfId="0" applyFont="1" applyFill="1" applyBorder="1" applyAlignment="1">
      <alignment horizontal="center" vertical="center" wrapText="1"/>
    </xf>
    <xf numFmtId="0" fontId="54" fillId="0" borderId="20"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33" xfId="0" applyFont="1" applyBorder="1" applyAlignment="1">
      <alignment horizontal="center" vertical="center" wrapText="1"/>
    </xf>
    <xf numFmtId="0" fontId="54" fillId="20" borderId="20" xfId="0" applyFont="1" applyFill="1" applyBorder="1" applyAlignment="1">
      <alignment horizontal="left" vertical="center" wrapText="1"/>
    </xf>
    <xf numFmtId="0" fontId="54" fillId="20" borderId="21" xfId="0" applyFont="1" applyFill="1" applyBorder="1" applyAlignment="1">
      <alignment horizontal="left" vertical="center" wrapText="1"/>
    </xf>
    <xf numFmtId="0" fontId="54" fillId="20" borderId="33" xfId="0" applyFont="1" applyFill="1" applyBorder="1" applyAlignment="1">
      <alignment horizontal="left" vertical="center" wrapText="1"/>
    </xf>
  </cellXfs>
  <cellStyles count="95">
    <cellStyle name="_x000d__x000a_JournalTemplate=C:\COMFO\CTALK\JOURSTD.TPL_x000d__x000a_LbStateAddress=3 3 0 251 1 89 2 311_x000d__x000a_LbStateJou" xfId="8"/>
    <cellStyle name="_CN_252_04  bytový areál   ROZTOKY V SOLNÍKACH silno 00E" xfId="9"/>
    <cellStyle name="_CN_vzor_ROK 2002" xfId="10"/>
    <cellStyle name="_N_07504p" xfId="11"/>
    <cellStyle name="_Polyfunkční dům Slunečnice ELEKTRO UNI &amp;" xfId="12"/>
    <cellStyle name="_Rozpočtové MODULY SILNO 30708" xfId="13"/>
    <cellStyle name="_upr ON 130_05_V1 silno  050415" xfId="14"/>
    <cellStyle name="20% - Accent1" xfId="15"/>
    <cellStyle name="20% - Accent2" xfId="16"/>
    <cellStyle name="20% - Accent3" xfId="17"/>
    <cellStyle name="20% - Accent4" xfId="18"/>
    <cellStyle name="20% - Accent5" xfId="19"/>
    <cellStyle name="20% - Accent6" xfId="20"/>
    <cellStyle name="40% - Accent1" xfId="21"/>
    <cellStyle name="40% - Accent2" xfId="22"/>
    <cellStyle name="40% - Accent3" xfId="23"/>
    <cellStyle name="40% - Accent4" xfId="24"/>
    <cellStyle name="40% - Accent5" xfId="25"/>
    <cellStyle name="40% - Accent6" xfId="26"/>
    <cellStyle name="60% - Accent1" xfId="27"/>
    <cellStyle name="60% - Accent2" xfId="28"/>
    <cellStyle name="60% - Accent3" xfId="29"/>
    <cellStyle name="60% - Accent4" xfId="30"/>
    <cellStyle name="60% - Accent5" xfId="31"/>
    <cellStyle name="60% - Accent6" xfId="32"/>
    <cellStyle name="Accent1" xfId="33"/>
    <cellStyle name="Accent2" xfId="34"/>
    <cellStyle name="Accent3" xfId="35"/>
    <cellStyle name="Accent4" xfId="36"/>
    <cellStyle name="Accent5" xfId="37"/>
    <cellStyle name="Accent6" xfId="38"/>
    <cellStyle name="Bad" xfId="39"/>
    <cellStyle name="Bold 11" xfId="40"/>
    <cellStyle name="Calculation" xfId="41"/>
    <cellStyle name="Comma [0]_9eu2xkjwWrYu0YNRaLvhySkeD" xfId="42"/>
    <cellStyle name="Comma_9eu2xkjwWrYu0YNRaLvhySkeD" xfId="43"/>
    <cellStyle name="Currency (0)" xfId="44"/>
    <cellStyle name="Currency (2)" xfId="45"/>
    <cellStyle name="Currency [0]_3LU9hSJnLyQkkffIimuyOsjVm" xfId="46"/>
    <cellStyle name="Currency_3LU9hSJnLyQkkffIimuyOsjVm" xfId="47"/>
    <cellStyle name="Date" xfId="48"/>
    <cellStyle name="Date-Time" xfId="49"/>
    <cellStyle name="Decimal 1" xfId="50"/>
    <cellStyle name="Decimal 2" xfId="51"/>
    <cellStyle name="Decimal 3" xfId="52"/>
    <cellStyle name="Explanatory Text" xfId="53"/>
    <cellStyle name="Good" xfId="54"/>
    <cellStyle name="Heading 1" xfId="55"/>
    <cellStyle name="Heading 2" xfId="56"/>
    <cellStyle name="Heading 3" xfId="57"/>
    <cellStyle name="Heading 4" xfId="58"/>
    <cellStyle name="Hypertextový odkaz 2" xfId="5"/>
    <cellStyle name="Check Cell" xfId="59"/>
    <cellStyle name="Input" xfId="60"/>
    <cellStyle name="Input %" xfId="61"/>
    <cellStyle name="Input 1" xfId="62"/>
    <cellStyle name="Input 3" xfId="63"/>
    <cellStyle name="Input_AL1A_DZS_VO_vv3005 (09-01-13" xfId="64"/>
    <cellStyle name="Linked Cell" xfId="65"/>
    <cellStyle name="Month" xfId="66"/>
    <cellStyle name="Neutral" xfId="67"/>
    <cellStyle name="Normal 11" xfId="68"/>
    <cellStyle name="Normal_3LU9hSJnLyQkkffIimuyOsjVm" xfId="69"/>
    <cellStyle name="normální" xfId="0" builtinId="0"/>
    <cellStyle name="Normální 2" xfId="6"/>
    <cellStyle name="normální 2 2" xfId="3"/>
    <cellStyle name="normální 3" xfId="7"/>
    <cellStyle name="normální 4" xfId="70"/>
    <cellStyle name="Normální 5" xfId="71"/>
    <cellStyle name="normální 6" xfId="4"/>
    <cellStyle name="normální 7" xfId="94"/>
    <cellStyle name="Note" xfId="72"/>
    <cellStyle name="Output" xfId="73"/>
    <cellStyle name="Percent ()" xfId="74"/>
    <cellStyle name="Percent (0)" xfId="75"/>
    <cellStyle name="Percent (1)" xfId="76"/>
    <cellStyle name="Percent 1" xfId="77"/>
    <cellStyle name="Percent 2" xfId="78"/>
    <cellStyle name="Percent_Account Detail" xfId="79"/>
    <cellStyle name="procent 2" xfId="80"/>
    <cellStyle name="Shaded" xfId="81"/>
    <cellStyle name="Sledovaný hypertextový odkaz" xfId="1" builtinId="9" hidden="1"/>
    <cellStyle name="Sledovaný hypertextový odkaz" xfId="2" builtinId="9" hidden="1"/>
    <cellStyle name="Styl 1" xfId="82"/>
    <cellStyle name="Sum" xfId="83"/>
    <cellStyle name="Sum %of HV" xfId="84"/>
    <cellStyle name="Thousands (0)" xfId="85"/>
    <cellStyle name="Thousands (1)" xfId="86"/>
    <cellStyle name="time" xfId="87"/>
    <cellStyle name="Title" xfId="88"/>
    <cellStyle name="Total" xfId="89"/>
    <cellStyle name="Underline 2" xfId="90"/>
    <cellStyle name="Warning Text" xfId="91"/>
    <cellStyle name="Year" xfId="92"/>
    <cellStyle name="Zboží" xfId="9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tavitel\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F29"/>
  <sheetViews>
    <sheetView showGridLines="0" topLeftCell="A10" workbookViewId="0">
      <selection activeCell="D22" sqref="D22"/>
    </sheetView>
  </sheetViews>
  <sheetFormatPr defaultRowHeight="15"/>
  <cols>
    <col min="1" max="1" width="32.7109375" style="33" customWidth="1"/>
    <col min="2" max="2" width="4.7109375" style="33" customWidth="1"/>
    <col min="3" max="5" width="15.7109375" style="33" customWidth="1"/>
    <col min="6" max="16384" width="9.140625" style="33"/>
  </cols>
  <sheetData>
    <row r="1" spans="1:6">
      <c r="A1" s="143" t="s">
        <v>311</v>
      </c>
      <c r="B1" s="144"/>
      <c r="C1" s="144"/>
      <c r="D1" s="144"/>
      <c r="E1" s="144"/>
    </row>
    <row r="2" spans="1:6" ht="15.75" thickBot="1"/>
    <row r="3" spans="1:6" ht="15.75" thickBot="1">
      <c r="A3" s="34" t="s">
        <v>130</v>
      </c>
      <c r="B3" s="35"/>
      <c r="C3" s="36"/>
      <c r="D3" s="36"/>
      <c r="E3" s="36"/>
    </row>
    <row r="4" spans="1:6">
      <c r="A4" s="37" t="s">
        <v>131</v>
      </c>
      <c r="B4" s="145"/>
      <c r="C4" s="145"/>
      <c r="D4" s="145"/>
      <c r="E4" s="146"/>
    </row>
    <row r="5" spans="1:6">
      <c r="A5" s="37" t="s">
        <v>132</v>
      </c>
      <c r="B5" s="139"/>
      <c r="C5" s="139"/>
      <c r="D5" s="139"/>
      <c r="E5" s="140"/>
    </row>
    <row r="6" spans="1:6">
      <c r="A6" s="37" t="s">
        <v>133</v>
      </c>
      <c r="B6" s="139"/>
      <c r="C6" s="139"/>
      <c r="D6" s="139"/>
      <c r="E6" s="140"/>
    </row>
    <row r="7" spans="1:6">
      <c r="A7" s="37" t="s">
        <v>134</v>
      </c>
      <c r="B7" s="139"/>
      <c r="C7" s="139"/>
      <c r="D7" s="139"/>
      <c r="E7" s="140"/>
      <c r="F7" s="38"/>
    </row>
    <row r="8" spans="1:6">
      <c r="A8" s="37" t="s">
        <v>135</v>
      </c>
      <c r="B8" s="139"/>
      <c r="C8" s="139"/>
      <c r="D8" s="139"/>
      <c r="E8" s="140"/>
    </row>
    <row r="9" spans="1:6">
      <c r="A9" s="37" t="s">
        <v>310</v>
      </c>
      <c r="B9" s="139"/>
      <c r="C9" s="139"/>
      <c r="D9" s="139"/>
      <c r="E9" s="140"/>
      <c r="F9" s="38"/>
    </row>
    <row r="10" spans="1:6" ht="15.75" thickBot="1">
      <c r="A10" s="39" t="s">
        <v>136</v>
      </c>
      <c r="B10" s="141"/>
      <c r="C10" s="141"/>
      <c r="D10" s="141"/>
      <c r="E10" s="142"/>
      <c r="F10" s="38"/>
    </row>
    <row r="11" spans="1:6">
      <c r="A11" s="40"/>
      <c r="B11" s="41"/>
      <c r="C11" s="41"/>
      <c r="D11" s="41"/>
      <c r="E11" s="41"/>
    </row>
    <row r="12" spans="1:6" ht="15.75" thickBot="1">
      <c r="A12" s="36"/>
      <c r="B12" s="36"/>
      <c r="C12" s="42"/>
      <c r="D12" s="42"/>
      <c r="E12" s="42"/>
    </row>
    <row r="13" spans="1:6" ht="15.75" thickBot="1">
      <c r="A13" s="42"/>
      <c r="B13" s="36"/>
      <c r="C13" s="43" t="s">
        <v>309</v>
      </c>
      <c r="D13" s="44" t="s">
        <v>137</v>
      </c>
      <c r="E13" s="45" t="s">
        <v>138</v>
      </c>
      <c r="F13" s="38"/>
    </row>
    <row r="14" spans="1:6" ht="45" customHeight="1">
      <c r="A14" s="46" t="s">
        <v>312</v>
      </c>
      <c r="B14" s="47"/>
      <c r="C14" s="48">
        <f>ZŠ_Dr.Hrubého_JazLab!H93</f>
        <v>0</v>
      </c>
      <c r="D14" s="48">
        <f>C14*0.21</f>
        <v>0</v>
      </c>
      <c r="E14" s="49">
        <f>C14*1.21</f>
        <v>0</v>
      </c>
      <c r="F14" s="38"/>
    </row>
    <row r="15" spans="1:6" ht="45" customHeight="1">
      <c r="A15" s="61" t="s">
        <v>313</v>
      </c>
      <c r="B15" s="62"/>
      <c r="C15" s="48">
        <f>ZŠ_Dr.Hrubého_Kuchyňka!H91</f>
        <v>0</v>
      </c>
      <c r="D15" s="48">
        <f t="shared" ref="D15:D22" si="0">C15*0.21</f>
        <v>0</v>
      </c>
      <c r="E15" s="49">
        <f t="shared" ref="E15:E22" si="1">C15*1.21</f>
        <v>0</v>
      </c>
      <c r="F15" s="38"/>
    </row>
    <row r="16" spans="1:6" ht="45" customHeight="1">
      <c r="A16" s="50" t="s">
        <v>314</v>
      </c>
      <c r="B16" s="62"/>
      <c r="C16" s="48">
        <f>ZŠ_nám_Svobody_Fyzika!H95</f>
        <v>0</v>
      </c>
      <c r="D16" s="48">
        <f t="shared" si="0"/>
        <v>0</v>
      </c>
      <c r="E16" s="49">
        <f t="shared" si="1"/>
        <v>0</v>
      </c>
      <c r="F16" s="38"/>
    </row>
    <row r="17" spans="1:6" ht="45" customHeight="1">
      <c r="A17" s="50" t="s">
        <v>315</v>
      </c>
      <c r="B17" s="62"/>
      <c r="C17" s="48">
        <f>ZŠ_nám_Svobody_Chemie!H109</f>
        <v>0</v>
      </c>
      <c r="D17" s="48">
        <f t="shared" si="0"/>
        <v>0</v>
      </c>
      <c r="E17" s="49">
        <f t="shared" si="1"/>
        <v>0</v>
      </c>
      <c r="F17" s="38"/>
    </row>
    <row r="18" spans="1:6" ht="45" customHeight="1">
      <c r="A18" s="50" t="s">
        <v>316</v>
      </c>
      <c r="B18" s="62"/>
      <c r="C18" s="48">
        <f>'ZŠ_nám_Svobody_ICT 1'!H93</f>
        <v>0</v>
      </c>
      <c r="D18" s="48">
        <f t="shared" si="0"/>
        <v>0</v>
      </c>
      <c r="E18" s="49">
        <f t="shared" si="1"/>
        <v>0</v>
      </c>
      <c r="F18" s="38"/>
    </row>
    <row r="19" spans="1:6" ht="45" customHeight="1">
      <c r="A19" s="50" t="s">
        <v>317</v>
      </c>
      <c r="B19" s="62"/>
      <c r="C19" s="48">
        <f>'ZŠ_nám_Svobody_ICT 2'!H87</f>
        <v>0</v>
      </c>
      <c r="D19" s="48">
        <f t="shared" si="0"/>
        <v>0</v>
      </c>
      <c r="E19" s="49">
        <f t="shared" si="1"/>
        <v>0</v>
      </c>
      <c r="F19" s="38"/>
    </row>
    <row r="20" spans="1:6" ht="45" customHeight="1">
      <c r="A20" s="50" t="s">
        <v>318</v>
      </c>
      <c r="B20" s="51"/>
      <c r="C20" s="48">
        <f>ZŠ_nám_Svobody_Přírodopis!H105</f>
        <v>0</v>
      </c>
      <c r="D20" s="48">
        <f t="shared" si="0"/>
        <v>0</v>
      </c>
      <c r="E20" s="49">
        <f t="shared" si="1"/>
        <v>0</v>
      </c>
      <c r="F20" s="38"/>
    </row>
    <row r="21" spans="1:6" ht="45" customHeight="1">
      <c r="A21" s="50" t="s">
        <v>319</v>
      </c>
      <c r="B21" s="51"/>
      <c r="C21" s="48">
        <f>ZŠ_Svatoplukova_Jazyková_uč.!H76</f>
        <v>0</v>
      </c>
      <c r="D21" s="48">
        <f t="shared" si="0"/>
        <v>0</v>
      </c>
      <c r="E21" s="49">
        <f t="shared" si="1"/>
        <v>0</v>
      </c>
      <c r="F21" s="38"/>
    </row>
    <row r="22" spans="1:6" ht="45" customHeight="1">
      <c r="A22" s="50" t="s">
        <v>320</v>
      </c>
      <c r="B22" s="51"/>
      <c r="C22" s="48">
        <f>ZŠ_Svatoplukova_Přírodní_vědy!H102</f>
        <v>0</v>
      </c>
      <c r="D22" s="48">
        <f t="shared" si="0"/>
        <v>0</v>
      </c>
      <c r="E22" s="49">
        <f t="shared" si="1"/>
        <v>0</v>
      </c>
      <c r="F22" s="38"/>
    </row>
    <row r="23" spans="1:6">
      <c r="A23" s="52"/>
      <c r="B23" s="51"/>
      <c r="C23" s="53"/>
      <c r="D23" s="53"/>
      <c r="E23" s="54"/>
    </row>
    <row r="24" spans="1:6" ht="24.95" customHeight="1" thickBot="1">
      <c r="A24" s="55" t="s">
        <v>139</v>
      </c>
      <c r="B24" s="56"/>
      <c r="C24" s="57">
        <f>SUM(C14:C22)</f>
        <v>0</v>
      </c>
      <c r="D24" s="57">
        <f>SUM(D14:D22)</f>
        <v>0</v>
      </c>
      <c r="E24" s="58">
        <f>SUM(E14:E22)</f>
        <v>0</v>
      </c>
    </row>
    <row r="25" spans="1:6">
      <c r="A25" s="36"/>
      <c r="B25" s="36"/>
      <c r="C25" s="36"/>
      <c r="D25" s="36"/>
      <c r="E25" s="36"/>
    </row>
    <row r="28" spans="1:6">
      <c r="A28" s="59"/>
    </row>
    <row r="29" spans="1:6">
      <c r="A29" s="60" t="s">
        <v>140</v>
      </c>
    </row>
  </sheetData>
  <mergeCells count="8">
    <mergeCell ref="B9:E9"/>
    <mergeCell ref="B10:E10"/>
    <mergeCell ref="A1:E1"/>
    <mergeCell ref="B4:E4"/>
    <mergeCell ref="B5:E5"/>
    <mergeCell ref="B6:E6"/>
    <mergeCell ref="B7:E7"/>
    <mergeCell ref="B8:E8"/>
  </mergeCells>
  <pageMargins left="0.7" right="0.7" top="0.78740157499999996" bottom="0.78740157499999996"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sheetPr>
    <tabColor theme="7" tint="-0.249977111117893"/>
  </sheetPr>
  <dimension ref="A1:P104"/>
  <sheetViews>
    <sheetView workbookViewId="0">
      <selection activeCell="L4" sqref="L4"/>
    </sheetView>
  </sheetViews>
  <sheetFormatPr defaultColWidth="8.85546875" defaultRowHeight="15"/>
  <cols>
    <col min="1" max="2" width="8.85546875" style="2"/>
    <col min="3" max="3" width="20.85546875" style="2" customWidth="1"/>
    <col min="4" max="4" width="2.7109375" style="2" customWidth="1"/>
    <col min="5" max="6" width="8.85546875" style="2"/>
    <col min="7" max="7" width="13.140625" style="2" customWidth="1"/>
    <col min="8" max="10" width="12.85546875" style="2" customWidth="1"/>
    <col min="11" max="11" width="63.42578125" style="1" customWidth="1"/>
    <col min="12" max="12" width="17.85546875" style="1" customWidth="1"/>
    <col min="13" max="13" width="15" customWidth="1"/>
    <col min="15" max="15" width="10.5703125" customWidth="1"/>
    <col min="16" max="16" width="12.42578125" bestFit="1" customWidth="1"/>
  </cols>
  <sheetData>
    <row r="1" spans="1:13" ht="15" customHeight="1">
      <c r="A1" s="148" t="s">
        <v>332</v>
      </c>
      <c r="B1" s="148"/>
      <c r="C1" s="148"/>
      <c r="D1" s="148"/>
      <c r="E1" s="148"/>
      <c r="F1" s="148"/>
      <c r="G1" s="148"/>
      <c r="H1" s="148"/>
      <c r="I1" s="148"/>
      <c r="J1" s="148"/>
      <c r="K1" s="148"/>
      <c r="L1" s="9"/>
    </row>
    <row r="2" spans="1:13" ht="15" customHeight="1">
      <c r="A2" s="148"/>
      <c r="B2" s="148"/>
      <c r="C2" s="148"/>
      <c r="D2" s="148"/>
      <c r="E2" s="148"/>
      <c r="F2" s="148"/>
      <c r="G2" s="148"/>
      <c r="H2" s="148"/>
      <c r="I2" s="148"/>
      <c r="J2" s="148"/>
      <c r="K2" s="148"/>
      <c r="L2" s="9"/>
    </row>
    <row r="3" spans="1:13" ht="21">
      <c r="A3" s="149" t="s">
        <v>37</v>
      </c>
      <c r="B3" s="149"/>
      <c r="C3" s="149"/>
      <c r="D3" s="149"/>
      <c r="E3" s="149"/>
      <c r="F3" s="149"/>
      <c r="G3" s="149"/>
      <c r="H3" s="149"/>
      <c r="I3" s="149"/>
      <c r="J3" s="149"/>
      <c r="K3" s="149"/>
      <c r="L3" s="10"/>
    </row>
    <row r="4" spans="1:13" ht="21">
      <c r="A4" s="150" t="s">
        <v>334</v>
      </c>
      <c r="B4" s="150"/>
      <c r="C4" s="150"/>
      <c r="D4" s="150"/>
      <c r="E4" s="150"/>
      <c r="F4" s="150"/>
      <c r="G4" s="150"/>
      <c r="H4" s="150"/>
      <c r="I4" s="150"/>
      <c r="J4" s="150"/>
      <c r="K4" s="150"/>
      <c r="L4" s="17"/>
    </row>
    <row r="5" spans="1:13" s="3" customFormat="1" ht="25.5">
      <c r="A5" s="120" t="s">
        <v>0</v>
      </c>
      <c r="B5" s="186" t="s">
        <v>1</v>
      </c>
      <c r="C5" s="186"/>
      <c r="D5" s="186"/>
      <c r="E5" s="120" t="s">
        <v>2</v>
      </c>
      <c r="F5" s="120" t="s">
        <v>18</v>
      </c>
      <c r="G5" s="121" t="s">
        <v>3</v>
      </c>
      <c r="H5" s="121" t="s">
        <v>4</v>
      </c>
      <c r="I5" s="121" t="s">
        <v>22</v>
      </c>
      <c r="J5" s="121" t="s">
        <v>23</v>
      </c>
      <c r="K5" s="63" t="s">
        <v>10</v>
      </c>
      <c r="L5" s="25"/>
      <c r="M5" s="23"/>
    </row>
    <row r="6" spans="1:13" ht="15" customHeight="1">
      <c r="A6" s="187" t="s">
        <v>20</v>
      </c>
      <c r="B6" s="154"/>
      <c r="C6" s="154"/>
      <c r="D6" s="154"/>
      <c r="E6" s="154"/>
      <c r="F6" s="154"/>
      <c r="G6" s="154"/>
      <c r="H6" s="154"/>
      <c r="I6" s="154"/>
      <c r="J6" s="154"/>
      <c r="K6" s="154"/>
      <c r="L6" s="26"/>
      <c r="M6" s="18"/>
    </row>
    <row r="7" spans="1:13" ht="27.95" customHeight="1">
      <c r="A7" s="110">
        <v>1</v>
      </c>
      <c r="B7" s="183" t="s">
        <v>284</v>
      </c>
      <c r="C7" s="184"/>
      <c r="D7" s="185"/>
      <c r="E7" s="110">
        <v>1</v>
      </c>
      <c r="F7" s="110" t="s">
        <v>19</v>
      </c>
      <c r="G7" s="111"/>
      <c r="H7" s="112">
        <f t="shared" ref="H7:H20" si="0">G7*E7</f>
        <v>0</v>
      </c>
      <c r="I7" s="112">
        <f t="shared" ref="I7:I20" si="1">G7*1.21</f>
        <v>0</v>
      </c>
      <c r="J7" s="112">
        <f t="shared" ref="J7:J20" si="2">I7*E7</f>
        <v>0</v>
      </c>
      <c r="K7" s="99" t="s">
        <v>285</v>
      </c>
      <c r="L7" s="27"/>
      <c r="M7" s="18"/>
    </row>
    <row r="8" spans="1:13" ht="29.1" customHeight="1">
      <c r="A8" s="110">
        <v>2</v>
      </c>
      <c r="B8" s="188" t="s">
        <v>25</v>
      </c>
      <c r="C8" s="188"/>
      <c r="D8" s="188"/>
      <c r="E8" s="110">
        <v>2</v>
      </c>
      <c r="F8" s="110" t="s">
        <v>19</v>
      </c>
      <c r="G8" s="111"/>
      <c r="H8" s="112">
        <f t="shared" si="0"/>
        <v>0</v>
      </c>
      <c r="I8" s="112">
        <f t="shared" si="1"/>
        <v>0</v>
      </c>
      <c r="J8" s="112">
        <f t="shared" si="2"/>
        <v>0</v>
      </c>
      <c r="K8" s="99" t="s">
        <v>285</v>
      </c>
      <c r="L8" s="27"/>
      <c r="M8" s="18"/>
    </row>
    <row r="9" spans="1:13">
      <c r="A9" s="110">
        <v>3</v>
      </c>
      <c r="B9" s="188" t="s">
        <v>30</v>
      </c>
      <c r="C9" s="188"/>
      <c r="D9" s="188"/>
      <c r="E9" s="110">
        <v>3</v>
      </c>
      <c r="F9" s="110" t="s">
        <v>19</v>
      </c>
      <c r="G9" s="111"/>
      <c r="H9" s="112">
        <f t="shared" si="0"/>
        <v>0</v>
      </c>
      <c r="I9" s="112">
        <f t="shared" si="1"/>
        <v>0</v>
      </c>
      <c r="J9" s="112">
        <f t="shared" si="2"/>
        <v>0</v>
      </c>
      <c r="K9" s="99" t="s">
        <v>285</v>
      </c>
      <c r="L9" s="27"/>
      <c r="M9" s="18"/>
    </row>
    <row r="10" spans="1:13" ht="29.1" customHeight="1">
      <c r="A10" s="110">
        <v>4</v>
      </c>
      <c r="B10" s="188" t="s">
        <v>26</v>
      </c>
      <c r="C10" s="188"/>
      <c r="D10" s="188"/>
      <c r="E10" s="110">
        <v>1</v>
      </c>
      <c r="F10" s="110" t="s">
        <v>19</v>
      </c>
      <c r="G10" s="111"/>
      <c r="H10" s="112">
        <f t="shared" si="0"/>
        <v>0</v>
      </c>
      <c r="I10" s="112">
        <f t="shared" si="1"/>
        <v>0</v>
      </c>
      <c r="J10" s="112">
        <f t="shared" si="2"/>
        <v>0</v>
      </c>
      <c r="K10" s="99" t="s">
        <v>285</v>
      </c>
      <c r="L10" s="27"/>
      <c r="M10" s="18"/>
    </row>
    <row r="11" spans="1:13" ht="17.100000000000001" customHeight="1">
      <c r="A11" s="110">
        <v>5</v>
      </c>
      <c r="B11" s="188" t="s">
        <v>27</v>
      </c>
      <c r="C11" s="188"/>
      <c r="D11" s="188"/>
      <c r="E11" s="110">
        <v>1</v>
      </c>
      <c r="F11" s="110" t="s">
        <v>19</v>
      </c>
      <c r="G11" s="111"/>
      <c r="H11" s="112">
        <f t="shared" si="0"/>
        <v>0</v>
      </c>
      <c r="I11" s="112">
        <f t="shared" si="1"/>
        <v>0</v>
      </c>
      <c r="J11" s="112">
        <f t="shared" si="2"/>
        <v>0</v>
      </c>
      <c r="K11" s="96" t="s">
        <v>45</v>
      </c>
      <c r="L11" s="27"/>
      <c r="M11" s="18"/>
    </row>
    <row r="12" spans="1:13" ht="29.1" customHeight="1">
      <c r="A12" s="110">
        <v>6</v>
      </c>
      <c r="B12" s="188" t="s">
        <v>28</v>
      </c>
      <c r="C12" s="188"/>
      <c r="D12" s="188"/>
      <c r="E12" s="110">
        <v>3</v>
      </c>
      <c r="F12" s="110" t="s">
        <v>19</v>
      </c>
      <c r="G12" s="111"/>
      <c r="H12" s="112">
        <f t="shared" si="0"/>
        <v>0</v>
      </c>
      <c r="I12" s="112">
        <f t="shared" si="1"/>
        <v>0</v>
      </c>
      <c r="J12" s="112">
        <f t="shared" si="2"/>
        <v>0</v>
      </c>
      <c r="K12" s="96" t="s">
        <v>45</v>
      </c>
      <c r="L12" s="27"/>
      <c r="M12" s="18"/>
    </row>
    <row r="13" spans="1:13">
      <c r="A13" s="110">
        <v>7</v>
      </c>
      <c r="B13" s="188" t="s">
        <v>29</v>
      </c>
      <c r="C13" s="188"/>
      <c r="D13" s="188"/>
      <c r="E13" s="110">
        <v>1</v>
      </c>
      <c r="F13" s="110" t="s">
        <v>19</v>
      </c>
      <c r="G13" s="111"/>
      <c r="H13" s="112">
        <f t="shared" si="0"/>
        <v>0</v>
      </c>
      <c r="I13" s="112">
        <f t="shared" si="1"/>
        <v>0</v>
      </c>
      <c r="J13" s="112">
        <f t="shared" si="2"/>
        <v>0</v>
      </c>
      <c r="K13" s="96" t="s">
        <v>45</v>
      </c>
      <c r="L13" s="27"/>
      <c r="M13" s="18"/>
    </row>
    <row r="14" spans="1:13" ht="27" customHeight="1">
      <c r="A14" s="110">
        <v>8</v>
      </c>
      <c r="B14" s="188" t="s">
        <v>286</v>
      </c>
      <c r="C14" s="188"/>
      <c r="D14" s="188"/>
      <c r="E14" s="110">
        <v>2</v>
      </c>
      <c r="F14" s="110" t="s">
        <v>19</v>
      </c>
      <c r="G14" s="111"/>
      <c r="H14" s="112">
        <f t="shared" si="0"/>
        <v>0</v>
      </c>
      <c r="I14" s="112">
        <f t="shared" si="1"/>
        <v>0</v>
      </c>
      <c r="J14" s="112">
        <f t="shared" si="2"/>
        <v>0</v>
      </c>
      <c r="K14" s="96" t="s">
        <v>45</v>
      </c>
      <c r="L14" s="27"/>
      <c r="M14" s="18"/>
    </row>
    <row r="15" spans="1:13" ht="15" customHeight="1">
      <c r="A15" s="110">
        <v>9</v>
      </c>
      <c r="B15" s="183" t="s">
        <v>71</v>
      </c>
      <c r="C15" s="184"/>
      <c r="D15" s="185"/>
      <c r="E15" s="110">
        <v>2</v>
      </c>
      <c r="F15" s="110" t="s">
        <v>19</v>
      </c>
      <c r="G15" s="111"/>
      <c r="H15" s="112">
        <f t="shared" si="0"/>
        <v>0</v>
      </c>
      <c r="I15" s="112">
        <f t="shared" si="1"/>
        <v>0</v>
      </c>
      <c r="J15" s="112">
        <f t="shared" si="2"/>
        <v>0</v>
      </c>
      <c r="K15" s="96" t="s">
        <v>287</v>
      </c>
      <c r="L15" s="27"/>
      <c r="M15" s="18"/>
    </row>
    <row r="16" spans="1:13">
      <c r="A16" s="110">
        <v>10</v>
      </c>
      <c r="B16" s="189" t="s">
        <v>288</v>
      </c>
      <c r="C16" s="190"/>
      <c r="D16" s="191"/>
      <c r="E16" s="110">
        <v>1</v>
      </c>
      <c r="F16" s="110" t="s">
        <v>19</v>
      </c>
      <c r="G16" s="111"/>
      <c r="H16" s="112">
        <f t="shared" si="0"/>
        <v>0</v>
      </c>
      <c r="I16" s="112">
        <f t="shared" si="1"/>
        <v>0</v>
      </c>
      <c r="J16" s="112">
        <f t="shared" si="2"/>
        <v>0</v>
      </c>
      <c r="K16" s="99" t="s">
        <v>285</v>
      </c>
      <c r="L16" s="27"/>
      <c r="M16" s="18"/>
    </row>
    <row r="17" spans="1:13">
      <c r="A17" s="110">
        <v>11</v>
      </c>
      <c r="B17" s="188" t="s">
        <v>31</v>
      </c>
      <c r="C17" s="188"/>
      <c r="D17" s="188"/>
      <c r="E17" s="110">
        <v>1</v>
      </c>
      <c r="F17" s="110" t="s">
        <v>19</v>
      </c>
      <c r="G17" s="111"/>
      <c r="H17" s="112">
        <f t="shared" si="0"/>
        <v>0</v>
      </c>
      <c r="I17" s="112">
        <f t="shared" si="1"/>
        <v>0</v>
      </c>
      <c r="J17" s="112">
        <f t="shared" si="2"/>
        <v>0</v>
      </c>
      <c r="K17" s="96" t="s">
        <v>44</v>
      </c>
      <c r="L17" s="27"/>
      <c r="M17" s="18"/>
    </row>
    <row r="18" spans="1:13">
      <c r="A18" s="110">
        <v>12</v>
      </c>
      <c r="B18" s="188" t="s">
        <v>144</v>
      </c>
      <c r="C18" s="188"/>
      <c r="D18" s="188"/>
      <c r="E18" s="110">
        <v>1</v>
      </c>
      <c r="F18" s="110" t="s">
        <v>19</v>
      </c>
      <c r="G18" s="111"/>
      <c r="H18" s="112">
        <f t="shared" si="0"/>
        <v>0</v>
      </c>
      <c r="I18" s="112">
        <f t="shared" si="1"/>
        <v>0</v>
      </c>
      <c r="J18" s="112">
        <f t="shared" si="2"/>
        <v>0</v>
      </c>
      <c r="K18" s="133"/>
      <c r="L18" s="27"/>
      <c r="M18" s="18"/>
    </row>
    <row r="19" spans="1:13" ht="29.1" customHeight="1">
      <c r="A19" s="110">
        <v>13</v>
      </c>
      <c r="B19" s="188" t="s">
        <v>79</v>
      </c>
      <c r="C19" s="188"/>
      <c r="D19" s="188"/>
      <c r="E19" s="110">
        <v>2</v>
      </c>
      <c r="F19" s="110" t="s">
        <v>19</v>
      </c>
      <c r="G19" s="111"/>
      <c r="H19" s="112">
        <f t="shared" si="0"/>
        <v>0</v>
      </c>
      <c r="I19" s="112">
        <f t="shared" si="1"/>
        <v>0</v>
      </c>
      <c r="J19" s="112">
        <f t="shared" si="2"/>
        <v>0</v>
      </c>
      <c r="K19" s="96" t="s">
        <v>45</v>
      </c>
      <c r="L19" s="27"/>
      <c r="M19" s="18"/>
    </row>
    <row r="20" spans="1:13" ht="27" customHeight="1" thickBot="1">
      <c r="A20" s="110">
        <v>14</v>
      </c>
      <c r="B20" s="188" t="s">
        <v>289</v>
      </c>
      <c r="C20" s="179"/>
      <c r="D20" s="179"/>
      <c r="E20" s="69">
        <v>1</v>
      </c>
      <c r="F20" s="69" t="s">
        <v>19</v>
      </c>
      <c r="G20" s="82"/>
      <c r="H20" s="113">
        <f t="shared" si="0"/>
        <v>0</v>
      </c>
      <c r="I20" s="112">
        <f t="shared" si="1"/>
        <v>0</v>
      </c>
      <c r="J20" s="113">
        <f t="shared" si="2"/>
        <v>0</v>
      </c>
      <c r="K20" s="96" t="s">
        <v>45</v>
      </c>
      <c r="L20" s="27"/>
      <c r="M20" s="18"/>
    </row>
    <row r="21" spans="1:13" ht="18.95" customHeight="1" thickBot="1">
      <c r="A21" s="72"/>
      <c r="B21" s="73"/>
      <c r="C21" s="176" t="s">
        <v>146</v>
      </c>
      <c r="D21" s="177"/>
      <c r="E21" s="177"/>
      <c r="F21" s="177"/>
      <c r="G21" s="178"/>
      <c r="H21" s="114">
        <f>SUM(H7:H20)</f>
        <v>0</v>
      </c>
      <c r="I21" s="115"/>
      <c r="J21" s="114">
        <f>SUM(J7:J20)</f>
        <v>0</v>
      </c>
      <c r="K21" s="97"/>
      <c r="L21" s="28"/>
      <c r="M21" s="18"/>
    </row>
    <row r="22" spans="1:13" ht="12" customHeight="1">
      <c r="A22" s="76"/>
      <c r="B22" s="77"/>
      <c r="C22" s="77"/>
      <c r="D22" s="77"/>
      <c r="E22" s="78"/>
      <c r="F22" s="78"/>
      <c r="G22" s="116"/>
      <c r="H22" s="116"/>
      <c r="I22" s="116"/>
      <c r="J22" s="116"/>
      <c r="K22" s="98"/>
      <c r="L22" s="28"/>
      <c r="M22" s="18"/>
    </row>
    <row r="23" spans="1:13">
      <c r="A23" s="187" t="s">
        <v>24</v>
      </c>
      <c r="B23" s="154"/>
      <c r="C23" s="154"/>
      <c r="D23" s="154"/>
      <c r="E23" s="154"/>
      <c r="F23" s="154"/>
      <c r="G23" s="154"/>
      <c r="H23" s="154"/>
      <c r="I23" s="154"/>
      <c r="J23" s="154"/>
      <c r="K23" s="154"/>
      <c r="L23" s="26"/>
      <c r="M23" s="18"/>
    </row>
    <row r="24" spans="1:13">
      <c r="A24" s="110">
        <v>15</v>
      </c>
      <c r="B24" s="189" t="s">
        <v>11</v>
      </c>
      <c r="C24" s="190"/>
      <c r="D24" s="191"/>
      <c r="E24" s="110">
        <v>17</v>
      </c>
      <c r="F24" s="110" t="s">
        <v>40</v>
      </c>
      <c r="G24" s="111"/>
      <c r="H24" s="112">
        <f t="shared" ref="H24:H39" si="3">G24*E24</f>
        <v>0</v>
      </c>
      <c r="I24" s="112">
        <f t="shared" ref="I24:I39" si="4">G24*1.21</f>
        <v>0</v>
      </c>
      <c r="J24" s="112">
        <f t="shared" ref="J24:J39" si="5">I24*E24</f>
        <v>0</v>
      </c>
      <c r="K24" s="99" t="s">
        <v>46</v>
      </c>
      <c r="L24" s="27"/>
      <c r="M24" s="18"/>
    </row>
    <row r="25" spans="1:13">
      <c r="A25" s="110">
        <v>16</v>
      </c>
      <c r="B25" s="189" t="s">
        <v>321</v>
      </c>
      <c r="C25" s="190"/>
      <c r="D25" s="191"/>
      <c r="E25" s="110">
        <v>525</v>
      </c>
      <c r="F25" s="110" t="s">
        <v>40</v>
      </c>
      <c r="G25" s="111"/>
      <c r="H25" s="112">
        <f t="shared" si="3"/>
        <v>0</v>
      </c>
      <c r="I25" s="112">
        <f t="shared" si="4"/>
        <v>0</v>
      </c>
      <c r="J25" s="112">
        <f t="shared" si="5"/>
        <v>0</v>
      </c>
      <c r="K25" s="99" t="s">
        <v>44</v>
      </c>
      <c r="L25" s="27"/>
      <c r="M25" s="18"/>
    </row>
    <row r="26" spans="1:13">
      <c r="A26" s="110">
        <v>17</v>
      </c>
      <c r="B26" s="189" t="s">
        <v>12</v>
      </c>
      <c r="C26" s="190"/>
      <c r="D26" s="191"/>
      <c r="E26" s="110">
        <v>30</v>
      </c>
      <c r="F26" s="110" t="s">
        <v>40</v>
      </c>
      <c r="G26" s="111"/>
      <c r="H26" s="112">
        <f t="shared" si="3"/>
        <v>0</v>
      </c>
      <c r="I26" s="112">
        <f t="shared" si="4"/>
        <v>0</v>
      </c>
      <c r="J26" s="112">
        <f t="shared" si="5"/>
        <v>0</v>
      </c>
      <c r="K26" s="99" t="s">
        <v>44</v>
      </c>
      <c r="L26" s="27"/>
      <c r="M26" s="18"/>
    </row>
    <row r="27" spans="1:13">
      <c r="A27" s="110">
        <v>18</v>
      </c>
      <c r="B27" s="189" t="s">
        <v>13</v>
      </c>
      <c r="C27" s="190"/>
      <c r="D27" s="191"/>
      <c r="E27" s="110">
        <v>90</v>
      </c>
      <c r="F27" s="110" t="s">
        <v>41</v>
      </c>
      <c r="G27" s="111"/>
      <c r="H27" s="112">
        <f t="shared" si="3"/>
        <v>0</v>
      </c>
      <c r="I27" s="112">
        <f t="shared" si="4"/>
        <v>0</v>
      </c>
      <c r="J27" s="112">
        <f t="shared" si="5"/>
        <v>0</v>
      </c>
      <c r="K27" s="99" t="s">
        <v>46</v>
      </c>
      <c r="L27" s="27"/>
      <c r="M27" s="18"/>
    </row>
    <row r="28" spans="1:13">
      <c r="A28" s="110">
        <v>19</v>
      </c>
      <c r="B28" s="189" t="s">
        <v>14</v>
      </c>
      <c r="C28" s="190"/>
      <c r="D28" s="191"/>
      <c r="E28" s="110">
        <v>54</v>
      </c>
      <c r="F28" s="110" t="s">
        <v>42</v>
      </c>
      <c r="G28" s="111"/>
      <c r="H28" s="112">
        <f t="shared" si="3"/>
        <v>0</v>
      </c>
      <c r="I28" s="112">
        <f t="shared" si="4"/>
        <v>0</v>
      </c>
      <c r="J28" s="112">
        <f t="shared" si="5"/>
        <v>0</v>
      </c>
      <c r="K28" s="99" t="s">
        <v>46</v>
      </c>
      <c r="L28" s="27"/>
      <c r="M28" s="18"/>
    </row>
    <row r="29" spans="1:13">
      <c r="A29" s="110">
        <v>20</v>
      </c>
      <c r="B29" s="189" t="s">
        <v>15</v>
      </c>
      <c r="C29" s="190"/>
      <c r="D29" s="191"/>
      <c r="E29" s="110">
        <v>85.19</v>
      </c>
      <c r="F29" s="110" t="s">
        <v>41</v>
      </c>
      <c r="G29" s="111"/>
      <c r="H29" s="112">
        <f t="shared" si="3"/>
        <v>0</v>
      </c>
      <c r="I29" s="112">
        <f t="shared" si="4"/>
        <v>0</v>
      </c>
      <c r="J29" s="112">
        <f t="shared" si="5"/>
        <v>0</v>
      </c>
      <c r="K29" s="99" t="s">
        <v>44</v>
      </c>
      <c r="L29" s="27"/>
      <c r="M29" s="18"/>
    </row>
    <row r="30" spans="1:13">
      <c r="A30" s="110">
        <v>21</v>
      </c>
      <c r="B30" s="189" t="s">
        <v>16</v>
      </c>
      <c r="C30" s="190"/>
      <c r="D30" s="191"/>
      <c r="E30" s="110">
        <v>85.19</v>
      </c>
      <c r="F30" s="110" t="s">
        <v>41</v>
      </c>
      <c r="G30" s="111"/>
      <c r="H30" s="112">
        <f t="shared" si="3"/>
        <v>0</v>
      </c>
      <c r="I30" s="112">
        <f t="shared" si="4"/>
        <v>0</v>
      </c>
      <c r="J30" s="112">
        <f t="shared" si="5"/>
        <v>0</v>
      </c>
      <c r="K30" s="99" t="s">
        <v>44</v>
      </c>
      <c r="L30" s="27"/>
      <c r="M30" s="18"/>
    </row>
    <row r="31" spans="1:13">
      <c r="A31" s="110">
        <v>22</v>
      </c>
      <c r="B31" s="189" t="s">
        <v>322</v>
      </c>
      <c r="C31" s="190"/>
      <c r="D31" s="191"/>
      <c r="E31" s="110">
        <v>85.19</v>
      </c>
      <c r="F31" s="110" t="s">
        <v>41</v>
      </c>
      <c r="G31" s="111"/>
      <c r="H31" s="112">
        <f t="shared" si="3"/>
        <v>0</v>
      </c>
      <c r="I31" s="112">
        <f t="shared" si="4"/>
        <v>0</v>
      </c>
      <c r="J31" s="112">
        <f t="shared" si="5"/>
        <v>0</v>
      </c>
      <c r="K31" s="99" t="s">
        <v>44</v>
      </c>
      <c r="L31" s="27"/>
      <c r="M31" s="18"/>
    </row>
    <row r="32" spans="1:13">
      <c r="A32" s="110">
        <v>23</v>
      </c>
      <c r="B32" s="189" t="s">
        <v>323</v>
      </c>
      <c r="C32" s="190"/>
      <c r="D32" s="191"/>
      <c r="E32" s="110">
        <v>85.19</v>
      </c>
      <c r="F32" s="110" t="s">
        <v>41</v>
      </c>
      <c r="G32" s="111"/>
      <c r="H32" s="112">
        <f t="shared" si="3"/>
        <v>0</v>
      </c>
      <c r="I32" s="112">
        <f t="shared" si="4"/>
        <v>0</v>
      </c>
      <c r="J32" s="112">
        <f t="shared" si="5"/>
        <v>0</v>
      </c>
      <c r="K32" s="99" t="s">
        <v>44</v>
      </c>
      <c r="L32" s="27"/>
      <c r="M32" s="18"/>
    </row>
    <row r="33" spans="1:13">
      <c r="A33" s="110">
        <v>24</v>
      </c>
      <c r="B33" s="189" t="s">
        <v>17</v>
      </c>
      <c r="C33" s="190"/>
      <c r="D33" s="191"/>
      <c r="E33" s="110">
        <v>59.5</v>
      </c>
      <c r="F33" s="110" t="s">
        <v>42</v>
      </c>
      <c r="G33" s="111"/>
      <c r="H33" s="112">
        <f t="shared" si="3"/>
        <v>0</v>
      </c>
      <c r="I33" s="112">
        <f t="shared" si="4"/>
        <v>0</v>
      </c>
      <c r="J33" s="112">
        <f t="shared" si="5"/>
        <v>0</v>
      </c>
      <c r="K33" s="99" t="s">
        <v>44</v>
      </c>
      <c r="L33" s="27"/>
      <c r="M33" s="18"/>
    </row>
    <row r="34" spans="1:13">
      <c r="A34" s="110">
        <v>25</v>
      </c>
      <c r="B34" s="189" t="s">
        <v>324</v>
      </c>
      <c r="C34" s="190"/>
      <c r="D34" s="191"/>
      <c r="E34" s="110">
        <v>53</v>
      </c>
      <c r="F34" s="110" t="s">
        <v>42</v>
      </c>
      <c r="G34" s="111"/>
      <c r="H34" s="112">
        <f t="shared" si="3"/>
        <v>0</v>
      </c>
      <c r="I34" s="112">
        <f t="shared" si="4"/>
        <v>0</v>
      </c>
      <c r="J34" s="112">
        <f t="shared" si="5"/>
        <v>0</v>
      </c>
      <c r="K34" s="99" t="s">
        <v>44</v>
      </c>
      <c r="L34" s="27"/>
      <c r="M34" s="18"/>
    </row>
    <row r="35" spans="1:13">
      <c r="A35" s="110">
        <v>26</v>
      </c>
      <c r="B35" s="189" t="s">
        <v>325</v>
      </c>
      <c r="C35" s="190"/>
      <c r="D35" s="191"/>
      <c r="E35" s="110">
        <v>1</v>
      </c>
      <c r="F35" s="110" t="s">
        <v>43</v>
      </c>
      <c r="G35" s="111"/>
      <c r="H35" s="112">
        <f t="shared" si="3"/>
        <v>0</v>
      </c>
      <c r="I35" s="112">
        <f t="shared" si="4"/>
        <v>0</v>
      </c>
      <c r="J35" s="112">
        <f t="shared" si="5"/>
        <v>0</v>
      </c>
      <c r="K35" s="99" t="s">
        <v>44</v>
      </c>
      <c r="L35" s="27"/>
      <c r="M35" s="18"/>
    </row>
    <row r="36" spans="1:13">
      <c r="A36" s="110">
        <v>27</v>
      </c>
      <c r="B36" s="189" t="s">
        <v>326</v>
      </c>
      <c r="C36" s="190"/>
      <c r="D36" s="191"/>
      <c r="E36" s="110">
        <v>54</v>
      </c>
      <c r="F36" s="110" t="s">
        <v>42</v>
      </c>
      <c r="G36" s="111"/>
      <c r="H36" s="112">
        <f t="shared" si="3"/>
        <v>0</v>
      </c>
      <c r="I36" s="112">
        <f t="shared" si="4"/>
        <v>0</v>
      </c>
      <c r="J36" s="112">
        <f t="shared" si="5"/>
        <v>0</v>
      </c>
      <c r="K36" s="99" t="s">
        <v>44</v>
      </c>
      <c r="L36" s="27"/>
      <c r="M36" s="18"/>
    </row>
    <row r="37" spans="1:13">
      <c r="A37" s="110">
        <v>28</v>
      </c>
      <c r="B37" s="189" t="s">
        <v>39</v>
      </c>
      <c r="C37" s="190"/>
      <c r="D37" s="191"/>
      <c r="E37" s="110">
        <v>5</v>
      </c>
      <c r="F37" s="110" t="s">
        <v>40</v>
      </c>
      <c r="G37" s="111"/>
      <c r="H37" s="112">
        <f t="shared" si="3"/>
        <v>0</v>
      </c>
      <c r="I37" s="112">
        <f t="shared" si="4"/>
        <v>0</v>
      </c>
      <c r="J37" s="112">
        <f t="shared" si="5"/>
        <v>0</v>
      </c>
      <c r="K37" s="99" t="s">
        <v>46</v>
      </c>
      <c r="L37" s="27"/>
      <c r="M37" s="18"/>
    </row>
    <row r="38" spans="1:13" ht="29.1" customHeight="1">
      <c r="A38" s="110">
        <v>29</v>
      </c>
      <c r="B38" s="189" t="s">
        <v>327</v>
      </c>
      <c r="C38" s="190"/>
      <c r="D38" s="191"/>
      <c r="E38" s="110">
        <v>85.19</v>
      </c>
      <c r="F38" s="110" t="s">
        <v>41</v>
      </c>
      <c r="G38" s="111"/>
      <c r="H38" s="112">
        <f t="shared" si="3"/>
        <v>0</v>
      </c>
      <c r="I38" s="112">
        <f t="shared" si="4"/>
        <v>0</v>
      </c>
      <c r="J38" s="112">
        <f t="shared" si="5"/>
        <v>0</v>
      </c>
      <c r="K38" s="99" t="s">
        <v>44</v>
      </c>
      <c r="L38" s="27"/>
      <c r="M38" s="18"/>
    </row>
    <row r="39" spans="1:13" ht="15.75" thickBot="1">
      <c r="A39" s="110">
        <v>30</v>
      </c>
      <c r="B39" s="189" t="s">
        <v>32</v>
      </c>
      <c r="C39" s="190"/>
      <c r="D39" s="191"/>
      <c r="E39" s="110">
        <v>4</v>
      </c>
      <c r="F39" s="110" t="s">
        <v>19</v>
      </c>
      <c r="G39" s="111"/>
      <c r="H39" s="112">
        <f t="shared" si="3"/>
        <v>0</v>
      </c>
      <c r="I39" s="112">
        <f t="shared" si="4"/>
        <v>0</v>
      </c>
      <c r="J39" s="112">
        <f t="shared" si="5"/>
        <v>0</v>
      </c>
      <c r="K39" s="99" t="s">
        <v>44</v>
      </c>
      <c r="L39" s="27"/>
      <c r="M39" s="18"/>
    </row>
    <row r="40" spans="1:13" ht="15.75" thickBot="1">
      <c r="A40" s="72"/>
      <c r="B40" s="73"/>
      <c r="C40" s="176" t="s">
        <v>148</v>
      </c>
      <c r="D40" s="177"/>
      <c r="E40" s="177"/>
      <c r="F40" s="177"/>
      <c r="G40" s="178"/>
      <c r="H40" s="114">
        <f>SUM(H24:H39)</f>
        <v>0</v>
      </c>
      <c r="I40" s="115"/>
      <c r="J40" s="114">
        <f>SUM(J24:J39)</f>
        <v>0</v>
      </c>
      <c r="K40" s="97"/>
      <c r="L40" s="28"/>
      <c r="M40" s="18"/>
    </row>
    <row r="41" spans="1:13">
      <c r="A41" s="76"/>
      <c r="B41" s="77"/>
      <c r="C41" s="77"/>
      <c r="D41" s="77"/>
      <c r="E41" s="78"/>
      <c r="F41" s="78"/>
      <c r="G41" s="116"/>
      <c r="H41" s="116"/>
      <c r="I41" s="116"/>
      <c r="J41" s="116"/>
      <c r="K41" s="98"/>
      <c r="L41" s="28"/>
      <c r="M41" s="18"/>
    </row>
    <row r="42" spans="1:13">
      <c r="A42" s="187" t="s">
        <v>33</v>
      </c>
      <c r="B42" s="154"/>
      <c r="C42" s="154"/>
      <c r="D42" s="154"/>
      <c r="E42" s="154"/>
      <c r="F42" s="154"/>
      <c r="G42" s="154"/>
      <c r="H42" s="154"/>
      <c r="I42" s="154"/>
      <c r="J42" s="154"/>
      <c r="K42" s="154"/>
      <c r="L42" s="26"/>
      <c r="M42" s="18"/>
    </row>
    <row r="43" spans="1:13">
      <c r="A43" s="110">
        <v>31</v>
      </c>
      <c r="B43" s="189" t="s">
        <v>49</v>
      </c>
      <c r="C43" s="190" t="s">
        <v>49</v>
      </c>
      <c r="D43" s="191" t="s">
        <v>49</v>
      </c>
      <c r="E43" s="110">
        <v>30</v>
      </c>
      <c r="F43" s="110" t="s">
        <v>19</v>
      </c>
      <c r="G43" s="111"/>
      <c r="H43" s="112">
        <f t="shared" ref="H43:H67" si="6">G43*E43</f>
        <v>0</v>
      </c>
      <c r="I43" s="112">
        <f t="shared" ref="I43:I67" si="7">G43*1.21</f>
        <v>0</v>
      </c>
      <c r="J43" s="112">
        <f t="shared" ref="J43:J67" si="8">I43*E43</f>
        <v>0</v>
      </c>
      <c r="K43" s="99" t="s">
        <v>45</v>
      </c>
      <c r="L43" s="27"/>
      <c r="M43" s="18"/>
    </row>
    <row r="44" spans="1:13">
      <c r="A44" s="110">
        <v>32</v>
      </c>
      <c r="B44" s="189" t="s">
        <v>50</v>
      </c>
      <c r="C44" s="190" t="s">
        <v>50</v>
      </c>
      <c r="D44" s="191" t="s">
        <v>50</v>
      </c>
      <c r="E44" s="110">
        <v>200</v>
      </c>
      <c r="F44" s="110" t="s">
        <v>70</v>
      </c>
      <c r="G44" s="111"/>
      <c r="H44" s="112">
        <f t="shared" si="6"/>
        <v>0</v>
      </c>
      <c r="I44" s="112">
        <f t="shared" si="7"/>
        <v>0</v>
      </c>
      <c r="J44" s="112">
        <f t="shared" si="8"/>
        <v>0</v>
      </c>
      <c r="K44" s="99" t="s">
        <v>45</v>
      </c>
      <c r="L44" s="27"/>
      <c r="M44" s="18"/>
    </row>
    <row r="45" spans="1:13" ht="41.1" customHeight="1">
      <c r="A45" s="110">
        <v>33</v>
      </c>
      <c r="B45" s="189" t="s">
        <v>51</v>
      </c>
      <c r="C45" s="190" t="s">
        <v>51</v>
      </c>
      <c r="D45" s="191" t="s">
        <v>51</v>
      </c>
      <c r="E45" s="110">
        <v>250</v>
      </c>
      <c r="F45" s="110" t="s">
        <v>70</v>
      </c>
      <c r="G45" s="111"/>
      <c r="H45" s="112">
        <f t="shared" si="6"/>
        <v>0</v>
      </c>
      <c r="I45" s="112">
        <f t="shared" si="7"/>
        <v>0</v>
      </c>
      <c r="J45" s="112">
        <f t="shared" si="8"/>
        <v>0</v>
      </c>
      <c r="K45" s="99" t="s">
        <v>45</v>
      </c>
      <c r="L45" s="27"/>
      <c r="M45" s="18"/>
    </row>
    <row r="46" spans="1:13">
      <c r="A46" s="110">
        <v>34</v>
      </c>
      <c r="B46" s="189" t="s">
        <v>290</v>
      </c>
      <c r="C46" s="190" t="s">
        <v>290</v>
      </c>
      <c r="D46" s="191" t="s">
        <v>290</v>
      </c>
      <c r="E46" s="110">
        <v>35</v>
      </c>
      <c r="F46" s="110" t="s">
        <v>70</v>
      </c>
      <c r="G46" s="111"/>
      <c r="H46" s="112">
        <f t="shared" si="6"/>
        <v>0</v>
      </c>
      <c r="I46" s="112">
        <f t="shared" si="7"/>
        <v>0</v>
      </c>
      <c r="J46" s="112">
        <f t="shared" si="8"/>
        <v>0</v>
      </c>
      <c r="K46" s="99" t="s">
        <v>45</v>
      </c>
      <c r="L46" s="27"/>
      <c r="M46" s="18"/>
    </row>
    <row r="47" spans="1:13" ht="24.95" customHeight="1">
      <c r="A47" s="110">
        <v>35</v>
      </c>
      <c r="B47" s="189" t="s">
        <v>291</v>
      </c>
      <c r="C47" s="190" t="s">
        <v>291</v>
      </c>
      <c r="D47" s="191" t="s">
        <v>291</v>
      </c>
      <c r="E47" s="110">
        <v>1</v>
      </c>
      <c r="F47" s="110" t="s">
        <v>19</v>
      </c>
      <c r="G47" s="111"/>
      <c r="H47" s="112">
        <f t="shared" si="6"/>
        <v>0</v>
      </c>
      <c r="I47" s="112">
        <f t="shared" si="7"/>
        <v>0</v>
      </c>
      <c r="J47" s="112">
        <f t="shared" si="8"/>
        <v>0</v>
      </c>
      <c r="K47" s="99" t="s">
        <v>45</v>
      </c>
      <c r="L47" s="27"/>
      <c r="M47" s="18"/>
    </row>
    <row r="48" spans="1:13" ht="21" customHeight="1">
      <c r="A48" s="110">
        <v>36</v>
      </c>
      <c r="B48" s="189" t="s">
        <v>53</v>
      </c>
      <c r="C48" s="190" t="s">
        <v>53</v>
      </c>
      <c r="D48" s="191" t="s">
        <v>53</v>
      </c>
      <c r="E48" s="110">
        <v>1</v>
      </c>
      <c r="F48" s="110" t="s">
        <v>19</v>
      </c>
      <c r="G48" s="111"/>
      <c r="H48" s="112">
        <f t="shared" si="6"/>
        <v>0</v>
      </c>
      <c r="I48" s="112">
        <f t="shared" si="7"/>
        <v>0</v>
      </c>
      <c r="J48" s="112">
        <f t="shared" si="8"/>
        <v>0</v>
      </c>
      <c r="K48" s="99" t="s">
        <v>45</v>
      </c>
      <c r="L48" s="27"/>
      <c r="M48" s="18"/>
    </row>
    <row r="49" spans="1:13">
      <c r="A49" s="110">
        <v>37</v>
      </c>
      <c r="B49" s="189" t="s">
        <v>54</v>
      </c>
      <c r="C49" s="190" t="s">
        <v>54</v>
      </c>
      <c r="D49" s="191" t="s">
        <v>54</v>
      </c>
      <c r="E49" s="110">
        <v>1</v>
      </c>
      <c r="F49" s="110" t="s">
        <v>19</v>
      </c>
      <c r="G49" s="111"/>
      <c r="H49" s="112">
        <f t="shared" si="6"/>
        <v>0</v>
      </c>
      <c r="I49" s="112">
        <f t="shared" si="7"/>
        <v>0</v>
      </c>
      <c r="J49" s="112">
        <f t="shared" si="8"/>
        <v>0</v>
      </c>
      <c r="K49" s="99" t="s">
        <v>45</v>
      </c>
      <c r="L49" s="27"/>
      <c r="M49" s="18"/>
    </row>
    <row r="50" spans="1:13">
      <c r="A50" s="110">
        <v>38</v>
      </c>
      <c r="B50" s="189" t="s">
        <v>81</v>
      </c>
      <c r="C50" s="190" t="s">
        <v>81</v>
      </c>
      <c r="D50" s="191" t="s">
        <v>81</v>
      </c>
      <c r="E50" s="110">
        <v>1</v>
      </c>
      <c r="F50" s="110" t="s">
        <v>19</v>
      </c>
      <c r="G50" s="111"/>
      <c r="H50" s="112">
        <f t="shared" si="6"/>
        <v>0</v>
      </c>
      <c r="I50" s="112">
        <f t="shared" si="7"/>
        <v>0</v>
      </c>
      <c r="J50" s="112">
        <f t="shared" si="8"/>
        <v>0</v>
      </c>
      <c r="K50" s="99" t="s">
        <v>45</v>
      </c>
      <c r="L50" s="27"/>
      <c r="M50" s="18"/>
    </row>
    <row r="51" spans="1:13">
      <c r="A51" s="110">
        <v>39</v>
      </c>
      <c r="B51" s="189" t="s">
        <v>82</v>
      </c>
      <c r="C51" s="190" t="s">
        <v>82</v>
      </c>
      <c r="D51" s="191" t="s">
        <v>82</v>
      </c>
      <c r="E51" s="110">
        <v>1</v>
      </c>
      <c r="F51" s="110" t="s">
        <v>19</v>
      </c>
      <c r="G51" s="111"/>
      <c r="H51" s="112">
        <f t="shared" si="6"/>
        <v>0</v>
      </c>
      <c r="I51" s="112">
        <f t="shared" si="7"/>
        <v>0</v>
      </c>
      <c r="J51" s="112">
        <f t="shared" si="8"/>
        <v>0</v>
      </c>
      <c r="K51" s="99" t="s">
        <v>45</v>
      </c>
      <c r="L51" s="27"/>
      <c r="M51" s="18"/>
    </row>
    <row r="52" spans="1:13">
      <c r="A52" s="110">
        <v>40</v>
      </c>
      <c r="B52" s="189" t="s">
        <v>83</v>
      </c>
      <c r="C52" s="190" t="s">
        <v>83</v>
      </c>
      <c r="D52" s="191" t="s">
        <v>83</v>
      </c>
      <c r="E52" s="110">
        <v>1</v>
      </c>
      <c r="F52" s="110" t="s">
        <v>19</v>
      </c>
      <c r="G52" s="111"/>
      <c r="H52" s="112">
        <f t="shared" si="6"/>
        <v>0</v>
      </c>
      <c r="I52" s="112">
        <f t="shared" si="7"/>
        <v>0</v>
      </c>
      <c r="J52" s="112">
        <f t="shared" si="8"/>
        <v>0</v>
      </c>
      <c r="K52" s="99" t="s">
        <v>45</v>
      </c>
      <c r="L52" s="27"/>
      <c r="M52" s="18"/>
    </row>
    <row r="53" spans="1:13">
      <c r="A53" s="110">
        <v>41</v>
      </c>
      <c r="B53" s="189" t="s">
        <v>55</v>
      </c>
      <c r="C53" s="190" t="s">
        <v>55</v>
      </c>
      <c r="D53" s="191" t="s">
        <v>55</v>
      </c>
      <c r="E53" s="110">
        <v>1</v>
      </c>
      <c r="F53" s="110" t="s">
        <v>19</v>
      </c>
      <c r="G53" s="111"/>
      <c r="H53" s="112">
        <f t="shared" si="6"/>
        <v>0</v>
      </c>
      <c r="I53" s="112">
        <f t="shared" si="7"/>
        <v>0</v>
      </c>
      <c r="J53" s="112">
        <f t="shared" si="8"/>
        <v>0</v>
      </c>
      <c r="K53" s="99" t="s">
        <v>45</v>
      </c>
      <c r="L53" s="27"/>
      <c r="M53" s="18"/>
    </row>
    <row r="54" spans="1:13">
      <c r="A54" s="110">
        <v>42</v>
      </c>
      <c r="B54" s="189" t="s">
        <v>56</v>
      </c>
      <c r="C54" s="190" t="s">
        <v>56</v>
      </c>
      <c r="D54" s="191" t="s">
        <v>56</v>
      </c>
      <c r="E54" s="110">
        <v>6</v>
      </c>
      <c r="F54" s="110" t="s">
        <v>19</v>
      </c>
      <c r="G54" s="111"/>
      <c r="H54" s="112">
        <f t="shared" si="6"/>
        <v>0</v>
      </c>
      <c r="I54" s="112">
        <f t="shared" si="7"/>
        <v>0</v>
      </c>
      <c r="J54" s="112">
        <f t="shared" si="8"/>
        <v>0</v>
      </c>
      <c r="K54" s="99" t="s">
        <v>45</v>
      </c>
      <c r="L54" s="27"/>
      <c r="M54" s="18"/>
    </row>
    <row r="55" spans="1:13">
      <c r="A55" s="110">
        <v>43</v>
      </c>
      <c r="B55" s="189" t="s">
        <v>57</v>
      </c>
      <c r="C55" s="190" t="s">
        <v>57</v>
      </c>
      <c r="D55" s="191" t="s">
        <v>57</v>
      </c>
      <c r="E55" s="110">
        <v>0.45</v>
      </c>
      <c r="F55" s="110" t="s">
        <v>70</v>
      </c>
      <c r="G55" s="111"/>
      <c r="H55" s="112">
        <f t="shared" si="6"/>
        <v>0</v>
      </c>
      <c r="I55" s="112">
        <f t="shared" si="7"/>
        <v>0</v>
      </c>
      <c r="J55" s="112">
        <f t="shared" si="8"/>
        <v>0</v>
      </c>
      <c r="K55" s="99" t="s">
        <v>45</v>
      </c>
      <c r="L55" s="27"/>
      <c r="M55" s="18"/>
    </row>
    <row r="56" spans="1:13">
      <c r="A56" s="110">
        <v>44</v>
      </c>
      <c r="B56" s="189" t="s">
        <v>58</v>
      </c>
      <c r="C56" s="190" t="s">
        <v>58</v>
      </c>
      <c r="D56" s="191" t="s">
        <v>58</v>
      </c>
      <c r="E56" s="110">
        <v>1</v>
      </c>
      <c r="F56" s="110" t="s">
        <v>19</v>
      </c>
      <c r="G56" s="111"/>
      <c r="H56" s="112">
        <f t="shared" si="6"/>
        <v>0</v>
      </c>
      <c r="I56" s="112">
        <f t="shared" si="7"/>
        <v>0</v>
      </c>
      <c r="J56" s="112">
        <f t="shared" si="8"/>
        <v>0</v>
      </c>
      <c r="K56" s="99" t="s">
        <v>45</v>
      </c>
      <c r="L56" s="27"/>
      <c r="M56" s="18"/>
    </row>
    <row r="57" spans="1:13">
      <c r="A57" s="110">
        <v>45</v>
      </c>
      <c r="B57" s="189" t="s">
        <v>59</v>
      </c>
      <c r="C57" s="190" t="s">
        <v>59</v>
      </c>
      <c r="D57" s="191" t="s">
        <v>59</v>
      </c>
      <c r="E57" s="110">
        <v>1</v>
      </c>
      <c r="F57" s="110" t="s">
        <v>19</v>
      </c>
      <c r="G57" s="111"/>
      <c r="H57" s="112">
        <f t="shared" si="6"/>
        <v>0</v>
      </c>
      <c r="I57" s="112">
        <f t="shared" si="7"/>
        <v>0</v>
      </c>
      <c r="J57" s="112">
        <f t="shared" si="8"/>
        <v>0</v>
      </c>
      <c r="K57" s="99" t="s">
        <v>45</v>
      </c>
      <c r="L57" s="27"/>
      <c r="M57" s="18"/>
    </row>
    <row r="58" spans="1:13">
      <c r="A58" s="110">
        <v>46</v>
      </c>
      <c r="B58" s="189" t="s">
        <v>60</v>
      </c>
      <c r="C58" s="190" t="s">
        <v>60</v>
      </c>
      <c r="D58" s="191" t="s">
        <v>60</v>
      </c>
      <c r="E58" s="110">
        <v>22</v>
      </c>
      <c r="F58" s="110" t="s">
        <v>19</v>
      </c>
      <c r="G58" s="111"/>
      <c r="H58" s="112">
        <f t="shared" si="6"/>
        <v>0</v>
      </c>
      <c r="I58" s="112">
        <f t="shared" si="7"/>
        <v>0</v>
      </c>
      <c r="J58" s="112">
        <f t="shared" si="8"/>
        <v>0</v>
      </c>
      <c r="K58" s="99" t="s">
        <v>45</v>
      </c>
      <c r="L58" s="27"/>
      <c r="M58" s="18"/>
    </row>
    <row r="59" spans="1:13">
      <c r="A59" s="110">
        <v>47</v>
      </c>
      <c r="B59" s="189" t="s">
        <v>61</v>
      </c>
      <c r="C59" s="190" t="s">
        <v>61</v>
      </c>
      <c r="D59" s="191" t="s">
        <v>61</v>
      </c>
      <c r="E59" s="110">
        <v>1</v>
      </c>
      <c r="F59" s="110" t="s">
        <v>19</v>
      </c>
      <c r="G59" s="111"/>
      <c r="H59" s="112">
        <f t="shared" si="6"/>
        <v>0</v>
      </c>
      <c r="I59" s="112">
        <f t="shared" si="7"/>
        <v>0</v>
      </c>
      <c r="J59" s="112">
        <f t="shared" si="8"/>
        <v>0</v>
      </c>
      <c r="K59" s="99" t="s">
        <v>45</v>
      </c>
      <c r="L59" s="27"/>
      <c r="M59" s="18"/>
    </row>
    <row r="60" spans="1:13">
      <c r="A60" s="110">
        <v>48</v>
      </c>
      <c r="B60" s="189" t="s">
        <v>155</v>
      </c>
      <c r="C60" s="190" t="s">
        <v>155</v>
      </c>
      <c r="D60" s="191" t="s">
        <v>155</v>
      </c>
      <c r="E60" s="110">
        <v>6</v>
      </c>
      <c r="F60" s="110" t="s">
        <v>19</v>
      </c>
      <c r="G60" s="111"/>
      <c r="H60" s="112">
        <f t="shared" si="6"/>
        <v>0</v>
      </c>
      <c r="I60" s="112">
        <f t="shared" si="7"/>
        <v>0</v>
      </c>
      <c r="J60" s="112">
        <f t="shared" si="8"/>
        <v>0</v>
      </c>
      <c r="K60" s="99" t="s">
        <v>45</v>
      </c>
      <c r="L60" s="27"/>
      <c r="M60" s="18"/>
    </row>
    <row r="61" spans="1:13">
      <c r="A61" s="110">
        <v>49</v>
      </c>
      <c r="B61" s="189" t="s">
        <v>64</v>
      </c>
      <c r="C61" s="190" t="s">
        <v>64</v>
      </c>
      <c r="D61" s="191" t="s">
        <v>64</v>
      </c>
      <c r="E61" s="110">
        <v>1</v>
      </c>
      <c r="F61" s="110" t="s">
        <v>19</v>
      </c>
      <c r="G61" s="111"/>
      <c r="H61" s="112">
        <f t="shared" si="6"/>
        <v>0</v>
      </c>
      <c r="I61" s="112">
        <f t="shared" si="7"/>
        <v>0</v>
      </c>
      <c r="J61" s="112">
        <f t="shared" si="8"/>
        <v>0</v>
      </c>
      <c r="K61" s="99" t="s">
        <v>45</v>
      </c>
      <c r="L61" s="27"/>
      <c r="M61" s="18"/>
    </row>
    <row r="62" spans="1:13">
      <c r="A62" s="110">
        <v>50</v>
      </c>
      <c r="B62" s="189" t="s">
        <v>65</v>
      </c>
      <c r="C62" s="190" t="s">
        <v>65</v>
      </c>
      <c r="D62" s="191" t="s">
        <v>65</v>
      </c>
      <c r="E62" s="110">
        <v>2</v>
      </c>
      <c r="F62" s="110" t="s">
        <v>19</v>
      </c>
      <c r="G62" s="111"/>
      <c r="H62" s="112">
        <f t="shared" si="6"/>
        <v>0</v>
      </c>
      <c r="I62" s="112">
        <f t="shared" si="7"/>
        <v>0</v>
      </c>
      <c r="J62" s="112">
        <f t="shared" si="8"/>
        <v>0</v>
      </c>
      <c r="K62" s="99" t="s">
        <v>45</v>
      </c>
      <c r="L62" s="27"/>
      <c r="M62" s="18"/>
    </row>
    <row r="63" spans="1:13">
      <c r="A63" s="110">
        <v>51</v>
      </c>
      <c r="B63" s="189" t="s">
        <v>66</v>
      </c>
      <c r="C63" s="190" t="s">
        <v>66</v>
      </c>
      <c r="D63" s="191" t="s">
        <v>66</v>
      </c>
      <c r="E63" s="110">
        <v>2</v>
      </c>
      <c r="F63" s="110" t="s">
        <v>19</v>
      </c>
      <c r="G63" s="111"/>
      <c r="H63" s="112">
        <f t="shared" si="6"/>
        <v>0</v>
      </c>
      <c r="I63" s="112">
        <f t="shared" si="7"/>
        <v>0</v>
      </c>
      <c r="J63" s="112">
        <f t="shared" si="8"/>
        <v>0</v>
      </c>
      <c r="K63" s="99" t="s">
        <v>45</v>
      </c>
      <c r="L63" s="27"/>
      <c r="M63" s="18"/>
    </row>
    <row r="64" spans="1:13">
      <c r="A64" s="110">
        <v>52</v>
      </c>
      <c r="B64" s="189" t="s">
        <v>67</v>
      </c>
      <c r="C64" s="190" t="s">
        <v>67</v>
      </c>
      <c r="D64" s="191" t="s">
        <v>67</v>
      </c>
      <c r="E64" s="110">
        <v>1</v>
      </c>
      <c r="F64" s="110" t="s">
        <v>19</v>
      </c>
      <c r="G64" s="111"/>
      <c r="H64" s="112">
        <f t="shared" si="6"/>
        <v>0</v>
      </c>
      <c r="I64" s="112">
        <f t="shared" si="7"/>
        <v>0</v>
      </c>
      <c r="J64" s="112">
        <f t="shared" si="8"/>
        <v>0</v>
      </c>
      <c r="K64" s="99" t="s">
        <v>44</v>
      </c>
      <c r="L64" s="27"/>
      <c r="M64" s="18"/>
    </row>
    <row r="65" spans="1:13">
      <c r="A65" s="110">
        <v>53</v>
      </c>
      <c r="B65" s="189" t="s">
        <v>68</v>
      </c>
      <c r="C65" s="190" t="s">
        <v>68</v>
      </c>
      <c r="D65" s="191" t="s">
        <v>68</v>
      </c>
      <c r="E65" s="110">
        <v>18</v>
      </c>
      <c r="F65" s="110" t="s">
        <v>19</v>
      </c>
      <c r="G65" s="111"/>
      <c r="H65" s="112">
        <f t="shared" si="6"/>
        <v>0</v>
      </c>
      <c r="I65" s="112">
        <f t="shared" si="7"/>
        <v>0</v>
      </c>
      <c r="J65" s="112">
        <f t="shared" si="8"/>
        <v>0</v>
      </c>
      <c r="K65" s="99" t="s">
        <v>45</v>
      </c>
      <c r="L65" s="27"/>
      <c r="M65" s="18"/>
    </row>
    <row r="66" spans="1:13">
      <c r="A66" s="110">
        <v>54</v>
      </c>
      <c r="B66" s="189" t="s">
        <v>69</v>
      </c>
      <c r="C66" s="190" t="s">
        <v>69</v>
      </c>
      <c r="D66" s="191" t="s">
        <v>69</v>
      </c>
      <c r="E66" s="110">
        <v>2</v>
      </c>
      <c r="F66" s="110" t="s">
        <v>19</v>
      </c>
      <c r="G66" s="111"/>
      <c r="H66" s="112">
        <f t="shared" si="6"/>
        <v>0</v>
      </c>
      <c r="I66" s="112">
        <f t="shared" si="7"/>
        <v>0</v>
      </c>
      <c r="J66" s="112">
        <f t="shared" si="8"/>
        <v>0</v>
      </c>
      <c r="K66" s="99" t="s">
        <v>45</v>
      </c>
      <c r="L66" s="27"/>
      <c r="M66" s="18"/>
    </row>
    <row r="67" spans="1:13" ht="15.75" thickBot="1">
      <c r="A67" s="110">
        <v>55</v>
      </c>
      <c r="B67" s="189" t="s">
        <v>35</v>
      </c>
      <c r="C67" s="190"/>
      <c r="D67" s="191"/>
      <c r="E67" s="110">
        <v>1</v>
      </c>
      <c r="F67" s="110" t="s">
        <v>19</v>
      </c>
      <c r="G67" s="111"/>
      <c r="H67" s="112">
        <f t="shared" si="6"/>
        <v>0</v>
      </c>
      <c r="I67" s="112">
        <f t="shared" si="7"/>
        <v>0</v>
      </c>
      <c r="J67" s="112">
        <f t="shared" si="8"/>
        <v>0</v>
      </c>
      <c r="K67" s="99" t="s">
        <v>44</v>
      </c>
      <c r="L67" s="27"/>
      <c r="M67" s="18"/>
    </row>
    <row r="68" spans="1:13" ht="15.75" thickBot="1">
      <c r="A68" s="72"/>
      <c r="B68" s="73"/>
      <c r="C68" s="176" t="s">
        <v>165</v>
      </c>
      <c r="D68" s="177"/>
      <c r="E68" s="177"/>
      <c r="F68" s="177"/>
      <c r="G68" s="178"/>
      <c r="H68" s="114">
        <f>SUM(H43:H67)</f>
        <v>0</v>
      </c>
      <c r="I68" s="115"/>
      <c r="J68" s="114">
        <f>SUM(J43:J67)</f>
        <v>0</v>
      </c>
      <c r="K68" s="97"/>
      <c r="L68" s="28"/>
      <c r="M68" s="18"/>
    </row>
    <row r="69" spans="1:13">
      <c r="A69" s="76"/>
      <c r="B69" s="77"/>
      <c r="C69" s="77"/>
      <c r="D69" s="77"/>
      <c r="E69" s="78"/>
      <c r="F69" s="78"/>
      <c r="G69" s="116"/>
      <c r="H69" s="116"/>
      <c r="I69" s="116"/>
      <c r="J69" s="116"/>
      <c r="K69" s="98"/>
      <c r="L69" s="28"/>
      <c r="M69" s="18"/>
    </row>
    <row r="70" spans="1:13" ht="15" customHeight="1">
      <c r="A70" s="187" t="s">
        <v>21</v>
      </c>
      <c r="B70" s="154"/>
      <c r="C70" s="154"/>
      <c r="D70" s="154"/>
      <c r="E70" s="154"/>
      <c r="F70" s="154"/>
      <c r="G70" s="154"/>
      <c r="H70" s="154"/>
      <c r="I70" s="154"/>
      <c r="J70" s="154"/>
      <c r="K70" s="154"/>
      <c r="L70" s="26"/>
      <c r="M70" s="18"/>
    </row>
    <row r="71" spans="1:13" ht="99" customHeight="1">
      <c r="A71" s="110">
        <v>56</v>
      </c>
      <c r="B71" s="192" t="s">
        <v>166</v>
      </c>
      <c r="C71" s="192"/>
      <c r="D71" s="192"/>
      <c r="E71" s="110">
        <v>18</v>
      </c>
      <c r="F71" s="110" t="s">
        <v>19</v>
      </c>
      <c r="G71" s="111"/>
      <c r="H71" s="112">
        <f t="shared" ref="H71:H82" si="9">G71*E71</f>
        <v>0</v>
      </c>
      <c r="I71" s="112">
        <f t="shared" ref="I71:I82" si="10">G71*1.21</f>
        <v>0</v>
      </c>
      <c r="J71" s="112">
        <f t="shared" ref="J71:J82" si="11">I71*E71</f>
        <v>0</v>
      </c>
      <c r="K71" s="134" t="s">
        <v>292</v>
      </c>
      <c r="L71" s="29"/>
      <c r="M71" s="12"/>
    </row>
    <row r="72" spans="1:13" ht="90.95" customHeight="1">
      <c r="A72" s="110">
        <v>57</v>
      </c>
      <c r="B72" s="192" t="s">
        <v>328</v>
      </c>
      <c r="C72" s="192"/>
      <c r="D72" s="192"/>
      <c r="E72" s="110">
        <v>34</v>
      </c>
      <c r="F72" s="110" t="s">
        <v>19</v>
      </c>
      <c r="G72" s="111"/>
      <c r="H72" s="112">
        <f t="shared" si="9"/>
        <v>0</v>
      </c>
      <c r="I72" s="112">
        <f t="shared" si="10"/>
        <v>0</v>
      </c>
      <c r="J72" s="112">
        <f t="shared" si="11"/>
        <v>0</v>
      </c>
      <c r="K72" s="96" t="s">
        <v>168</v>
      </c>
      <c r="L72" s="29"/>
      <c r="M72" s="18"/>
    </row>
    <row r="73" spans="1:13" ht="54" customHeight="1">
      <c r="A73" s="110">
        <v>58</v>
      </c>
      <c r="B73" s="189" t="s">
        <v>169</v>
      </c>
      <c r="C73" s="190"/>
      <c r="D73" s="191"/>
      <c r="E73" s="110">
        <v>1</v>
      </c>
      <c r="F73" s="110" t="s">
        <v>19</v>
      </c>
      <c r="G73" s="111"/>
      <c r="H73" s="112">
        <f t="shared" si="9"/>
        <v>0</v>
      </c>
      <c r="I73" s="112">
        <f t="shared" si="10"/>
        <v>0</v>
      </c>
      <c r="J73" s="112">
        <f t="shared" si="11"/>
        <v>0</v>
      </c>
      <c r="K73" s="99" t="s">
        <v>170</v>
      </c>
      <c r="L73" s="29"/>
      <c r="M73" s="18"/>
    </row>
    <row r="74" spans="1:13" ht="56.1" customHeight="1">
      <c r="A74" s="110">
        <v>59</v>
      </c>
      <c r="B74" s="189" t="s">
        <v>171</v>
      </c>
      <c r="C74" s="190"/>
      <c r="D74" s="191"/>
      <c r="E74" s="110">
        <v>3</v>
      </c>
      <c r="F74" s="110" t="s">
        <v>19</v>
      </c>
      <c r="G74" s="111"/>
      <c r="H74" s="112">
        <f t="shared" si="9"/>
        <v>0</v>
      </c>
      <c r="I74" s="112">
        <f t="shared" si="10"/>
        <v>0</v>
      </c>
      <c r="J74" s="112">
        <f t="shared" si="11"/>
        <v>0</v>
      </c>
      <c r="K74" s="99" t="s">
        <v>172</v>
      </c>
      <c r="L74" s="29"/>
      <c r="M74" s="18"/>
    </row>
    <row r="75" spans="1:13" ht="129.94999999999999" customHeight="1">
      <c r="A75" s="110">
        <v>60</v>
      </c>
      <c r="B75" s="189" t="s">
        <v>173</v>
      </c>
      <c r="C75" s="190"/>
      <c r="D75" s="191"/>
      <c r="E75" s="110">
        <v>1</v>
      </c>
      <c r="F75" s="110" t="s">
        <v>19</v>
      </c>
      <c r="G75" s="111"/>
      <c r="H75" s="112">
        <f t="shared" si="9"/>
        <v>0</v>
      </c>
      <c r="I75" s="112">
        <f t="shared" si="10"/>
        <v>0</v>
      </c>
      <c r="J75" s="112">
        <f t="shared" si="11"/>
        <v>0</v>
      </c>
      <c r="K75" s="106" t="s">
        <v>293</v>
      </c>
      <c r="L75" s="30"/>
      <c r="M75" s="12"/>
    </row>
    <row r="76" spans="1:13" ht="128.1" customHeight="1">
      <c r="A76" s="110">
        <v>61</v>
      </c>
      <c r="B76" s="189" t="s">
        <v>9</v>
      </c>
      <c r="C76" s="190"/>
      <c r="D76" s="191"/>
      <c r="E76" s="110">
        <v>1</v>
      </c>
      <c r="F76" s="110" t="s">
        <v>19</v>
      </c>
      <c r="G76" s="111"/>
      <c r="H76" s="112">
        <f t="shared" si="9"/>
        <v>0</v>
      </c>
      <c r="I76" s="112">
        <f t="shared" si="10"/>
        <v>0</v>
      </c>
      <c r="J76" s="112">
        <f t="shared" si="11"/>
        <v>0</v>
      </c>
      <c r="K76" s="99" t="s">
        <v>294</v>
      </c>
      <c r="L76" s="27"/>
      <c r="M76" s="18"/>
    </row>
    <row r="77" spans="1:13" ht="131.1" customHeight="1">
      <c r="A77" s="110">
        <v>62</v>
      </c>
      <c r="B77" s="189" t="s">
        <v>36</v>
      </c>
      <c r="C77" s="190"/>
      <c r="D77" s="191"/>
      <c r="E77" s="110">
        <v>5</v>
      </c>
      <c r="F77" s="110" t="s">
        <v>19</v>
      </c>
      <c r="G77" s="111"/>
      <c r="H77" s="112">
        <f t="shared" si="9"/>
        <v>0</v>
      </c>
      <c r="I77" s="112">
        <f t="shared" si="10"/>
        <v>0</v>
      </c>
      <c r="J77" s="112">
        <f t="shared" si="11"/>
        <v>0</v>
      </c>
      <c r="K77" s="106" t="s">
        <v>38</v>
      </c>
      <c r="L77" s="27"/>
      <c r="M77" s="18"/>
    </row>
    <row r="78" spans="1:13" ht="78.95" customHeight="1">
      <c r="A78" s="110">
        <v>63</v>
      </c>
      <c r="B78" s="189" t="s">
        <v>295</v>
      </c>
      <c r="C78" s="190"/>
      <c r="D78" s="191"/>
      <c r="E78" s="110">
        <v>2</v>
      </c>
      <c r="F78" s="110" t="s">
        <v>19</v>
      </c>
      <c r="G78" s="111"/>
      <c r="H78" s="112">
        <f t="shared" si="9"/>
        <v>0</v>
      </c>
      <c r="I78" s="112">
        <f t="shared" si="10"/>
        <v>0</v>
      </c>
      <c r="J78" s="112">
        <f t="shared" si="11"/>
        <v>0</v>
      </c>
      <c r="K78" s="106" t="s">
        <v>296</v>
      </c>
      <c r="L78" s="27"/>
      <c r="M78" s="18"/>
    </row>
    <row r="79" spans="1:13" ht="78" customHeight="1">
      <c r="A79" s="110">
        <v>64</v>
      </c>
      <c r="B79" s="189" t="s">
        <v>297</v>
      </c>
      <c r="C79" s="190"/>
      <c r="D79" s="191"/>
      <c r="E79" s="110">
        <v>4</v>
      </c>
      <c r="F79" s="110" t="s">
        <v>19</v>
      </c>
      <c r="G79" s="111"/>
      <c r="H79" s="112">
        <f t="shared" si="9"/>
        <v>0</v>
      </c>
      <c r="I79" s="112">
        <f t="shared" si="10"/>
        <v>0</v>
      </c>
      <c r="J79" s="112">
        <f t="shared" si="11"/>
        <v>0</v>
      </c>
      <c r="K79" s="99" t="s">
        <v>298</v>
      </c>
      <c r="L79" s="27"/>
      <c r="M79" s="18"/>
    </row>
    <row r="80" spans="1:13" ht="129.94999999999999" customHeight="1">
      <c r="A80" s="110">
        <v>65</v>
      </c>
      <c r="B80" s="189" t="s">
        <v>299</v>
      </c>
      <c r="C80" s="190"/>
      <c r="D80" s="191"/>
      <c r="E80" s="110">
        <v>4</v>
      </c>
      <c r="F80" s="110" t="s">
        <v>19</v>
      </c>
      <c r="G80" s="111"/>
      <c r="H80" s="112">
        <f t="shared" si="9"/>
        <v>0</v>
      </c>
      <c r="I80" s="112">
        <f t="shared" si="10"/>
        <v>0</v>
      </c>
      <c r="J80" s="112">
        <f t="shared" si="11"/>
        <v>0</v>
      </c>
      <c r="K80" s="106" t="s">
        <v>38</v>
      </c>
      <c r="L80" s="27"/>
      <c r="M80" s="18"/>
    </row>
    <row r="81" spans="1:16" ht="74.25" customHeight="1">
      <c r="A81" s="110">
        <v>66</v>
      </c>
      <c r="B81" s="197" t="s">
        <v>300</v>
      </c>
      <c r="C81" s="198"/>
      <c r="D81" s="199"/>
      <c r="E81" s="131">
        <v>1</v>
      </c>
      <c r="F81" s="131" t="s">
        <v>19</v>
      </c>
      <c r="G81" s="111"/>
      <c r="H81" s="132">
        <f t="shared" si="9"/>
        <v>0</v>
      </c>
      <c r="I81" s="132">
        <f t="shared" si="10"/>
        <v>0</v>
      </c>
      <c r="J81" s="132">
        <f t="shared" si="11"/>
        <v>0</v>
      </c>
      <c r="K81" s="135" t="s">
        <v>333</v>
      </c>
      <c r="L81" s="30"/>
      <c r="M81" s="18"/>
    </row>
    <row r="82" spans="1:16" ht="48.95" customHeight="1" thickBot="1">
      <c r="A82" s="110">
        <v>67</v>
      </c>
      <c r="B82" s="189" t="s">
        <v>301</v>
      </c>
      <c r="C82" s="190"/>
      <c r="D82" s="191"/>
      <c r="E82" s="110">
        <v>1</v>
      </c>
      <c r="F82" s="110" t="s">
        <v>19</v>
      </c>
      <c r="G82" s="111"/>
      <c r="H82" s="112">
        <f t="shared" si="9"/>
        <v>0</v>
      </c>
      <c r="I82" s="112">
        <f t="shared" si="10"/>
        <v>0</v>
      </c>
      <c r="J82" s="112">
        <f t="shared" si="11"/>
        <v>0</v>
      </c>
      <c r="K82" s="108" t="s">
        <v>302</v>
      </c>
      <c r="L82" s="31"/>
      <c r="M82" s="24"/>
      <c r="P82" s="13"/>
    </row>
    <row r="83" spans="1:16" ht="18" customHeight="1" thickBot="1">
      <c r="A83" s="72"/>
      <c r="B83" s="73"/>
      <c r="C83" s="176" t="s">
        <v>182</v>
      </c>
      <c r="D83" s="177"/>
      <c r="E83" s="177"/>
      <c r="F83" s="177"/>
      <c r="G83" s="178"/>
      <c r="H83" s="114">
        <f>SUM(H71:H82)</f>
        <v>0</v>
      </c>
      <c r="I83" s="115"/>
      <c r="J83" s="114">
        <f>SUM(J71:J82)</f>
        <v>0</v>
      </c>
      <c r="K83" s="97"/>
      <c r="L83" s="28"/>
      <c r="M83" s="18"/>
      <c r="P83" s="13"/>
    </row>
    <row r="84" spans="1:16" ht="27" customHeight="1">
      <c r="A84" s="76"/>
      <c r="B84" s="77"/>
      <c r="C84" s="77"/>
      <c r="D84" s="77"/>
      <c r="E84" s="78"/>
      <c r="F84" s="78"/>
      <c r="G84" s="116"/>
      <c r="H84" s="116"/>
      <c r="I84" s="116"/>
      <c r="J84" s="116"/>
      <c r="K84" s="98"/>
      <c r="L84" s="28"/>
      <c r="M84" s="18"/>
    </row>
    <row r="85" spans="1:16" ht="15.95" customHeight="1">
      <c r="A85" s="187" t="s">
        <v>34</v>
      </c>
      <c r="B85" s="154"/>
      <c r="C85" s="154"/>
      <c r="D85" s="154"/>
      <c r="E85" s="154"/>
      <c r="F85" s="154"/>
      <c r="G85" s="154"/>
      <c r="H85" s="154"/>
      <c r="I85" s="154"/>
      <c r="J85" s="154"/>
      <c r="K85" s="154"/>
      <c r="L85" s="26"/>
      <c r="M85" s="18"/>
    </row>
    <row r="86" spans="1:16" ht="33.950000000000003" customHeight="1">
      <c r="A86" s="110">
        <v>68</v>
      </c>
      <c r="B86" s="189" t="s">
        <v>303</v>
      </c>
      <c r="C86" s="190"/>
      <c r="D86" s="191"/>
      <c r="E86" s="110">
        <v>1</v>
      </c>
      <c r="F86" s="110" t="s">
        <v>19</v>
      </c>
      <c r="G86" s="111"/>
      <c r="H86" s="112">
        <f>G86*E86</f>
        <v>0</v>
      </c>
      <c r="I86" s="112">
        <f>G86*1.21</f>
        <v>0</v>
      </c>
      <c r="J86" s="112">
        <f>I86*E86</f>
        <v>0</v>
      </c>
      <c r="K86" s="109" t="s">
        <v>304</v>
      </c>
      <c r="L86" s="32"/>
      <c r="M86" s="18"/>
    </row>
    <row r="87" spans="1:16" ht="32.1" customHeight="1">
      <c r="A87" s="110">
        <v>69</v>
      </c>
      <c r="B87" s="189" t="s">
        <v>305</v>
      </c>
      <c r="C87" s="190"/>
      <c r="D87" s="191"/>
      <c r="E87" s="110">
        <v>2</v>
      </c>
      <c r="F87" s="110" t="s">
        <v>19</v>
      </c>
      <c r="G87" s="111"/>
      <c r="H87" s="112">
        <f>G87*E87</f>
        <v>0</v>
      </c>
      <c r="I87" s="112">
        <f>G87*1.21</f>
        <v>0</v>
      </c>
      <c r="J87" s="112">
        <f>I87*E87</f>
        <v>0</v>
      </c>
      <c r="K87" s="109" t="s">
        <v>306</v>
      </c>
      <c r="L87" s="32"/>
      <c r="M87" s="18"/>
    </row>
    <row r="88" spans="1:16" ht="42" customHeight="1">
      <c r="A88" s="110">
        <v>70</v>
      </c>
      <c r="B88" s="189" t="s">
        <v>184</v>
      </c>
      <c r="C88" s="190"/>
      <c r="D88" s="191"/>
      <c r="E88" s="110">
        <v>2</v>
      </c>
      <c r="F88" s="110" t="s">
        <v>19</v>
      </c>
      <c r="G88" s="111"/>
      <c r="H88" s="112">
        <f>G88*E88</f>
        <v>0</v>
      </c>
      <c r="I88" s="112">
        <f>G88*1.21</f>
        <v>0</v>
      </c>
      <c r="J88" s="112">
        <f>I88*E88</f>
        <v>0</v>
      </c>
      <c r="K88" s="109" t="s">
        <v>306</v>
      </c>
      <c r="L88" s="32"/>
      <c r="M88" s="18"/>
    </row>
    <row r="89" spans="1:16" ht="27.95" customHeight="1" thickBot="1">
      <c r="A89" s="110">
        <v>71</v>
      </c>
      <c r="B89" s="189" t="s">
        <v>35</v>
      </c>
      <c r="C89" s="190"/>
      <c r="D89" s="191"/>
      <c r="E89" s="110">
        <v>1</v>
      </c>
      <c r="F89" s="110" t="s">
        <v>19</v>
      </c>
      <c r="G89" s="111"/>
      <c r="H89" s="112">
        <f>G89*E89</f>
        <v>0</v>
      </c>
      <c r="I89" s="112">
        <f>G89*1.21</f>
        <v>0</v>
      </c>
      <c r="J89" s="112">
        <f>I89*E89</f>
        <v>0</v>
      </c>
      <c r="K89" s="109" t="s">
        <v>44</v>
      </c>
      <c r="L89" s="32"/>
      <c r="M89" s="18"/>
    </row>
    <row r="90" spans="1:16" ht="20.100000000000001" customHeight="1" thickBot="1">
      <c r="A90" s="72"/>
      <c r="B90" s="73"/>
      <c r="C90" s="176" t="s">
        <v>185</v>
      </c>
      <c r="D90" s="177"/>
      <c r="E90" s="177"/>
      <c r="F90" s="177"/>
      <c r="G90" s="178"/>
      <c r="H90" s="114">
        <f>SUM(H86:H89)</f>
        <v>0</v>
      </c>
      <c r="I90" s="115"/>
      <c r="J90" s="114">
        <f>SUM(J86:J89)</f>
        <v>0</v>
      </c>
      <c r="K90" s="97"/>
      <c r="L90" s="28"/>
      <c r="M90" s="18"/>
    </row>
    <row r="91" spans="1:16" ht="27.95" customHeight="1">
      <c r="A91" s="76"/>
      <c r="B91" s="77"/>
      <c r="C91" s="77"/>
      <c r="D91" s="77"/>
      <c r="E91" s="78"/>
      <c r="F91" s="78"/>
      <c r="G91" s="116"/>
      <c r="H91" s="116"/>
      <c r="I91" s="116"/>
      <c r="J91" s="116"/>
      <c r="K91" s="98"/>
      <c r="L91" s="28"/>
      <c r="M91" s="18"/>
    </row>
    <row r="92" spans="1:16" ht="17.100000000000001" customHeight="1">
      <c r="A92" s="187" t="s">
        <v>307</v>
      </c>
      <c r="B92" s="154"/>
      <c r="C92" s="154"/>
      <c r="D92" s="154"/>
      <c r="E92" s="154"/>
      <c r="F92" s="154"/>
      <c r="G92" s="154"/>
      <c r="H92" s="154"/>
      <c r="I92" s="154"/>
      <c r="J92" s="154"/>
      <c r="K92" s="154"/>
      <c r="L92" s="26"/>
      <c r="M92" s="18"/>
    </row>
    <row r="93" spans="1:16" ht="42" customHeight="1" thickBot="1">
      <c r="A93" s="110">
        <v>72</v>
      </c>
      <c r="B93" s="189" t="s">
        <v>283</v>
      </c>
      <c r="C93" s="190"/>
      <c r="D93" s="191"/>
      <c r="E93" s="110">
        <v>1</v>
      </c>
      <c r="F93" s="110" t="s">
        <v>19</v>
      </c>
      <c r="G93" s="111"/>
      <c r="H93" s="112">
        <f>G93*E93</f>
        <v>0</v>
      </c>
      <c r="I93" s="112">
        <f>G93*1.21</f>
        <v>0</v>
      </c>
      <c r="J93" s="112">
        <f>I93*E93</f>
        <v>0</v>
      </c>
      <c r="K93" s="108" t="s">
        <v>45</v>
      </c>
      <c r="L93" s="31"/>
      <c r="M93" s="18"/>
    </row>
    <row r="94" spans="1:16" ht="15.75" thickBot="1">
      <c r="A94" s="72"/>
      <c r="B94" s="73"/>
      <c r="C94" s="176" t="s">
        <v>308</v>
      </c>
      <c r="D94" s="177"/>
      <c r="E94" s="177"/>
      <c r="F94" s="177"/>
      <c r="G94" s="178"/>
      <c r="H94" s="114">
        <f>SUM(H93)</f>
        <v>0</v>
      </c>
      <c r="I94" s="115"/>
      <c r="J94" s="114">
        <f>SUM(J93)</f>
        <v>0</v>
      </c>
      <c r="K94" s="97"/>
      <c r="L94" s="28"/>
      <c r="M94" s="18"/>
    </row>
    <row r="95" spans="1:16">
      <c r="A95" s="76"/>
      <c r="B95" s="77"/>
      <c r="C95" s="77"/>
      <c r="D95" s="77"/>
      <c r="E95" s="78"/>
      <c r="F95" s="78"/>
      <c r="G95" s="116"/>
      <c r="H95" s="116"/>
      <c r="I95" s="116"/>
      <c r="J95" s="116"/>
      <c r="K95" s="98"/>
      <c r="L95" s="28"/>
      <c r="M95" s="18"/>
    </row>
    <row r="96" spans="1:16">
      <c r="A96" s="187" t="s">
        <v>98</v>
      </c>
      <c r="B96" s="154"/>
      <c r="C96" s="154"/>
      <c r="D96" s="154"/>
      <c r="E96" s="154"/>
      <c r="F96" s="154"/>
      <c r="G96" s="154"/>
      <c r="H96" s="154"/>
      <c r="I96" s="154"/>
      <c r="J96" s="154"/>
      <c r="K96" s="154"/>
      <c r="L96" s="26"/>
      <c r="M96" s="18"/>
    </row>
    <row r="97" spans="1:13" ht="24.95" customHeight="1" thickBot="1">
      <c r="A97" s="110">
        <v>73</v>
      </c>
      <c r="B97" s="189" t="s">
        <v>75</v>
      </c>
      <c r="C97" s="190"/>
      <c r="D97" s="191"/>
      <c r="E97" s="110">
        <v>1</v>
      </c>
      <c r="F97" s="110" t="s">
        <v>19</v>
      </c>
      <c r="G97" s="111"/>
      <c r="H97" s="112">
        <f>G97*E97</f>
        <v>0</v>
      </c>
      <c r="I97" s="112">
        <f>G97*1.21</f>
        <v>0</v>
      </c>
      <c r="J97" s="112">
        <f>I97*E97</f>
        <v>0</v>
      </c>
      <c r="K97" s="108" t="s">
        <v>75</v>
      </c>
      <c r="L97" s="31"/>
      <c r="M97" s="18"/>
    </row>
    <row r="98" spans="1:13" ht="15.75" thickBot="1">
      <c r="A98" s="72"/>
      <c r="B98" s="73"/>
      <c r="C98" s="176" t="s">
        <v>187</v>
      </c>
      <c r="D98" s="177"/>
      <c r="E98" s="177"/>
      <c r="F98" s="177"/>
      <c r="G98" s="178"/>
      <c r="H98" s="114">
        <f>SUM(H97)</f>
        <v>0</v>
      </c>
      <c r="I98" s="115"/>
      <c r="J98" s="114">
        <f>SUM(J97)</f>
        <v>0</v>
      </c>
      <c r="K98" s="97"/>
      <c r="L98" s="5"/>
    </row>
    <row r="99" spans="1:13">
      <c r="A99" s="84"/>
      <c r="B99" s="73"/>
      <c r="C99" s="73"/>
      <c r="D99" s="73"/>
      <c r="E99" s="72"/>
      <c r="F99" s="72"/>
      <c r="G99" s="115"/>
      <c r="H99" s="115"/>
      <c r="I99" s="115"/>
      <c r="J99" s="115"/>
      <c r="K99" s="97"/>
      <c r="L99" s="5"/>
      <c r="M99" s="6"/>
    </row>
    <row r="100" spans="1:13">
      <c r="A100" s="85"/>
      <c r="B100" s="86"/>
      <c r="C100" s="86"/>
      <c r="D100" s="85"/>
      <c r="E100" s="85"/>
      <c r="F100" s="85"/>
      <c r="G100" s="85"/>
      <c r="H100" s="85"/>
      <c r="I100" s="85"/>
      <c r="J100" s="85"/>
      <c r="K100" s="85"/>
      <c r="L100" s="7"/>
    </row>
    <row r="101" spans="1:13" ht="15.75" thickBot="1">
      <c r="A101" s="87"/>
      <c r="B101" s="88"/>
      <c r="C101" s="88"/>
      <c r="D101" s="87"/>
      <c r="E101" s="87"/>
      <c r="F101" s="87"/>
      <c r="G101" s="87"/>
      <c r="H101" s="87"/>
      <c r="I101" s="87"/>
      <c r="J101" s="87"/>
      <c r="K101" s="87"/>
    </row>
    <row r="102" spans="1:13">
      <c r="A102" s="88"/>
      <c r="B102" s="88"/>
      <c r="C102" s="88"/>
      <c r="D102" s="173" t="s">
        <v>5</v>
      </c>
      <c r="E102" s="174"/>
      <c r="F102" s="174"/>
      <c r="G102" s="175"/>
      <c r="H102" s="136">
        <f>H98+H94+H90+H83+H40+H21+H68</f>
        <v>0</v>
      </c>
      <c r="I102" s="89"/>
      <c r="J102" s="89"/>
      <c r="K102" s="87"/>
    </row>
    <row r="103" spans="1:13">
      <c r="A103" s="88"/>
      <c r="B103" s="88"/>
      <c r="C103" s="88"/>
      <c r="D103" s="167" t="s">
        <v>6</v>
      </c>
      <c r="E103" s="168"/>
      <c r="F103" s="168"/>
      <c r="G103" s="169"/>
      <c r="H103" s="137">
        <f>H104-H102</f>
        <v>0</v>
      </c>
      <c r="I103" s="89"/>
      <c r="J103" s="89"/>
      <c r="K103" s="87"/>
    </row>
    <row r="104" spans="1:13" ht="15.75" thickBot="1">
      <c r="A104" s="88"/>
      <c r="B104" s="88"/>
      <c r="C104" s="88"/>
      <c r="D104" s="170" t="s">
        <v>7</v>
      </c>
      <c r="E104" s="171"/>
      <c r="F104" s="171"/>
      <c r="G104" s="172"/>
      <c r="H104" s="138">
        <f>H102*1.21</f>
        <v>0</v>
      </c>
      <c r="I104" s="90"/>
      <c r="J104" s="90"/>
      <c r="K104" s="87"/>
    </row>
  </sheetData>
  <mergeCells count="94">
    <mergeCell ref="C98:G98"/>
    <mergeCell ref="D102:G102"/>
    <mergeCell ref="D103:G103"/>
    <mergeCell ref="D104:G104"/>
    <mergeCell ref="C90:G90"/>
    <mergeCell ref="A92:K92"/>
    <mergeCell ref="B93:D93"/>
    <mergeCell ref="C94:G94"/>
    <mergeCell ref="A96:K96"/>
    <mergeCell ref="B97:D97"/>
    <mergeCell ref="B89:D89"/>
    <mergeCell ref="B77:D77"/>
    <mergeCell ref="B78:D78"/>
    <mergeCell ref="B79:D79"/>
    <mergeCell ref="B80:D80"/>
    <mergeCell ref="B81:D81"/>
    <mergeCell ref="B82:D82"/>
    <mergeCell ref="C83:G83"/>
    <mergeCell ref="A85:K85"/>
    <mergeCell ref="B86:D86"/>
    <mergeCell ref="B87:D87"/>
    <mergeCell ref="B88:D88"/>
    <mergeCell ref="B76:D76"/>
    <mergeCell ref="B64:D64"/>
    <mergeCell ref="B65:D65"/>
    <mergeCell ref="B66:D66"/>
    <mergeCell ref="B67:D67"/>
    <mergeCell ref="C68:G68"/>
    <mergeCell ref="A70:K70"/>
    <mergeCell ref="B71:D71"/>
    <mergeCell ref="B72:D72"/>
    <mergeCell ref="B73:D73"/>
    <mergeCell ref="B74:D74"/>
    <mergeCell ref="B75:D75"/>
    <mergeCell ref="B63:D63"/>
    <mergeCell ref="B52:D52"/>
    <mergeCell ref="B53:D53"/>
    <mergeCell ref="B54:D54"/>
    <mergeCell ref="B55:D55"/>
    <mergeCell ref="B56:D56"/>
    <mergeCell ref="B57:D57"/>
    <mergeCell ref="B58:D58"/>
    <mergeCell ref="B59:D59"/>
    <mergeCell ref="B60:D60"/>
    <mergeCell ref="B61:D61"/>
    <mergeCell ref="B62:D62"/>
    <mergeCell ref="B51:D51"/>
    <mergeCell ref="B39:D39"/>
    <mergeCell ref="C40:G40"/>
    <mergeCell ref="A42:K42"/>
    <mergeCell ref="B43:D43"/>
    <mergeCell ref="B44:D44"/>
    <mergeCell ref="B45:D45"/>
    <mergeCell ref="B46:D46"/>
    <mergeCell ref="B47:D47"/>
    <mergeCell ref="B48:D48"/>
    <mergeCell ref="B49:D49"/>
    <mergeCell ref="B50:D50"/>
    <mergeCell ref="B38:D38"/>
    <mergeCell ref="B27:D27"/>
    <mergeCell ref="B28:D28"/>
    <mergeCell ref="B29:D29"/>
    <mergeCell ref="B30:D30"/>
    <mergeCell ref="B31:D31"/>
    <mergeCell ref="B32:D32"/>
    <mergeCell ref="B33:D33"/>
    <mergeCell ref="B34:D34"/>
    <mergeCell ref="B35:D35"/>
    <mergeCell ref="B36:D36"/>
    <mergeCell ref="B37:D37"/>
    <mergeCell ref="B26:D26"/>
    <mergeCell ref="B14:D14"/>
    <mergeCell ref="B15:D15"/>
    <mergeCell ref="B16:D16"/>
    <mergeCell ref="B17:D17"/>
    <mergeCell ref="B18:D18"/>
    <mergeCell ref="B19:D19"/>
    <mergeCell ref="B20:D20"/>
    <mergeCell ref="C21:G21"/>
    <mergeCell ref="A23:K23"/>
    <mergeCell ref="B24:D24"/>
    <mergeCell ref="B25:D25"/>
    <mergeCell ref="B13:D13"/>
    <mergeCell ref="A1:K2"/>
    <mergeCell ref="A3:K3"/>
    <mergeCell ref="A4:K4"/>
    <mergeCell ref="B5:D5"/>
    <mergeCell ref="A6:K6"/>
    <mergeCell ref="B7:D7"/>
    <mergeCell ref="B8:D8"/>
    <mergeCell ref="B9:D9"/>
    <mergeCell ref="B10:D10"/>
    <mergeCell ref="B11:D11"/>
    <mergeCell ref="B12:D12"/>
  </mergeCells>
  <pageMargins left="0.70866141732283472" right="0.70866141732283472" top="0.78740157480314965" bottom="0.78740157480314965" header="0.31496062992125984" footer="0.31496062992125984"/>
  <pageSetup paperSize="9" scale="50" orientation="landscape" verticalDpi="4294967293" r:id="rId1"/>
</worksheet>
</file>

<file path=xl/worksheets/sheet2.xml><?xml version="1.0" encoding="utf-8"?>
<worksheet xmlns="http://schemas.openxmlformats.org/spreadsheetml/2006/main" xmlns:r="http://schemas.openxmlformats.org/officeDocument/2006/relationships">
  <sheetPr>
    <tabColor rgb="FF00B050"/>
  </sheetPr>
  <dimension ref="A1:M95"/>
  <sheetViews>
    <sheetView topLeftCell="A78" zoomScaleNormal="100" zoomScalePageLayoutView="115" workbookViewId="0">
      <selection activeCell="K72" sqref="K72"/>
    </sheetView>
  </sheetViews>
  <sheetFormatPr defaultColWidth="8.85546875" defaultRowHeight="15"/>
  <cols>
    <col min="1" max="2" width="8.85546875" style="2"/>
    <col min="3" max="3" width="20.85546875" style="2" customWidth="1"/>
    <col min="4" max="4" width="2.7109375" style="2" customWidth="1"/>
    <col min="5" max="6" width="8.85546875" style="2"/>
    <col min="7" max="7" width="10.28515625" style="2" customWidth="1"/>
    <col min="8" max="9" width="12.85546875" style="2" customWidth="1"/>
    <col min="10" max="10" width="15.28515625" style="2" customWidth="1"/>
    <col min="11" max="11" width="63.42578125" style="1" customWidth="1"/>
    <col min="12" max="12" width="12.140625" customWidth="1"/>
  </cols>
  <sheetData>
    <row r="1" spans="1:12">
      <c r="A1" s="148" t="s">
        <v>329</v>
      </c>
      <c r="B1" s="148"/>
      <c r="C1" s="148"/>
      <c r="D1" s="148"/>
      <c r="E1" s="148"/>
      <c r="F1" s="148"/>
      <c r="G1" s="148"/>
      <c r="H1" s="148"/>
      <c r="I1" s="148"/>
      <c r="J1" s="148"/>
      <c r="K1" s="148"/>
    </row>
    <row r="2" spans="1:12">
      <c r="A2" s="148"/>
      <c r="B2" s="148"/>
      <c r="C2" s="148"/>
      <c r="D2" s="148"/>
      <c r="E2" s="148"/>
      <c r="F2" s="148"/>
      <c r="G2" s="148"/>
      <c r="H2" s="148"/>
      <c r="I2" s="148"/>
      <c r="J2" s="148"/>
      <c r="K2" s="148"/>
    </row>
    <row r="3" spans="1:12" ht="21">
      <c r="A3" s="149" t="s">
        <v>37</v>
      </c>
      <c r="B3" s="149"/>
      <c r="C3" s="149"/>
      <c r="D3" s="149"/>
      <c r="E3" s="149"/>
      <c r="F3" s="149"/>
      <c r="G3" s="149"/>
      <c r="H3" s="149"/>
      <c r="I3" s="149"/>
      <c r="J3" s="149"/>
      <c r="K3" s="149"/>
    </row>
    <row r="4" spans="1:12" ht="21">
      <c r="A4" s="150" t="s">
        <v>76</v>
      </c>
      <c r="B4" s="150"/>
      <c r="C4" s="150"/>
      <c r="D4" s="150"/>
      <c r="E4" s="150"/>
      <c r="F4" s="150"/>
      <c r="G4" s="150"/>
      <c r="H4" s="150"/>
      <c r="I4" s="150"/>
      <c r="J4" s="150"/>
      <c r="K4" s="150"/>
    </row>
    <row r="5" spans="1:12" s="3" customFormat="1" ht="25.5">
      <c r="A5" s="64" t="s">
        <v>0</v>
      </c>
      <c r="B5" s="151" t="s">
        <v>1</v>
      </c>
      <c r="C5" s="151"/>
      <c r="D5" s="151"/>
      <c r="E5" s="64" t="s">
        <v>2</v>
      </c>
      <c r="F5" s="64" t="s">
        <v>18</v>
      </c>
      <c r="G5" s="65" t="s">
        <v>3</v>
      </c>
      <c r="H5" s="65" t="s">
        <v>4</v>
      </c>
      <c r="I5" s="65" t="s">
        <v>22</v>
      </c>
      <c r="J5" s="65" t="s">
        <v>23</v>
      </c>
      <c r="K5" s="63" t="s">
        <v>10</v>
      </c>
      <c r="L5" s="19"/>
    </row>
    <row r="6" spans="1:12" ht="15" customHeight="1">
      <c r="A6" s="152" t="s">
        <v>20</v>
      </c>
      <c r="B6" s="153"/>
      <c r="C6" s="153"/>
      <c r="D6" s="153"/>
      <c r="E6" s="153"/>
      <c r="F6" s="153"/>
      <c r="G6" s="153"/>
      <c r="H6" s="153"/>
      <c r="I6" s="153"/>
      <c r="J6" s="153"/>
      <c r="K6" s="154"/>
      <c r="L6" s="20"/>
    </row>
    <row r="7" spans="1:12" ht="29.1" customHeight="1">
      <c r="A7" s="66">
        <v>1</v>
      </c>
      <c r="B7" s="147" t="s">
        <v>25</v>
      </c>
      <c r="C7" s="147"/>
      <c r="D7" s="147"/>
      <c r="E7" s="66">
        <v>1</v>
      </c>
      <c r="F7" s="66" t="s">
        <v>19</v>
      </c>
      <c r="G7" s="67"/>
      <c r="H7" s="68">
        <f>G7*E7</f>
        <v>0</v>
      </c>
      <c r="I7" s="68">
        <f t="shared" ref="I7:I17" si="0">G7*1.21</f>
        <v>0</v>
      </c>
      <c r="J7" s="68">
        <f t="shared" ref="J7:J17" si="1">I7*E7</f>
        <v>0</v>
      </c>
      <c r="K7" s="96" t="s">
        <v>44</v>
      </c>
      <c r="L7" s="20"/>
    </row>
    <row r="8" spans="1:12">
      <c r="A8" s="66">
        <v>2</v>
      </c>
      <c r="B8" s="147" t="s">
        <v>30</v>
      </c>
      <c r="C8" s="147"/>
      <c r="D8" s="147"/>
      <c r="E8" s="66">
        <v>1</v>
      </c>
      <c r="F8" s="66" t="s">
        <v>19</v>
      </c>
      <c r="G8" s="67"/>
      <c r="H8" s="68">
        <f t="shared" ref="H8:H17" si="2">G8*E8</f>
        <v>0</v>
      </c>
      <c r="I8" s="68">
        <f t="shared" si="0"/>
        <v>0</v>
      </c>
      <c r="J8" s="68">
        <f t="shared" si="1"/>
        <v>0</v>
      </c>
      <c r="K8" s="96" t="s">
        <v>44</v>
      </c>
      <c r="L8" s="20"/>
    </row>
    <row r="9" spans="1:12" ht="29.1" customHeight="1">
      <c r="A9" s="66">
        <v>3</v>
      </c>
      <c r="B9" s="147" t="s">
        <v>26</v>
      </c>
      <c r="C9" s="147"/>
      <c r="D9" s="147"/>
      <c r="E9" s="66">
        <v>1</v>
      </c>
      <c r="F9" s="66" t="s">
        <v>19</v>
      </c>
      <c r="G9" s="67"/>
      <c r="H9" s="68">
        <f t="shared" si="2"/>
        <v>0</v>
      </c>
      <c r="I9" s="68">
        <f t="shared" si="0"/>
        <v>0</v>
      </c>
      <c r="J9" s="68">
        <f t="shared" si="1"/>
        <v>0</v>
      </c>
      <c r="K9" s="96" t="s">
        <v>44</v>
      </c>
      <c r="L9" s="20"/>
    </row>
    <row r="10" spans="1:12" ht="17.100000000000001" customHeight="1">
      <c r="A10" s="66">
        <v>4</v>
      </c>
      <c r="B10" s="147" t="s">
        <v>27</v>
      </c>
      <c r="C10" s="147"/>
      <c r="D10" s="147"/>
      <c r="E10" s="66">
        <v>1</v>
      </c>
      <c r="F10" s="66" t="s">
        <v>19</v>
      </c>
      <c r="G10" s="67"/>
      <c r="H10" s="68">
        <f t="shared" si="2"/>
        <v>0</v>
      </c>
      <c r="I10" s="68">
        <f t="shared" si="0"/>
        <v>0</v>
      </c>
      <c r="J10" s="68">
        <f t="shared" si="1"/>
        <v>0</v>
      </c>
      <c r="K10" s="96" t="s">
        <v>45</v>
      </c>
      <c r="L10" s="20"/>
    </row>
    <row r="11" spans="1:12" ht="29.1" customHeight="1">
      <c r="A11" s="66">
        <v>5</v>
      </c>
      <c r="B11" s="147" t="s">
        <v>28</v>
      </c>
      <c r="C11" s="147"/>
      <c r="D11" s="147"/>
      <c r="E11" s="66">
        <v>1</v>
      </c>
      <c r="F11" s="66" t="s">
        <v>19</v>
      </c>
      <c r="G11" s="67"/>
      <c r="H11" s="68">
        <f t="shared" si="2"/>
        <v>0</v>
      </c>
      <c r="I11" s="68">
        <f t="shared" si="0"/>
        <v>0</v>
      </c>
      <c r="J11" s="68">
        <f t="shared" si="1"/>
        <v>0</v>
      </c>
      <c r="K11" s="96" t="s">
        <v>45</v>
      </c>
      <c r="L11" s="20"/>
    </row>
    <row r="12" spans="1:12">
      <c r="A12" s="66">
        <v>6</v>
      </c>
      <c r="B12" s="147" t="s">
        <v>29</v>
      </c>
      <c r="C12" s="147"/>
      <c r="D12" s="147"/>
      <c r="E12" s="66">
        <v>1</v>
      </c>
      <c r="F12" s="66" t="s">
        <v>19</v>
      </c>
      <c r="G12" s="67"/>
      <c r="H12" s="68">
        <f t="shared" si="2"/>
        <v>0</v>
      </c>
      <c r="I12" s="68">
        <f t="shared" si="0"/>
        <v>0</v>
      </c>
      <c r="J12" s="68">
        <f t="shared" si="1"/>
        <v>0</v>
      </c>
      <c r="K12" s="96" t="s">
        <v>45</v>
      </c>
      <c r="L12" s="20"/>
    </row>
    <row r="13" spans="1:12" ht="27" customHeight="1">
      <c r="A13" s="66">
        <v>7</v>
      </c>
      <c r="B13" s="147" t="s">
        <v>77</v>
      </c>
      <c r="C13" s="147"/>
      <c r="D13" s="147"/>
      <c r="E13" s="66">
        <v>1</v>
      </c>
      <c r="F13" s="66" t="s">
        <v>19</v>
      </c>
      <c r="G13" s="67"/>
      <c r="H13" s="68">
        <f t="shared" si="2"/>
        <v>0</v>
      </c>
      <c r="I13" s="68">
        <f t="shared" si="0"/>
        <v>0</v>
      </c>
      <c r="J13" s="68">
        <f t="shared" si="1"/>
        <v>0</v>
      </c>
      <c r="K13" s="96" t="s">
        <v>45</v>
      </c>
      <c r="L13" s="20"/>
    </row>
    <row r="14" spans="1:12">
      <c r="A14" s="66">
        <v>8</v>
      </c>
      <c r="B14" s="147" t="s">
        <v>71</v>
      </c>
      <c r="C14" s="147"/>
      <c r="D14" s="147"/>
      <c r="E14" s="66">
        <v>1</v>
      </c>
      <c r="F14" s="66" t="s">
        <v>19</v>
      </c>
      <c r="G14" s="67"/>
      <c r="H14" s="68">
        <f t="shared" si="2"/>
        <v>0</v>
      </c>
      <c r="I14" s="68">
        <f t="shared" si="0"/>
        <v>0</v>
      </c>
      <c r="J14" s="68">
        <f t="shared" si="1"/>
        <v>0</v>
      </c>
      <c r="K14" s="96" t="s">
        <v>45</v>
      </c>
      <c r="L14" s="20"/>
    </row>
    <row r="15" spans="1:12">
      <c r="A15" s="66">
        <v>9</v>
      </c>
      <c r="B15" s="147" t="s">
        <v>31</v>
      </c>
      <c r="C15" s="147"/>
      <c r="D15" s="147"/>
      <c r="E15" s="66">
        <v>1</v>
      </c>
      <c r="F15" s="66" t="s">
        <v>19</v>
      </c>
      <c r="G15" s="67"/>
      <c r="H15" s="68">
        <f t="shared" si="2"/>
        <v>0</v>
      </c>
      <c r="I15" s="68">
        <f t="shared" si="0"/>
        <v>0</v>
      </c>
      <c r="J15" s="68">
        <f t="shared" si="1"/>
        <v>0</v>
      </c>
      <c r="K15" s="96" t="s">
        <v>44</v>
      </c>
      <c r="L15" s="20"/>
    </row>
    <row r="16" spans="1:12">
      <c r="A16" s="66">
        <v>10</v>
      </c>
      <c r="B16" s="147" t="s">
        <v>78</v>
      </c>
      <c r="C16" s="147"/>
      <c r="D16" s="147"/>
      <c r="E16" s="66">
        <v>1</v>
      </c>
      <c r="F16" s="66" t="s">
        <v>19</v>
      </c>
      <c r="G16" s="67"/>
      <c r="H16" s="68">
        <f t="shared" si="2"/>
        <v>0</v>
      </c>
      <c r="I16" s="68">
        <f t="shared" si="0"/>
        <v>0</v>
      </c>
      <c r="J16" s="68">
        <f t="shared" si="1"/>
        <v>0</v>
      </c>
      <c r="K16" s="96" t="s">
        <v>44</v>
      </c>
      <c r="L16" s="20"/>
    </row>
    <row r="17" spans="1:12" ht="29.1" customHeight="1" thickBot="1">
      <c r="A17" s="66">
        <v>11</v>
      </c>
      <c r="B17" s="147" t="s">
        <v>79</v>
      </c>
      <c r="C17" s="147"/>
      <c r="D17" s="147"/>
      <c r="E17" s="69">
        <v>1</v>
      </c>
      <c r="F17" s="69" t="s">
        <v>19</v>
      </c>
      <c r="G17" s="70"/>
      <c r="H17" s="71">
        <f t="shared" si="2"/>
        <v>0</v>
      </c>
      <c r="I17" s="68">
        <f t="shared" si="0"/>
        <v>0</v>
      </c>
      <c r="J17" s="71">
        <f t="shared" si="1"/>
        <v>0</v>
      </c>
      <c r="K17" s="96" t="s">
        <v>45</v>
      </c>
      <c r="L17" s="20"/>
    </row>
    <row r="18" spans="1:12" ht="20.100000000000001" customHeight="1" thickBot="1">
      <c r="A18" s="72"/>
      <c r="B18" s="73"/>
      <c r="C18" s="73"/>
      <c r="D18" s="73"/>
      <c r="E18" s="155" t="s">
        <v>72</v>
      </c>
      <c r="F18" s="156"/>
      <c r="G18" s="156"/>
      <c r="H18" s="74">
        <f>SUM(H7:H17)</f>
        <v>0</v>
      </c>
      <c r="I18" s="91"/>
      <c r="J18" s="74">
        <f>SUM(J7:J17)</f>
        <v>0</v>
      </c>
      <c r="K18" s="97"/>
      <c r="L18" s="18"/>
    </row>
    <row r="19" spans="1:12" ht="17.100000000000001" customHeight="1">
      <c r="A19" s="76"/>
      <c r="B19" s="77"/>
      <c r="C19" s="77"/>
      <c r="D19" s="77"/>
      <c r="E19" s="78"/>
      <c r="F19" s="78"/>
      <c r="G19" s="79"/>
      <c r="H19" s="79"/>
      <c r="I19" s="79"/>
      <c r="J19" s="79"/>
      <c r="K19" s="98"/>
      <c r="L19" s="18"/>
    </row>
    <row r="20" spans="1:12">
      <c r="A20" s="152" t="s">
        <v>24</v>
      </c>
      <c r="B20" s="153"/>
      <c r="C20" s="153"/>
      <c r="D20" s="153"/>
      <c r="E20" s="153"/>
      <c r="F20" s="153"/>
      <c r="G20" s="153"/>
      <c r="H20" s="153"/>
      <c r="I20" s="153"/>
      <c r="J20" s="153"/>
      <c r="K20" s="154"/>
      <c r="L20" s="20"/>
    </row>
    <row r="21" spans="1:12">
      <c r="A21" s="66">
        <v>12</v>
      </c>
      <c r="B21" s="157" t="s">
        <v>11</v>
      </c>
      <c r="C21" s="158"/>
      <c r="D21" s="159"/>
      <c r="E21" s="66">
        <v>8</v>
      </c>
      <c r="F21" s="66" t="s">
        <v>40</v>
      </c>
      <c r="G21" s="80"/>
      <c r="H21" s="81">
        <f>G21*E21</f>
        <v>0</v>
      </c>
      <c r="I21" s="81">
        <f t="shared" ref="I21:I36" si="3">G21*1.21</f>
        <v>0</v>
      </c>
      <c r="J21" s="81">
        <f t="shared" ref="J21:J36" si="4">I21*E21</f>
        <v>0</v>
      </c>
      <c r="K21" s="99" t="s">
        <v>46</v>
      </c>
      <c r="L21" s="20"/>
    </row>
    <row r="22" spans="1:12">
      <c r="A22" s="66">
        <v>13</v>
      </c>
      <c r="B22" s="157" t="s">
        <v>321</v>
      </c>
      <c r="C22" s="158"/>
      <c r="D22" s="159"/>
      <c r="E22" s="66">
        <v>250</v>
      </c>
      <c r="F22" s="66" t="s">
        <v>40</v>
      </c>
      <c r="G22" s="80"/>
      <c r="H22" s="81">
        <f t="shared" ref="H22:H36" si="5">G22*E22</f>
        <v>0</v>
      </c>
      <c r="I22" s="81">
        <f t="shared" si="3"/>
        <v>0</v>
      </c>
      <c r="J22" s="81">
        <f t="shared" si="4"/>
        <v>0</v>
      </c>
      <c r="K22" s="99" t="s">
        <v>46</v>
      </c>
      <c r="L22" s="20"/>
    </row>
    <row r="23" spans="1:12">
      <c r="A23" s="66">
        <v>14</v>
      </c>
      <c r="B23" s="157" t="s">
        <v>12</v>
      </c>
      <c r="C23" s="158"/>
      <c r="D23" s="159"/>
      <c r="E23" s="66">
        <v>14</v>
      </c>
      <c r="F23" s="66" t="s">
        <v>40</v>
      </c>
      <c r="G23" s="80"/>
      <c r="H23" s="81">
        <f t="shared" si="5"/>
        <v>0</v>
      </c>
      <c r="I23" s="81">
        <f t="shared" si="3"/>
        <v>0</v>
      </c>
      <c r="J23" s="81">
        <f t="shared" si="4"/>
        <v>0</v>
      </c>
      <c r="K23" s="99" t="s">
        <v>46</v>
      </c>
      <c r="L23" s="20"/>
    </row>
    <row r="24" spans="1:12">
      <c r="A24" s="66">
        <v>15</v>
      </c>
      <c r="B24" s="157" t="s">
        <v>13</v>
      </c>
      <c r="C24" s="158"/>
      <c r="D24" s="159"/>
      <c r="E24" s="66">
        <v>54</v>
      </c>
      <c r="F24" s="66" t="s">
        <v>41</v>
      </c>
      <c r="G24" s="80"/>
      <c r="H24" s="81">
        <f t="shared" si="5"/>
        <v>0</v>
      </c>
      <c r="I24" s="81">
        <f t="shared" si="3"/>
        <v>0</v>
      </c>
      <c r="J24" s="81">
        <f t="shared" si="4"/>
        <v>0</v>
      </c>
      <c r="K24" s="99" t="s">
        <v>46</v>
      </c>
      <c r="L24" s="20"/>
    </row>
    <row r="25" spans="1:12">
      <c r="A25" s="66">
        <v>16</v>
      </c>
      <c r="B25" s="157" t="s">
        <v>14</v>
      </c>
      <c r="C25" s="158"/>
      <c r="D25" s="159"/>
      <c r="E25" s="66">
        <v>26</v>
      </c>
      <c r="F25" s="66" t="s">
        <v>42</v>
      </c>
      <c r="G25" s="80"/>
      <c r="H25" s="81">
        <f t="shared" si="5"/>
        <v>0</v>
      </c>
      <c r="I25" s="81">
        <f t="shared" si="3"/>
        <v>0</v>
      </c>
      <c r="J25" s="81">
        <f t="shared" si="4"/>
        <v>0</v>
      </c>
      <c r="K25" s="99" t="s">
        <v>46</v>
      </c>
      <c r="L25" s="20"/>
    </row>
    <row r="26" spans="1:12">
      <c r="A26" s="66">
        <v>17</v>
      </c>
      <c r="B26" s="157" t="s">
        <v>15</v>
      </c>
      <c r="C26" s="158"/>
      <c r="D26" s="159"/>
      <c r="E26" s="66">
        <v>39.47</v>
      </c>
      <c r="F26" s="66" t="s">
        <v>41</v>
      </c>
      <c r="G26" s="80"/>
      <c r="H26" s="81">
        <f t="shared" si="5"/>
        <v>0</v>
      </c>
      <c r="I26" s="81">
        <f t="shared" si="3"/>
        <v>0</v>
      </c>
      <c r="J26" s="81">
        <f t="shared" si="4"/>
        <v>0</v>
      </c>
      <c r="K26" s="99" t="s">
        <v>44</v>
      </c>
      <c r="L26" s="20"/>
    </row>
    <row r="27" spans="1:12">
      <c r="A27" s="66">
        <v>18</v>
      </c>
      <c r="B27" s="157" t="s">
        <v>16</v>
      </c>
      <c r="C27" s="158"/>
      <c r="D27" s="159"/>
      <c r="E27" s="66">
        <v>39.47</v>
      </c>
      <c r="F27" s="66" t="s">
        <v>41</v>
      </c>
      <c r="G27" s="80"/>
      <c r="H27" s="81">
        <f t="shared" si="5"/>
        <v>0</v>
      </c>
      <c r="I27" s="81">
        <f t="shared" si="3"/>
        <v>0</v>
      </c>
      <c r="J27" s="81">
        <f t="shared" si="4"/>
        <v>0</v>
      </c>
      <c r="K27" s="99" t="s">
        <v>44</v>
      </c>
      <c r="L27" s="20"/>
    </row>
    <row r="28" spans="1:12">
      <c r="A28" s="66">
        <v>19</v>
      </c>
      <c r="B28" s="157" t="s">
        <v>322</v>
      </c>
      <c r="C28" s="158"/>
      <c r="D28" s="159"/>
      <c r="E28" s="66">
        <v>39.47</v>
      </c>
      <c r="F28" s="66" t="s">
        <v>41</v>
      </c>
      <c r="G28" s="80"/>
      <c r="H28" s="81">
        <f t="shared" si="5"/>
        <v>0</v>
      </c>
      <c r="I28" s="81">
        <f t="shared" si="3"/>
        <v>0</v>
      </c>
      <c r="J28" s="81">
        <f t="shared" si="4"/>
        <v>0</v>
      </c>
      <c r="K28" s="99" t="s">
        <v>47</v>
      </c>
      <c r="L28" s="20"/>
    </row>
    <row r="29" spans="1:12">
      <c r="A29" s="66">
        <v>20</v>
      </c>
      <c r="B29" s="157" t="s">
        <v>323</v>
      </c>
      <c r="C29" s="158"/>
      <c r="D29" s="159"/>
      <c r="E29" s="66">
        <v>39.47</v>
      </c>
      <c r="F29" s="66" t="s">
        <v>41</v>
      </c>
      <c r="G29" s="80"/>
      <c r="H29" s="81">
        <f t="shared" si="5"/>
        <v>0</v>
      </c>
      <c r="I29" s="81">
        <f t="shared" si="3"/>
        <v>0</v>
      </c>
      <c r="J29" s="81">
        <f t="shared" si="4"/>
        <v>0</v>
      </c>
      <c r="K29" s="99" t="s">
        <v>47</v>
      </c>
      <c r="L29" s="20"/>
    </row>
    <row r="30" spans="1:12">
      <c r="A30" s="66">
        <v>21</v>
      </c>
      <c r="B30" s="157" t="s">
        <v>17</v>
      </c>
      <c r="C30" s="158"/>
      <c r="D30" s="159"/>
      <c r="E30" s="66">
        <v>24.84</v>
      </c>
      <c r="F30" s="66" t="s">
        <v>42</v>
      </c>
      <c r="G30" s="80"/>
      <c r="H30" s="81">
        <f t="shared" si="5"/>
        <v>0</v>
      </c>
      <c r="I30" s="81">
        <f t="shared" si="3"/>
        <v>0</v>
      </c>
      <c r="J30" s="81">
        <f t="shared" si="4"/>
        <v>0</v>
      </c>
      <c r="K30" s="99" t="s">
        <v>47</v>
      </c>
      <c r="L30" s="20"/>
    </row>
    <row r="31" spans="1:12">
      <c r="A31" s="66">
        <v>22</v>
      </c>
      <c r="B31" s="157" t="s">
        <v>324</v>
      </c>
      <c r="C31" s="158"/>
      <c r="D31" s="159"/>
      <c r="E31" s="66">
        <v>26</v>
      </c>
      <c r="F31" s="66" t="s">
        <v>42</v>
      </c>
      <c r="G31" s="80"/>
      <c r="H31" s="81">
        <f t="shared" si="5"/>
        <v>0</v>
      </c>
      <c r="I31" s="81">
        <f t="shared" si="3"/>
        <v>0</v>
      </c>
      <c r="J31" s="81">
        <f t="shared" si="4"/>
        <v>0</v>
      </c>
      <c r="K31" s="99" t="s">
        <v>47</v>
      </c>
      <c r="L31" s="20"/>
    </row>
    <row r="32" spans="1:12">
      <c r="A32" s="66">
        <v>23</v>
      </c>
      <c r="B32" s="157" t="s">
        <v>325</v>
      </c>
      <c r="C32" s="158"/>
      <c r="D32" s="159"/>
      <c r="E32" s="66">
        <v>1</v>
      </c>
      <c r="F32" s="66" t="s">
        <v>43</v>
      </c>
      <c r="G32" s="80"/>
      <c r="H32" s="81">
        <f t="shared" si="5"/>
        <v>0</v>
      </c>
      <c r="I32" s="81">
        <f t="shared" si="3"/>
        <v>0</v>
      </c>
      <c r="J32" s="81">
        <f t="shared" si="4"/>
        <v>0</v>
      </c>
      <c r="K32" s="99" t="s">
        <v>44</v>
      </c>
      <c r="L32" s="20"/>
    </row>
    <row r="33" spans="1:12">
      <c r="A33" s="66">
        <v>24</v>
      </c>
      <c r="B33" s="157" t="s">
        <v>326</v>
      </c>
      <c r="C33" s="158"/>
      <c r="D33" s="159"/>
      <c r="E33" s="66">
        <v>26</v>
      </c>
      <c r="F33" s="66" t="s">
        <v>42</v>
      </c>
      <c r="G33" s="80"/>
      <c r="H33" s="81">
        <f t="shared" si="5"/>
        <v>0</v>
      </c>
      <c r="I33" s="81">
        <f t="shared" si="3"/>
        <v>0</v>
      </c>
      <c r="J33" s="81">
        <f t="shared" si="4"/>
        <v>0</v>
      </c>
      <c r="K33" s="99" t="s">
        <v>46</v>
      </c>
      <c r="L33" s="20"/>
    </row>
    <row r="34" spans="1:12">
      <c r="A34" s="66">
        <v>25</v>
      </c>
      <c r="B34" s="157" t="s">
        <v>39</v>
      </c>
      <c r="C34" s="158"/>
      <c r="D34" s="159"/>
      <c r="E34" s="66">
        <v>5</v>
      </c>
      <c r="F34" s="66" t="s">
        <v>40</v>
      </c>
      <c r="G34" s="80"/>
      <c r="H34" s="81">
        <f t="shared" si="5"/>
        <v>0</v>
      </c>
      <c r="I34" s="81">
        <f t="shared" si="3"/>
        <v>0</v>
      </c>
      <c r="J34" s="81">
        <f t="shared" si="4"/>
        <v>0</v>
      </c>
      <c r="K34" s="99" t="s">
        <v>46</v>
      </c>
      <c r="L34" s="20"/>
    </row>
    <row r="35" spans="1:12" ht="29.1" customHeight="1">
      <c r="A35" s="66">
        <v>26</v>
      </c>
      <c r="B35" s="157" t="s">
        <v>327</v>
      </c>
      <c r="C35" s="158"/>
      <c r="D35" s="159"/>
      <c r="E35" s="66">
        <v>39.47</v>
      </c>
      <c r="F35" s="66" t="s">
        <v>41</v>
      </c>
      <c r="G35" s="80"/>
      <c r="H35" s="81">
        <f t="shared" si="5"/>
        <v>0</v>
      </c>
      <c r="I35" s="81">
        <f t="shared" si="3"/>
        <v>0</v>
      </c>
      <c r="J35" s="81">
        <f t="shared" si="4"/>
        <v>0</v>
      </c>
      <c r="K35" s="99" t="s">
        <v>44</v>
      </c>
      <c r="L35" s="20"/>
    </row>
    <row r="36" spans="1:12" ht="15.75" thickBot="1">
      <c r="A36" s="66">
        <v>27</v>
      </c>
      <c r="B36" s="157" t="s">
        <v>32</v>
      </c>
      <c r="C36" s="160"/>
      <c r="D36" s="161"/>
      <c r="E36" s="69">
        <v>3</v>
      </c>
      <c r="F36" s="69" t="s">
        <v>19</v>
      </c>
      <c r="G36" s="82"/>
      <c r="H36" s="81">
        <f t="shared" si="5"/>
        <v>0</v>
      </c>
      <c r="I36" s="81">
        <f t="shared" si="3"/>
        <v>0</v>
      </c>
      <c r="J36" s="81">
        <f t="shared" si="4"/>
        <v>0</v>
      </c>
      <c r="K36" s="99" t="s">
        <v>44</v>
      </c>
      <c r="L36" s="20"/>
    </row>
    <row r="37" spans="1:12" ht="15.75" thickBot="1">
      <c r="A37" s="72"/>
      <c r="B37" s="73"/>
      <c r="C37" s="155" t="s">
        <v>74</v>
      </c>
      <c r="D37" s="156"/>
      <c r="E37" s="156"/>
      <c r="F37" s="156"/>
      <c r="G37" s="162"/>
      <c r="H37" s="74">
        <f>SUM(H21:H36)</f>
        <v>0</v>
      </c>
      <c r="I37" s="91"/>
      <c r="J37" s="74">
        <f>SUM(J21:J36)</f>
        <v>0</v>
      </c>
      <c r="K37" s="97"/>
      <c r="L37" s="18"/>
    </row>
    <row r="38" spans="1:12">
      <c r="A38" s="76"/>
      <c r="B38" s="77"/>
      <c r="C38" s="77"/>
      <c r="D38" s="77"/>
      <c r="E38" s="78"/>
      <c r="F38" s="78"/>
      <c r="G38" s="79"/>
      <c r="H38" s="79"/>
      <c r="I38" s="79"/>
      <c r="J38" s="79"/>
      <c r="K38" s="98"/>
      <c r="L38" s="18"/>
    </row>
    <row r="39" spans="1:12">
      <c r="A39" s="152" t="s">
        <v>33</v>
      </c>
      <c r="B39" s="153"/>
      <c r="C39" s="153"/>
      <c r="D39" s="153"/>
      <c r="E39" s="153"/>
      <c r="F39" s="153"/>
      <c r="G39" s="153"/>
      <c r="H39" s="153"/>
      <c r="I39" s="153"/>
      <c r="J39" s="153"/>
      <c r="K39" s="154"/>
      <c r="L39" s="20"/>
    </row>
    <row r="40" spans="1:12">
      <c r="A40" s="66">
        <v>28</v>
      </c>
      <c r="B40" s="157" t="s">
        <v>49</v>
      </c>
      <c r="C40" s="158" t="s">
        <v>49</v>
      </c>
      <c r="D40" s="159" t="s">
        <v>49</v>
      </c>
      <c r="E40" s="66">
        <v>8</v>
      </c>
      <c r="F40" s="100" t="s">
        <v>19</v>
      </c>
      <c r="G40" s="67"/>
      <c r="H40" s="68">
        <f>G40*E40</f>
        <v>0</v>
      </c>
      <c r="I40" s="68">
        <f t="shared" ref="I40:I67" si="6">G40*1.21</f>
        <v>0</v>
      </c>
      <c r="J40" s="68">
        <f t="shared" ref="J40:J67" si="7">I40*E40</f>
        <v>0</v>
      </c>
      <c r="K40" s="99" t="s">
        <v>45</v>
      </c>
      <c r="L40" s="20"/>
    </row>
    <row r="41" spans="1:12">
      <c r="A41" s="66">
        <v>29</v>
      </c>
      <c r="B41" s="157" t="s">
        <v>50</v>
      </c>
      <c r="C41" s="158" t="s">
        <v>50</v>
      </c>
      <c r="D41" s="159" t="s">
        <v>50</v>
      </c>
      <c r="E41" s="66">
        <v>120</v>
      </c>
      <c r="F41" s="100" t="s">
        <v>70</v>
      </c>
      <c r="G41" s="67"/>
      <c r="H41" s="68">
        <f t="shared" ref="H41:H67" si="8">G41*E41</f>
        <v>0</v>
      </c>
      <c r="I41" s="68">
        <f t="shared" si="6"/>
        <v>0</v>
      </c>
      <c r="J41" s="68">
        <f t="shared" si="7"/>
        <v>0</v>
      </c>
      <c r="K41" s="99" t="s">
        <v>45</v>
      </c>
      <c r="L41" s="20"/>
    </row>
    <row r="42" spans="1:12" ht="18.95" customHeight="1">
      <c r="A42" s="66">
        <v>30</v>
      </c>
      <c r="B42" s="157" t="s">
        <v>51</v>
      </c>
      <c r="C42" s="158" t="s">
        <v>51</v>
      </c>
      <c r="D42" s="159" t="s">
        <v>51</v>
      </c>
      <c r="E42" s="69">
        <v>80</v>
      </c>
      <c r="F42" s="101" t="s">
        <v>70</v>
      </c>
      <c r="G42" s="70"/>
      <c r="H42" s="71">
        <f t="shared" si="8"/>
        <v>0</v>
      </c>
      <c r="I42" s="68">
        <f t="shared" si="6"/>
        <v>0</v>
      </c>
      <c r="J42" s="68">
        <f t="shared" si="7"/>
        <v>0</v>
      </c>
      <c r="K42" s="99" t="s">
        <v>45</v>
      </c>
      <c r="L42" s="20"/>
    </row>
    <row r="43" spans="1:12">
      <c r="A43" s="66">
        <v>31</v>
      </c>
      <c r="B43" s="157" t="s">
        <v>80</v>
      </c>
      <c r="C43" s="158" t="s">
        <v>80</v>
      </c>
      <c r="D43" s="159" t="s">
        <v>80</v>
      </c>
      <c r="E43" s="66">
        <v>20</v>
      </c>
      <c r="F43" s="102" t="s">
        <v>70</v>
      </c>
      <c r="G43" s="67"/>
      <c r="H43" s="68">
        <f t="shared" si="8"/>
        <v>0</v>
      </c>
      <c r="I43" s="68">
        <f t="shared" si="6"/>
        <v>0</v>
      </c>
      <c r="J43" s="68">
        <f t="shared" si="7"/>
        <v>0</v>
      </c>
      <c r="K43" s="99" t="s">
        <v>45</v>
      </c>
      <c r="L43" s="20"/>
    </row>
    <row r="44" spans="1:12">
      <c r="A44" s="66">
        <v>32</v>
      </c>
      <c r="B44" s="157" t="s">
        <v>52</v>
      </c>
      <c r="C44" s="158" t="s">
        <v>52</v>
      </c>
      <c r="D44" s="159" t="s">
        <v>52</v>
      </c>
      <c r="E44" s="66">
        <v>1</v>
      </c>
      <c r="F44" s="102" t="s">
        <v>19</v>
      </c>
      <c r="G44" s="67"/>
      <c r="H44" s="68">
        <f t="shared" si="8"/>
        <v>0</v>
      </c>
      <c r="I44" s="68">
        <f t="shared" si="6"/>
        <v>0</v>
      </c>
      <c r="J44" s="68">
        <f t="shared" si="7"/>
        <v>0</v>
      </c>
      <c r="K44" s="99" t="s">
        <v>44</v>
      </c>
      <c r="L44" s="20"/>
    </row>
    <row r="45" spans="1:12">
      <c r="A45" s="66">
        <v>33</v>
      </c>
      <c r="B45" s="157" t="s">
        <v>53</v>
      </c>
      <c r="C45" s="158" t="s">
        <v>53</v>
      </c>
      <c r="D45" s="159" t="s">
        <v>53</v>
      </c>
      <c r="E45" s="66">
        <v>1</v>
      </c>
      <c r="F45" s="102" t="s">
        <v>19</v>
      </c>
      <c r="G45" s="67"/>
      <c r="H45" s="68">
        <f t="shared" si="8"/>
        <v>0</v>
      </c>
      <c r="I45" s="68">
        <f t="shared" si="6"/>
        <v>0</v>
      </c>
      <c r="J45" s="68">
        <f t="shared" si="7"/>
        <v>0</v>
      </c>
      <c r="K45" s="99" t="s">
        <v>45</v>
      </c>
      <c r="L45" s="20"/>
    </row>
    <row r="46" spans="1:12">
      <c r="A46" s="66">
        <v>34</v>
      </c>
      <c r="B46" s="157" t="s">
        <v>54</v>
      </c>
      <c r="C46" s="158" t="s">
        <v>54</v>
      </c>
      <c r="D46" s="159" t="s">
        <v>54</v>
      </c>
      <c r="E46" s="66">
        <v>1</v>
      </c>
      <c r="F46" s="102" t="s">
        <v>19</v>
      </c>
      <c r="G46" s="67"/>
      <c r="H46" s="68">
        <f t="shared" si="8"/>
        <v>0</v>
      </c>
      <c r="I46" s="68">
        <f t="shared" si="6"/>
        <v>0</v>
      </c>
      <c r="J46" s="68">
        <f t="shared" si="7"/>
        <v>0</v>
      </c>
      <c r="K46" s="99" t="s">
        <v>45</v>
      </c>
      <c r="L46" s="20"/>
    </row>
    <row r="47" spans="1:12">
      <c r="A47" s="66">
        <v>35</v>
      </c>
      <c r="B47" s="157" t="s">
        <v>81</v>
      </c>
      <c r="C47" s="158" t="s">
        <v>81</v>
      </c>
      <c r="D47" s="159" t="s">
        <v>81</v>
      </c>
      <c r="E47" s="66">
        <v>1</v>
      </c>
      <c r="F47" s="103" t="s">
        <v>19</v>
      </c>
      <c r="G47" s="67"/>
      <c r="H47" s="68">
        <f t="shared" si="8"/>
        <v>0</v>
      </c>
      <c r="I47" s="68">
        <f t="shared" si="6"/>
        <v>0</v>
      </c>
      <c r="J47" s="68">
        <f t="shared" si="7"/>
        <v>0</v>
      </c>
      <c r="K47" s="99" t="s">
        <v>45</v>
      </c>
      <c r="L47" s="20"/>
    </row>
    <row r="48" spans="1:12">
      <c r="A48" s="66">
        <v>36</v>
      </c>
      <c r="B48" s="157" t="s">
        <v>82</v>
      </c>
      <c r="C48" s="158" t="s">
        <v>82</v>
      </c>
      <c r="D48" s="159" t="s">
        <v>82</v>
      </c>
      <c r="E48" s="66">
        <v>1</v>
      </c>
      <c r="F48" s="103" t="s">
        <v>19</v>
      </c>
      <c r="G48" s="67"/>
      <c r="H48" s="68">
        <f t="shared" si="8"/>
        <v>0</v>
      </c>
      <c r="I48" s="68">
        <f t="shared" si="6"/>
        <v>0</v>
      </c>
      <c r="J48" s="68">
        <f t="shared" si="7"/>
        <v>0</v>
      </c>
      <c r="K48" s="99" t="s">
        <v>45</v>
      </c>
      <c r="L48" s="20"/>
    </row>
    <row r="49" spans="1:12">
      <c r="A49" s="66">
        <v>37</v>
      </c>
      <c r="B49" s="157" t="s">
        <v>83</v>
      </c>
      <c r="C49" s="158" t="s">
        <v>83</v>
      </c>
      <c r="D49" s="159" t="s">
        <v>83</v>
      </c>
      <c r="E49" s="66">
        <v>1</v>
      </c>
      <c r="F49" s="103" t="s">
        <v>19</v>
      </c>
      <c r="G49" s="67"/>
      <c r="H49" s="68">
        <f t="shared" si="8"/>
        <v>0</v>
      </c>
      <c r="I49" s="68">
        <f t="shared" si="6"/>
        <v>0</v>
      </c>
      <c r="J49" s="68">
        <f t="shared" si="7"/>
        <v>0</v>
      </c>
      <c r="K49" s="99" t="s">
        <v>45</v>
      </c>
      <c r="L49" s="20"/>
    </row>
    <row r="50" spans="1:12">
      <c r="A50" s="66">
        <v>38</v>
      </c>
      <c r="B50" s="157" t="s">
        <v>55</v>
      </c>
      <c r="C50" s="158" t="s">
        <v>55</v>
      </c>
      <c r="D50" s="159" t="s">
        <v>55</v>
      </c>
      <c r="E50" s="66">
        <v>1</v>
      </c>
      <c r="F50" s="103" t="s">
        <v>19</v>
      </c>
      <c r="G50" s="67"/>
      <c r="H50" s="68">
        <f t="shared" si="8"/>
        <v>0</v>
      </c>
      <c r="I50" s="68">
        <f t="shared" si="6"/>
        <v>0</v>
      </c>
      <c r="J50" s="68">
        <f t="shared" si="7"/>
        <v>0</v>
      </c>
      <c r="K50" s="99" t="s">
        <v>45</v>
      </c>
      <c r="L50" s="20"/>
    </row>
    <row r="51" spans="1:12">
      <c r="A51" s="66">
        <v>39</v>
      </c>
      <c r="B51" s="157" t="s">
        <v>56</v>
      </c>
      <c r="C51" s="158" t="s">
        <v>56</v>
      </c>
      <c r="D51" s="159" t="s">
        <v>56</v>
      </c>
      <c r="E51" s="66">
        <v>6</v>
      </c>
      <c r="F51" s="103" t="s">
        <v>19</v>
      </c>
      <c r="G51" s="67"/>
      <c r="H51" s="68">
        <f t="shared" si="8"/>
        <v>0</v>
      </c>
      <c r="I51" s="68">
        <f t="shared" si="6"/>
        <v>0</v>
      </c>
      <c r="J51" s="68">
        <f t="shared" si="7"/>
        <v>0</v>
      </c>
      <c r="K51" s="99" t="s">
        <v>45</v>
      </c>
      <c r="L51" s="20"/>
    </row>
    <row r="52" spans="1:12">
      <c r="A52" s="66">
        <v>40</v>
      </c>
      <c r="B52" s="157" t="s">
        <v>57</v>
      </c>
      <c r="C52" s="158" t="s">
        <v>57</v>
      </c>
      <c r="D52" s="159" t="s">
        <v>57</v>
      </c>
      <c r="E52" s="66">
        <v>0.45</v>
      </c>
      <c r="F52" s="103" t="s">
        <v>70</v>
      </c>
      <c r="G52" s="67"/>
      <c r="H52" s="68">
        <f t="shared" si="8"/>
        <v>0</v>
      </c>
      <c r="I52" s="68">
        <f t="shared" si="6"/>
        <v>0</v>
      </c>
      <c r="J52" s="68">
        <f t="shared" si="7"/>
        <v>0</v>
      </c>
      <c r="K52" s="99" t="s">
        <v>45</v>
      </c>
      <c r="L52" s="20"/>
    </row>
    <row r="53" spans="1:12">
      <c r="A53" s="66">
        <v>41</v>
      </c>
      <c r="B53" s="157" t="s">
        <v>58</v>
      </c>
      <c r="C53" s="158" t="s">
        <v>58</v>
      </c>
      <c r="D53" s="159" t="s">
        <v>58</v>
      </c>
      <c r="E53" s="92">
        <v>1</v>
      </c>
      <c r="F53" s="104" t="s">
        <v>19</v>
      </c>
      <c r="G53" s="93"/>
      <c r="H53" s="94">
        <f t="shared" si="8"/>
        <v>0</v>
      </c>
      <c r="I53" s="68">
        <f t="shared" si="6"/>
        <v>0</v>
      </c>
      <c r="J53" s="68">
        <f t="shared" si="7"/>
        <v>0</v>
      </c>
      <c r="K53" s="99" t="s">
        <v>45</v>
      </c>
      <c r="L53" s="20"/>
    </row>
    <row r="54" spans="1:12">
      <c r="A54" s="66">
        <v>42</v>
      </c>
      <c r="B54" s="157" t="s">
        <v>59</v>
      </c>
      <c r="C54" s="158" t="s">
        <v>59</v>
      </c>
      <c r="D54" s="159" t="s">
        <v>59</v>
      </c>
      <c r="E54" s="66">
        <v>1</v>
      </c>
      <c r="F54" s="102" t="s">
        <v>19</v>
      </c>
      <c r="G54" s="67"/>
      <c r="H54" s="68">
        <f t="shared" si="8"/>
        <v>0</v>
      </c>
      <c r="I54" s="68">
        <f t="shared" si="6"/>
        <v>0</v>
      </c>
      <c r="J54" s="68">
        <f t="shared" si="7"/>
        <v>0</v>
      </c>
      <c r="K54" s="99" t="s">
        <v>45</v>
      </c>
      <c r="L54" s="20"/>
    </row>
    <row r="55" spans="1:12">
      <c r="A55" s="66">
        <v>43</v>
      </c>
      <c r="B55" s="157" t="s">
        <v>60</v>
      </c>
      <c r="C55" s="158" t="s">
        <v>60</v>
      </c>
      <c r="D55" s="159" t="s">
        <v>60</v>
      </c>
      <c r="E55" s="66">
        <v>10</v>
      </c>
      <c r="F55" s="105" t="s">
        <v>19</v>
      </c>
      <c r="G55" s="67"/>
      <c r="H55" s="68">
        <f t="shared" si="8"/>
        <v>0</v>
      </c>
      <c r="I55" s="68">
        <f t="shared" si="6"/>
        <v>0</v>
      </c>
      <c r="J55" s="68">
        <f t="shared" si="7"/>
        <v>0</v>
      </c>
      <c r="K55" s="99" t="s">
        <v>45</v>
      </c>
      <c r="L55" s="20"/>
    </row>
    <row r="56" spans="1:12">
      <c r="A56" s="66">
        <v>44</v>
      </c>
      <c r="B56" s="157" t="s">
        <v>61</v>
      </c>
      <c r="C56" s="158" t="s">
        <v>61</v>
      </c>
      <c r="D56" s="159" t="s">
        <v>61</v>
      </c>
      <c r="E56" s="66">
        <v>3</v>
      </c>
      <c r="F56" s="105" t="s">
        <v>19</v>
      </c>
      <c r="G56" s="67"/>
      <c r="H56" s="68">
        <f t="shared" si="8"/>
        <v>0</v>
      </c>
      <c r="I56" s="68">
        <f t="shared" si="6"/>
        <v>0</v>
      </c>
      <c r="J56" s="68">
        <f t="shared" si="7"/>
        <v>0</v>
      </c>
      <c r="K56" s="99" t="s">
        <v>45</v>
      </c>
      <c r="L56" s="20"/>
    </row>
    <row r="57" spans="1:12">
      <c r="A57" s="66">
        <v>45</v>
      </c>
      <c r="B57" s="157" t="s">
        <v>84</v>
      </c>
      <c r="C57" s="158" t="s">
        <v>84</v>
      </c>
      <c r="D57" s="159" t="s">
        <v>84</v>
      </c>
      <c r="E57" s="66">
        <v>10</v>
      </c>
      <c r="F57" s="105" t="s">
        <v>19</v>
      </c>
      <c r="G57" s="67"/>
      <c r="H57" s="68">
        <f t="shared" si="8"/>
        <v>0</v>
      </c>
      <c r="I57" s="68">
        <f t="shared" si="6"/>
        <v>0</v>
      </c>
      <c r="J57" s="68">
        <f t="shared" si="7"/>
        <v>0</v>
      </c>
      <c r="K57" s="99" t="s">
        <v>45</v>
      </c>
      <c r="L57" s="20"/>
    </row>
    <row r="58" spans="1:12">
      <c r="A58" s="66">
        <v>46</v>
      </c>
      <c r="B58" s="157" t="s">
        <v>62</v>
      </c>
      <c r="C58" s="158" t="s">
        <v>62</v>
      </c>
      <c r="D58" s="159" t="s">
        <v>62</v>
      </c>
      <c r="E58" s="66">
        <v>10</v>
      </c>
      <c r="F58" s="105" t="s">
        <v>19</v>
      </c>
      <c r="G58" s="67"/>
      <c r="H58" s="68">
        <f t="shared" si="8"/>
        <v>0</v>
      </c>
      <c r="I58" s="68">
        <f t="shared" si="6"/>
        <v>0</v>
      </c>
      <c r="J58" s="68">
        <f t="shared" si="7"/>
        <v>0</v>
      </c>
      <c r="K58" s="99" t="s">
        <v>45</v>
      </c>
      <c r="L58" s="20"/>
    </row>
    <row r="59" spans="1:12">
      <c r="A59" s="66">
        <v>47</v>
      </c>
      <c r="B59" s="157" t="s">
        <v>63</v>
      </c>
      <c r="C59" s="158" t="s">
        <v>63</v>
      </c>
      <c r="D59" s="159" t="s">
        <v>63</v>
      </c>
      <c r="E59" s="66">
        <v>20</v>
      </c>
      <c r="F59" s="105" t="s">
        <v>70</v>
      </c>
      <c r="G59" s="67"/>
      <c r="H59" s="68">
        <f t="shared" si="8"/>
        <v>0</v>
      </c>
      <c r="I59" s="68">
        <f t="shared" si="6"/>
        <v>0</v>
      </c>
      <c r="J59" s="68">
        <f t="shared" si="7"/>
        <v>0</v>
      </c>
      <c r="K59" s="99" t="s">
        <v>45</v>
      </c>
      <c r="L59" s="20"/>
    </row>
    <row r="60" spans="1:12">
      <c r="A60" s="66">
        <v>48</v>
      </c>
      <c r="B60" s="157" t="s">
        <v>64</v>
      </c>
      <c r="C60" s="158" t="s">
        <v>64</v>
      </c>
      <c r="D60" s="159" t="s">
        <v>64</v>
      </c>
      <c r="E60" s="66">
        <v>1</v>
      </c>
      <c r="F60" s="102" t="s">
        <v>19</v>
      </c>
      <c r="G60" s="67"/>
      <c r="H60" s="68">
        <f t="shared" si="8"/>
        <v>0</v>
      </c>
      <c r="I60" s="68">
        <f t="shared" si="6"/>
        <v>0</v>
      </c>
      <c r="J60" s="68">
        <f t="shared" si="7"/>
        <v>0</v>
      </c>
      <c r="K60" s="99" t="s">
        <v>45</v>
      </c>
      <c r="L60" s="20"/>
    </row>
    <row r="61" spans="1:12">
      <c r="A61" s="66">
        <v>49</v>
      </c>
      <c r="B61" s="157" t="s">
        <v>65</v>
      </c>
      <c r="C61" s="158" t="s">
        <v>65</v>
      </c>
      <c r="D61" s="159" t="s">
        <v>65</v>
      </c>
      <c r="E61" s="66">
        <v>2</v>
      </c>
      <c r="F61" s="105" t="s">
        <v>19</v>
      </c>
      <c r="G61" s="67"/>
      <c r="H61" s="68">
        <f t="shared" si="8"/>
        <v>0</v>
      </c>
      <c r="I61" s="68">
        <f t="shared" si="6"/>
        <v>0</v>
      </c>
      <c r="J61" s="68">
        <f t="shared" si="7"/>
        <v>0</v>
      </c>
      <c r="K61" s="99" t="s">
        <v>45</v>
      </c>
      <c r="L61" s="20"/>
    </row>
    <row r="62" spans="1:12">
      <c r="A62" s="66">
        <v>50</v>
      </c>
      <c r="B62" s="157" t="s">
        <v>66</v>
      </c>
      <c r="C62" s="158" t="s">
        <v>66</v>
      </c>
      <c r="D62" s="159" t="s">
        <v>66</v>
      </c>
      <c r="E62" s="66">
        <v>2</v>
      </c>
      <c r="F62" s="105" t="s">
        <v>19</v>
      </c>
      <c r="G62" s="67"/>
      <c r="H62" s="68">
        <f t="shared" si="8"/>
        <v>0</v>
      </c>
      <c r="I62" s="68">
        <f t="shared" si="6"/>
        <v>0</v>
      </c>
      <c r="J62" s="68">
        <f t="shared" si="7"/>
        <v>0</v>
      </c>
      <c r="K62" s="99" t="s">
        <v>45</v>
      </c>
      <c r="L62" s="20"/>
    </row>
    <row r="63" spans="1:12">
      <c r="A63" s="66">
        <v>51</v>
      </c>
      <c r="B63" s="157" t="s">
        <v>67</v>
      </c>
      <c r="C63" s="158" t="s">
        <v>67</v>
      </c>
      <c r="D63" s="159" t="s">
        <v>67</v>
      </c>
      <c r="E63" s="66">
        <v>1</v>
      </c>
      <c r="F63" s="105" t="s">
        <v>19</v>
      </c>
      <c r="G63" s="67"/>
      <c r="H63" s="68">
        <f t="shared" si="8"/>
        <v>0</v>
      </c>
      <c r="I63" s="68">
        <f t="shared" si="6"/>
        <v>0</v>
      </c>
      <c r="J63" s="68">
        <f t="shared" si="7"/>
        <v>0</v>
      </c>
      <c r="K63" s="99" t="s">
        <v>44</v>
      </c>
      <c r="L63" s="20"/>
    </row>
    <row r="64" spans="1:12">
      <c r="A64" s="66">
        <v>52</v>
      </c>
      <c r="B64" s="157" t="s">
        <v>68</v>
      </c>
      <c r="C64" s="158" t="s">
        <v>68</v>
      </c>
      <c r="D64" s="159" t="s">
        <v>68</v>
      </c>
      <c r="E64" s="66">
        <v>9</v>
      </c>
      <c r="F64" s="66" t="s">
        <v>19</v>
      </c>
      <c r="G64" s="67"/>
      <c r="H64" s="68">
        <f t="shared" si="8"/>
        <v>0</v>
      </c>
      <c r="I64" s="68">
        <f t="shared" si="6"/>
        <v>0</v>
      </c>
      <c r="J64" s="68">
        <f t="shared" si="7"/>
        <v>0</v>
      </c>
      <c r="K64" s="99" t="s">
        <v>45</v>
      </c>
      <c r="L64" s="20"/>
    </row>
    <row r="65" spans="1:13">
      <c r="A65" s="66">
        <v>53</v>
      </c>
      <c r="B65" s="157" t="s">
        <v>69</v>
      </c>
      <c r="C65" s="158" t="s">
        <v>69</v>
      </c>
      <c r="D65" s="159" t="s">
        <v>69</v>
      </c>
      <c r="E65" s="66">
        <v>2</v>
      </c>
      <c r="F65" s="66" t="s">
        <v>19</v>
      </c>
      <c r="G65" s="67"/>
      <c r="H65" s="68">
        <f t="shared" si="8"/>
        <v>0</v>
      </c>
      <c r="I65" s="68">
        <f t="shared" si="6"/>
        <v>0</v>
      </c>
      <c r="J65" s="68">
        <f t="shared" si="7"/>
        <v>0</v>
      </c>
      <c r="K65" s="99" t="s">
        <v>45</v>
      </c>
      <c r="L65" s="20"/>
    </row>
    <row r="66" spans="1:13" ht="27.95" customHeight="1">
      <c r="A66" s="66">
        <v>42</v>
      </c>
      <c r="B66" s="157" t="s">
        <v>85</v>
      </c>
      <c r="C66" s="158"/>
      <c r="D66" s="159"/>
      <c r="E66" s="66">
        <v>1</v>
      </c>
      <c r="F66" s="66" t="s">
        <v>19</v>
      </c>
      <c r="G66" s="67"/>
      <c r="H66" s="68">
        <f t="shared" si="8"/>
        <v>0</v>
      </c>
      <c r="I66" s="68">
        <f t="shared" si="6"/>
        <v>0</v>
      </c>
      <c r="J66" s="68">
        <f t="shared" si="7"/>
        <v>0</v>
      </c>
      <c r="K66" s="99" t="s">
        <v>44</v>
      </c>
      <c r="L66" s="20"/>
    </row>
    <row r="67" spans="1:13" ht="15.75" thickBot="1">
      <c r="A67" s="66">
        <v>43</v>
      </c>
      <c r="B67" s="157" t="s">
        <v>35</v>
      </c>
      <c r="C67" s="160"/>
      <c r="D67" s="161"/>
      <c r="E67" s="69">
        <v>1</v>
      </c>
      <c r="F67" s="69" t="s">
        <v>19</v>
      </c>
      <c r="G67" s="70"/>
      <c r="H67" s="68">
        <f t="shared" si="8"/>
        <v>0</v>
      </c>
      <c r="I67" s="68">
        <f t="shared" si="6"/>
        <v>0</v>
      </c>
      <c r="J67" s="68">
        <f t="shared" si="7"/>
        <v>0</v>
      </c>
      <c r="K67" s="99" t="s">
        <v>44</v>
      </c>
      <c r="L67" s="20"/>
    </row>
    <row r="68" spans="1:13" ht="15.75" thickBot="1">
      <c r="A68" s="72"/>
      <c r="B68" s="73"/>
      <c r="C68" s="155" t="s">
        <v>73</v>
      </c>
      <c r="D68" s="156"/>
      <c r="E68" s="156"/>
      <c r="F68" s="156"/>
      <c r="G68" s="162"/>
      <c r="H68" s="74">
        <f>SUM(H40:H67)</f>
        <v>0</v>
      </c>
      <c r="I68" s="91"/>
      <c r="J68" s="74">
        <f>SUM(J40:J67)</f>
        <v>0</v>
      </c>
      <c r="K68" s="97"/>
      <c r="L68" s="18"/>
    </row>
    <row r="69" spans="1:13">
      <c r="A69" s="76"/>
      <c r="B69" s="77"/>
      <c r="C69" s="77"/>
      <c r="D69" s="77"/>
      <c r="E69" s="78"/>
      <c r="F69" s="78"/>
      <c r="G69" s="79"/>
      <c r="H69" s="79"/>
      <c r="I69" s="79"/>
      <c r="J69" s="79"/>
      <c r="K69" s="98"/>
      <c r="L69" s="18"/>
    </row>
    <row r="70" spans="1:13" ht="15" customHeight="1">
      <c r="A70" s="152" t="s">
        <v>21</v>
      </c>
      <c r="B70" s="153"/>
      <c r="C70" s="153"/>
      <c r="D70" s="153"/>
      <c r="E70" s="153"/>
      <c r="F70" s="153"/>
      <c r="G70" s="153"/>
      <c r="H70" s="153"/>
      <c r="I70" s="153"/>
      <c r="J70" s="153"/>
      <c r="K70" s="154"/>
      <c r="L70" s="20"/>
    </row>
    <row r="71" spans="1:13" ht="312" customHeight="1">
      <c r="A71" s="66">
        <v>44</v>
      </c>
      <c r="B71" s="166" t="s">
        <v>86</v>
      </c>
      <c r="C71" s="166"/>
      <c r="D71" s="166"/>
      <c r="E71" s="66">
        <v>7</v>
      </c>
      <c r="F71" s="66" t="s">
        <v>19</v>
      </c>
      <c r="G71" s="67"/>
      <c r="H71" s="68">
        <f>G71*E71</f>
        <v>0</v>
      </c>
      <c r="I71" s="68">
        <f t="shared" ref="I71:I78" si="9">G71*1.21</f>
        <v>0</v>
      </c>
      <c r="J71" s="68">
        <f t="shared" ref="J71:J78" si="10">I71*E71</f>
        <v>0</v>
      </c>
      <c r="K71" s="99" t="s">
        <v>87</v>
      </c>
      <c r="L71" s="21"/>
    </row>
    <row r="72" spans="1:13" ht="306.75" customHeight="1">
      <c r="A72" s="66">
        <v>45</v>
      </c>
      <c r="B72" s="163" t="s">
        <v>88</v>
      </c>
      <c r="C72" s="164"/>
      <c r="D72" s="165"/>
      <c r="E72" s="66">
        <v>1</v>
      </c>
      <c r="F72" s="66" t="s">
        <v>19</v>
      </c>
      <c r="G72" s="67"/>
      <c r="H72" s="68">
        <f t="shared" ref="H72:H73" si="11">G72*E72</f>
        <v>0</v>
      </c>
      <c r="I72" s="68">
        <f t="shared" si="9"/>
        <v>0</v>
      </c>
      <c r="J72" s="68">
        <f t="shared" si="10"/>
        <v>0</v>
      </c>
      <c r="K72" s="99" t="s">
        <v>89</v>
      </c>
      <c r="L72" s="21"/>
      <c r="M72" s="4"/>
    </row>
    <row r="73" spans="1:13" ht="305.25" customHeight="1">
      <c r="A73" s="66">
        <v>46</v>
      </c>
      <c r="B73" s="163" t="s">
        <v>90</v>
      </c>
      <c r="C73" s="164"/>
      <c r="D73" s="165"/>
      <c r="E73" s="66">
        <v>1</v>
      </c>
      <c r="F73" s="66" t="s">
        <v>19</v>
      </c>
      <c r="G73" s="67"/>
      <c r="H73" s="68">
        <f t="shared" si="11"/>
        <v>0</v>
      </c>
      <c r="I73" s="68">
        <f t="shared" si="9"/>
        <v>0</v>
      </c>
      <c r="J73" s="68">
        <f t="shared" si="10"/>
        <v>0</v>
      </c>
      <c r="K73" s="99" t="s">
        <v>91</v>
      </c>
      <c r="L73" s="21"/>
      <c r="M73" s="4"/>
    </row>
    <row r="74" spans="1:13" ht="99" customHeight="1">
      <c r="A74" s="66">
        <v>47</v>
      </c>
      <c r="B74" s="166" t="s">
        <v>328</v>
      </c>
      <c r="C74" s="166"/>
      <c r="D74" s="166"/>
      <c r="E74" s="66">
        <v>16</v>
      </c>
      <c r="F74" s="66" t="s">
        <v>19</v>
      </c>
      <c r="G74" s="67"/>
      <c r="H74" s="68">
        <f>G74*E74</f>
        <v>0</v>
      </c>
      <c r="I74" s="68">
        <f t="shared" si="9"/>
        <v>0</v>
      </c>
      <c r="J74" s="68">
        <f t="shared" si="10"/>
        <v>0</v>
      </c>
      <c r="K74" s="106" t="s">
        <v>92</v>
      </c>
      <c r="L74" s="21"/>
      <c r="M74" s="4"/>
    </row>
    <row r="75" spans="1:13" ht="47.1" customHeight="1">
      <c r="A75" s="66">
        <v>48</v>
      </c>
      <c r="B75" s="157" t="s">
        <v>93</v>
      </c>
      <c r="C75" s="158"/>
      <c r="D75" s="159"/>
      <c r="E75" s="66">
        <v>1</v>
      </c>
      <c r="F75" s="66" t="s">
        <v>19</v>
      </c>
      <c r="G75" s="67"/>
      <c r="H75" s="68">
        <f t="shared" ref="H75:H77" si="12">G75*E75</f>
        <v>0</v>
      </c>
      <c r="I75" s="68">
        <f t="shared" si="9"/>
        <v>0</v>
      </c>
      <c r="J75" s="68">
        <f t="shared" si="10"/>
        <v>0</v>
      </c>
      <c r="K75" s="99" t="s">
        <v>94</v>
      </c>
      <c r="L75" s="21"/>
    </row>
    <row r="76" spans="1:13" ht="138.94999999999999" customHeight="1">
      <c r="A76" s="66">
        <v>49</v>
      </c>
      <c r="B76" s="157" t="s">
        <v>9</v>
      </c>
      <c r="C76" s="158"/>
      <c r="D76" s="159"/>
      <c r="E76" s="66">
        <v>1</v>
      </c>
      <c r="F76" s="66" t="s">
        <v>19</v>
      </c>
      <c r="G76" s="67"/>
      <c r="H76" s="68">
        <f t="shared" si="12"/>
        <v>0</v>
      </c>
      <c r="I76" s="68">
        <f t="shared" si="9"/>
        <v>0</v>
      </c>
      <c r="J76" s="68">
        <f t="shared" si="10"/>
        <v>0</v>
      </c>
      <c r="K76" s="99" t="s">
        <v>128</v>
      </c>
      <c r="L76" s="21"/>
    </row>
    <row r="77" spans="1:13" ht="102">
      <c r="A77" s="66">
        <v>50</v>
      </c>
      <c r="B77" s="157" t="s">
        <v>36</v>
      </c>
      <c r="C77" s="158"/>
      <c r="D77" s="159"/>
      <c r="E77" s="66">
        <v>2</v>
      </c>
      <c r="F77" s="66" t="s">
        <v>19</v>
      </c>
      <c r="G77" s="67"/>
      <c r="H77" s="68">
        <f t="shared" si="12"/>
        <v>0</v>
      </c>
      <c r="I77" s="68">
        <f t="shared" si="9"/>
        <v>0</v>
      </c>
      <c r="J77" s="68">
        <f t="shared" si="10"/>
        <v>0</v>
      </c>
      <c r="K77" s="106" t="s">
        <v>38</v>
      </c>
      <c r="L77" s="21"/>
    </row>
    <row r="78" spans="1:13" ht="41.1" customHeight="1" thickBot="1">
      <c r="A78" s="66">
        <v>51</v>
      </c>
      <c r="B78" s="157" t="s">
        <v>8</v>
      </c>
      <c r="C78" s="158"/>
      <c r="D78" s="159"/>
      <c r="E78" s="66">
        <v>1</v>
      </c>
      <c r="F78" s="66" t="s">
        <v>19</v>
      </c>
      <c r="G78" s="67"/>
      <c r="H78" s="68">
        <f>E78*G78</f>
        <v>0</v>
      </c>
      <c r="I78" s="68">
        <f t="shared" si="9"/>
        <v>0</v>
      </c>
      <c r="J78" s="68">
        <f t="shared" si="10"/>
        <v>0</v>
      </c>
      <c r="K78" s="108" t="s">
        <v>44</v>
      </c>
      <c r="L78" s="21"/>
    </row>
    <row r="79" spans="1:13" ht="21" customHeight="1" thickBot="1">
      <c r="A79" s="72"/>
      <c r="B79" s="73"/>
      <c r="C79" s="73"/>
      <c r="D79" s="73"/>
      <c r="E79" s="155" t="s">
        <v>95</v>
      </c>
      <c r="F79" s="156"/>
      <c r="G79" s="156"/>
      <c r="H79" s="74">
        <f>SUM(H71:H78)</f>
        <v>0</v>
      </c>
      <c r="I79" s="91"/>
      <c r="J79" s="74">
        <f>SUM(J71:J78)</f>
        <v>0</v>
      </c>
      <c r="K79" s="97"/>
      <c r="L79" s="21"/>
    </row>
    <row r="80" spans="1:13" ht="21" customHeight="1">
      <c r="A80" s="76"/>
      <c r="B80" s="77"/>
      <c r="C80" s="77"/>
      <c r="D80" s="77"/>
      <c r="E80" s="78"/>
      <c r="F80" s="78"/>
      <c r="G80" s="79"/>
      <c r="H80" s="79"/>
      <c r="I80" s="79"/>
      <c r="J80" s="79"/>
      <c r="K80" s="98"/>
      <c r="L80" s="21"/>
    </row>
    <row r="81" spans="1:12" ht="15.95" customHeight="1">
      <c r="A81" s="152" t="s">
        <v>34</v>
      </c>
      <c r="B81" s="153"/>
      <c r="C81" s="153"/>
      <c r="D81" s="153"/>
      <c r="E81" s="153"/>
      <c r="F81" s="153"/>
      <c r="G81" s="153"/>
      <c r="H81" s="153"/>
      <c r="I81" s="153"/>
      <c r="J81" s="153"/>
      <c r="K81" s="154"/>
      <c r="L81" s="20"/>
    </row>
    <row r="82" spans="1:12" ht="30.95" customHeight="1">
      <c r="A82" s="66">
        <v>52</v>
      </c>
      <c r="B82" s="157" t="s">
        <v>96</v>
      </c>
      <c r="C82" s="158"/>
      <c r="D82" s="159"/>
      <c r="E82" s="66">
        <v>1</v>
      </c>
      <c r="F82" s="66" t="s">
        <v>19</v>
      </c>
      <c r="G82" s="67"/>
      <c r="H82" s="68">
        <f t="shared" ref="H82:H84" si="13">G82*E82</f>
        <v>0</v>
      </c>
      <c r="I82" s="68">
        <f t="shared" ref="I82:I84" si="14">G82*1.21</f>
        <v>0</v>
      </c>
      <c r="J82" s="68">
        <f t="shared" ref="J82:J84" si="15">I82*E82</f>
        <v>0</v>
      </c>
      <c r="K82" s="109" t="s">
        <v>47</v>
      </c>
      <c r="L82" s="20"/>
    </row>
    <row r="83" spans="1:12" ht="30.95" customHeight="1">
      <c r="A83" s="66">
        <v>53</v>
      </c>
      <c r="B83" s="157" t="s">
        <v>97</v>
      </c>
      <c r="C83" s="158"/>
      <c r="D83" s="159"/>
      <c r="E83" s="66">
        <v>1</v>
      </c>
      <c r="F83" s="66" t="s">
        <v>19</v>
      </c>
      <c r="G83" s="67"/>
      <c r="H83" s="68">
        <f t="shared" si="13"/>
        <v>0</v>
      </c>
      <c r="I83" s="68">
        <f t="shared" si="14"/>
        <v>0</v>
      </c>
      <c r="J83" s="68">
        <f t="shared" si="15"/>
        <v>0</v>
      </c>
      <c r="K83" s="109" t="s">
        <v>47</v>
      </c>
      <c r="L83" s="20"/>
    </row>
    <row r="84" spans="1:12" ht="18.95" customHeight="1" thickBot="1">
      <c r="A84" s="66">
        <v>54</v>
      </c>
      <c r="B84" s="157" t="s">
        <v>35</v>
      </c>
      <c r="C84" s="158"/>
      <c r="D84" s="159"/>
      <c r="E84" s="66">
        <v>1</v>
      </c>
      <c r="F84" s="66" t="s">
        <v>19</v>
      </c>
      <c r="G84" s="67"/>
      <c r="H84" s="68">
        <f t="shared" si="13"/>
        <v>0</v>
      </c>
      <c r="I84" s="68">
        <f t="shared" si="14"/>
        <v>0</v>
      </c>
      <c r="J84" s="68">
        <f t="shared" si="15"/>
        <v>0</v>
      </c>
      <c r="K84" s="109" t="s">
        <v>44</v>
      </c>
      <c r="L84" s="20"/>
    </row>
    <row r="85" spans="1:12" ht="18.95" customHeight="1" thickBot="1">
      <c r="A85" s="72"/>
      <c r="B85" s="73"/>
      <c r="C85" s="73"/>
      <c r="D85" s="73"/>
      <c r="E85" s="155" t="s">
        <v>95</v>
      </c>
      <c r="F85" s="156"/>
      <c r="G85" s="156"/>
      <c r="H85" s="74">
        <f>SUM(H82:H84)</f>
        <v>0</v>
      </c>
      <c r="I85" s="91"/>
      <c r="J85" s="74">
        <f>SUM(J82:J84)</f>
        <v>0</v>
      </c>
      <c r="K85" s="97"/>
      <c r="L85" s="20"/>
    </row>
    <row r="86" spans="1:12" ht="18.95" customHeight="1">
      <c r="A86" s="76"/>
      <c r="B86" s="77"/>
      <c r="C86" s="77"/>
      <c r="D86" s="77"/>
      <c r="E86" s="78"/>
      <c r="F86" s="78"/>
      <c r="G86" s="79"/>
      <c r="H86" s="79"/>
      <c r="I86" s="79"/>
      <c r="J86" s="79"/>
      <c r="K86" s="98"/>
      <c r="L86" s="20"/>
    </row>
    <row r="87" spans="1:12" ht="17.100000000000001" customHeight="1">
      <c r="A87" s="152" t="s">
        <v>98</v>
      </c>
      <c r="B87" s="153"/>
      <c r="C87" s="153"/>
      <c r="D87" s="153"/>
      <c r="E87" s="153"/>
      <c r="F87" s="153"/>
      <c r="G87" s="153"/>
      <c r="H87" s="153"/>
      <c r="I87" s="153"/>
      <c r="J87" s="153"/>
      <c r="K87" s="154"/>
      <c r="L87" s="20"/>
    </row>
    <row r="88" spans="1:12" ht="29.25" customHeight="1" thickBot="1">
      <c r="A88" s="66">
        <v>55</v>
      </c>
      <c r="B88" s="157" t="s">
        <v>75</v>
      </c>
      <c r="C88" s="158"/>
      <c r="D88" s="159"/>
      <c r="E88" s="66">
        <v>1</v>
      </c>
      <c r="F88" s="66" t="s">
        <v>19</v>
      </c>
      <c r="G88" s="67"/>
      <c r="H88" s="68">
        <f t="shared" ref="H88" si="16">G88*E88</f>
        <v>0</v>
      </c>
      <c r="I88" s="68">
        <f t="shared" ref="I88" si="17">G88*1.21</f>
        <v>0</v>
      </c>
      <c r="J88" s="68">
        <f t="shared" ref="J88" si="18">I88*E88</f>
        <v>0</v>
      </c>
      <c r="K88" s="108" t="s">
        <v>99</v>
      </c>
      <c r="L88" s="20"/>
    </row>
    <row r="89" spans="1:12" ht="15.75" thickBot="1">
      <c r="A89" s="72"/>
      <c r="B89" s="73"/>
      <c r="C89" s="73"/>
      <c r="D89" s="73"/>
      <c r="E89" s="155" t="s">
        <v>95</v>
      </c>
      <c r="F89" s="156"/>
      <c r="G89" s="156"/>
      <c r="H89" s="74">
        <f>SUM(H88)</f>
        <v>0</v>
      </c>
      <c r="I89" s="91"/>
      <c r="J89" s="74"/>
      <c r="K89" s="97"/>
    </row>
    <row r="90" spans="1:12">
      <c r="A90" s="84"/>
      <c r="B90" s="73"/>
      <c r="C90" s="73"/>
      <c r="D90" s="73"/>
      <c r="E90" s="72"/>
      <c r="F90" s="72"/>
      <c r="G90" s="75"/>
      <c r="H90" s="75"/>
      <c r="I90" s="75"/>
      <c r="J90" s="75"/>
      <c r="K90" s="97"/>
      <c r="L90" s="6"/>
    </row>
    <row r="91" spans="1:12">
      <c r="A91" s="85"/>
      <c r="B91" s="86"/>
      <c r="C91" s="86"/>
      <c r="D91" s="85"/>
      <c r="E91" s="85"/>
      <c r="F91" s="85"/>
      <c r="G91" s="85"/>
      <c r="H91" s="85"/>
      <c r="I91" s="85"/>
      <c r="J91" s="85"/>
      <c r="K91" s="85"/>
      <c r="L91" s="6"/>
    </row>
    <row r="92" spans="1:12" ht="15.75" thickBot="1">
      <c r="A92" s="87"/>
      <c r="B92" s="88"/>
      <c r="C92" s="88"/>
      <c r="D92" s="87"/>
      <c r="E92" s="87"/>
      <c r="F92" s="87"/>
      <c r="G92" s="87"/>
      <c r="H92" s="87"/>
      <c r="I92" s="87"/>
      <c r="J92" s="87"/>
      <c r="K92" s="87"/>
    </row>
    <row r="93" spans="1:12">
      <c r="A93" s="88"/>
      <c r="B93" s="88"/>
      <c r="C93" s="88"/>
      <c r="D93" s="173" t="s">
        <v>5</v>
      </c>
      <c r="E93" s="174"/>
      <c r="F93" s="174"/>
      <c r="G93" s="175"/>
      <c r="H93" s="136">
        <f>H89+H85+H79+H37+H18+H68</f>
        <v>0</v>
      </c>
      <c r="I93" s="89"/>
      <c r="J93" s="89"/>
      <c r="K93" s="87"/>
    </row>
    <row r="94" spans="1:12">
      <c r="A94" s="88"/>
      <c r="B94" s="88"/>
      <c r="C94" s="88"/>
      <c r="D94" s="167" t="s">
        <v>6</v>
      </c>
      <c r="E94" s="168"/>
      <c r="F94" s="168"/>
      <c r="G94" s="169"/>
      <c r="H94" s="137">
        <f>H93*0.21</f>
        <v>0</v>
      </c>
      <c r="I94" s="89"/>
      <c r="J94" s="89"/>
      <c r="K94" s="87"/>
    </row>
    <row r="95" spans="1:12" ht="15.75" thickBot="1">
      <c r="A95" s="88"/>
      <c r="B95" s="88"/>
      <c r="C95" s="88"/>
      <c r="D95" s="170" t="s">
        <v>7</v>
      </c>
      <c r="E95" s="171"/>
      <c r="F95" s="171"/>
      <c r="G95" s="172"/>
      <c r="H95" s="138">
        <f>H93*1.21</f>
        <v>0</v>
      </c>
      <c r="I95" s="90"/>
      <c r="J95" s="95"/>
      <c r="K95" s="87"/>
    </row>
  </sheetData>
  <mergeCells count="86">
    <mergeCell ref="A81:K81"/>
    <mergeCell ref="B82:D82"/>
    <mergeCell ref="D94:G94"/>
    <mergeCell ref="D95:G95"/>
    <mergeCell ref="B84:D84"/>
    <mergeCell ref="E85:G85"/>
    <mergeCell ref="A87:K87"/>
    <mergeCell ref="B88:D88"/>
    <mergeCell ref="E89:G89"/>
    <mergeCell ref="D93:G93"/>
    <mergeCell ref="B83:D83"/>
    <mergeCell ref="B73:D73"/>
    <mergeCell ref="B74:D74"/>
    <mergeCell ref="B75:D75"/>
    <mergeCell ref="E79:G79"/>
    <mergeCell ref="B76:D76"/>
    <mergeCell ref="B77:D77"/>
    <mergeCell ref="B78:D78"/>
    <mergeCell ref="B65:D65"/>
    <mergeCell ref="B66:D66"/>
    <mergeCell ref="B67:D67"/>
    <mergeCell ref="C68:G68"/>
    <mergeCell ref="B72:D72"/>
    <mergeCell ref="B71:D71"/>
    <mergeCell ref="A70:K70"/>
    <mergeCell ref="B60:D60"/>
    <mergeCell ref="B61:D61"/>
    <mergeCell ref="B62:D62"/>
    <mergeCell ref="B63:D63"/>
    <mergeCell ref="B64:D64"/>
    <mergeCell ref="B52:D52"/>
    <mergeCell ref="B53:D53"/>
    <mergeCell ref="B54:D54"/>
    <mergeCell ref="B55:D55"/>
    <mergeCell ref="B56:D56"/>
    <mergeCell ref="B47:D47"/>
    <mergeCell ref="B48:D48"/>
    <mergeCell ref="B49:D49"/>
    <mergeCell ref="B50:D50"/>
    <mergeCell ref="B51:D51"/>
    <mergeCell ref="B58:D58"/>
    <mergeCell ref="B59:D59"/>
    <mergeCell ref="B45:D45"/>
    <mergeCell ref="B33:D33"/>
    <mergeCell ref="B34:D34"/>
    <mergeCell ref="B35:D35"/>
    <mergeCell ref="B36:D36"/>
    <mergeCell ref="C37:G37"/>
    <mergeCell ref="A39:K39"/>
    <mergeCell ref="B40:D40"/>
    <mergeCell ref="B41:D41"/>
    <mergeCell ref="B42:D42"/>
    <mergeCell ref="B43:D43"/>
    <mergeCell ref="B44:D44"/>
    <mergeCell ref="B57:D57"/>
    <mergeCell ref="B46:D46"/>
    <mergeCell ref="B32:D32"/>
    <mergeCell ref="B21:D21"/>
    <mergeCell ref="B22:D22"/>
    <mergeCell ref="B23:D23"/>
    <mergeCell ref="B24:D24"/>
    <mergeCell ref="B25:D25"/>
    <mergeCell ref="B26:D26"/>
    <mergeCell ref="B27:D27"/>
    <mergeCell ref="B28:D28"/>
    <mergeCell ref="B29:D29"/>
    <mergeCell ref="B30:D30"/>
    <mergeCell ref="B31:D31"/>
    <mergeCell ref="A20:K20"/>
    <mergeCell ref="B8:D8"/>
    <mergeCell ref="B9:D9"/>
    <mergeCell ref="B10:D10"/>
    <mergeCell ref="B11:D11"/>
    <mergeCell ref="B12:D12"/>
    <mergeCell ref="B13:D13"/>
    <mergeCell ref="B14:D14"/>
    <mergeCell ref="B15:D15"/>
    <mergeCell ref="B16:D16"/>
    <mergeCell ref="B17:D17"/>
    <mergeCell ref="E18:G18"/>
    <mergeCell ref="B7:D7"/>
    <mergeCell ref="A1:K2"/>
    <mergeCell ref="A3:K3"/>
    <mergeCell ref="A4:K4"/>
    <mergeCell ref="B5:D5"/>
    <mergeCell ref="A6:K6"/>
  </mergeCells>
  <pageMargins left="0.70866141732283472" right="0.70866141732283472" top="0.78740157480314965" bottom="0.78740157480314965" header="0.31496062992125984" footer="0.31496062992125984"/>
  <pageSetup paperSize="9" scale="50" orientation="portrait" horizontalDpi="4294967292" verticalDpi="4294967292" r:id="rId1"/>
</worksheet>
</file>

<file path=xl/worksheets/sheet3.xml><?xml version="1.0" encoding="utf-8"?>
<worksheet xmlns="http://schemas.openxmlformats.org/spreadsheetml/2006/main" xmlns:r="http://schemas.openxmlformats.org/officeDocument/2006/relationships">
  <sheetPr>
    <tabColor rgb="FF00B050"/>
    <pageSetUpPr fitToPage="1"/>
  </sheetPr>
  <dimension ref="A1:M93"/>
  <sheetViews>
    <sheetView topLeftCell="A79" zoomScaleNormal="100" zoomScalePageLayoutView="115" workbookViewId="0">
      <selection activeCell="D91" sqref="D91:H93"/>
    </sheetView>
  </sheetViews>
  <sheetFormatPr defaultColWidth="8.85546875" defaultRowHeight="15"/>
  <cols>
    <col min="1" max="2" width="8.85546875" style="2"/>
    <col min="3" max="3" width="20.85546875" style="2" customWidth="1"/>
    <col min="4" max="4" width="2.7109375" style="2" customWidth="1"/>
    <col min="5" max="6" width="8.85546875" style="2"/>
    <col min="7" max="7" width="13.85546875" style="2" customWidth="1"/>
    <col min="8" max="8" width="14.85546875" style="2" customWidth="1"/>
    <col min="9" max="9" width="14.42578125" style="2" customWidth="1"/>
    <col min="10" max="10" width="15" style="2" customWidth="1"/>
    <col min="11" max="11" width="63.42578125" style="1" customWidth="1"/>
    <col min="13" max="13" width="12.5703125" bestFit="1" customWidth="1"/>
  </cols>
  <sheetData>
    <row r="1" spans="1:12">
      <c r="A1" s="148" t="s">
        <v>329</v>
      </c>
      <c r="B1" s="148"/>
      <c r="C1" s="148"/>
      <c r="D1" s="148"/>
      <c r="E1" s="148"/>
      <c r="F1" s="148"/>
      <c r="G1" s="148"/>
      <c r="H1" s="148"/>
      <c r="I1" s="148"/>
      <c r="J1" s="148"/>
      <c r="K1" s="148"/>
    </row>
    <row r="2" spans="1:12">
      <c r="A2" s="148"/>
      <c r="B2" s="148"/>
      <c r="C2" s="148"/>
      <c r="D2" s="148"/>
      <c r="E2" s="148"/>
      <c r="F2" s="148"/>
      <c r="G2" s="148"/>
      <c r="H2" s="148"/>
      <c r="I2" s="148"/>
      <c r="J2" s="148"/>
      <c r="K2" s="148"/>
    </row>
    <row r="3" spans="1:12" ht="21">
      <c r="A3" s="149" t="s">
        <v>37</v>
      </c>
      <c r="B3" s="149"/>
      <c r="C3" s="149"/>
      <c r="D3" s="149"/>
      <c r="E3" s="149"/>
      <c r="F3" s="149"/>
      <c r="G3" s="149"/>
      <c r="H3" s="149"/>
      <c r="I3" s="149"/>
      <c r="J3" s="149"/>
      <c r="K3" s="149"/>
    </row>
    <row r="4" spans="1:12" ht="21">
      <c r="A4" s="150" t="s">
        <v>100</v>
      </c>
      <c r="B4" s="150"/>
      <c r="C4" s="150"/>
      <c r="D4" s="150"/>
      <c r="E4" s="150"/>
      <c r="F4" s="150"/>
      <c r="G4" s="150"/>
      <c r="H4" s="150"/>
      <c r="I4" s="150"/>
      <c r="J4" s="150"/>
      <c r="K4" s="150"/>
    </row>
    <row r="5" spans="1:12" s="3" customFormat="1" ht="25.5">
      <c r="A5" s="64" t="s">
        <v>0</v>
      </c>
      <c r="B5" s="151" t="s">
        <v>1</v>
      </c>
      <c r="C5" s="151"/>
      <c r="D5" s="151"/>
      <c r="E5" s="64" t="s">
        <v>2</v>
      </c>
      <c r="F5" s="64" t="s">
        <v>18</v>
      </c>
      <c r="G5" s="65" t="s">
        <v>3</v>
      </c>
      <c r="H5" s="65" t="s">
        <v>4</v>
      </c>
      <c r="I5" s="65" t="s">
        <v>22</v>
      </c>
      <c r="J5" s="65" t="s">
        <v>23</v>
      </c>
      <c r="K5" s="63" t="s">
        <v>10</v>
      </c>
      <c r="L5" s="14"/>
    </row>
    <row r="6" spans="1:12" ht="15" customHeight="1">
      <c r="A6" s="152" t="s">
        <v>20</v>
      </c>
      <c r="B6" s="153"/>
      <c r="C6" s="153"/>
      <c r="D6" s="153"/>
      <c r="E6" s="153"/>
      <c r="F6" s="153"/>
      <c r="G6" s="153"/>
      <c r="H6" s="153"/>
      <c r="I6" s="153"/>
      <c r="J6" s="153"/>
      <c r="K6" s="154"/>
      <c r="L6" s="15"/>
    </row>
    <row r="7" spans="1:12" ht="29.1" customHeight="1">
      <c r="A7" s="66">
        <v>1</v>
      </c>
      <c r="B7" s="147" t="s">
        <v>25</v>
      </c>
      <c r="C7" s="147"/>
      <c r="D7" s="147"/>
      <c r="E7" s="66">
        <v>1</v>
      </c>
      <c r="F7" s="66" t="s">
        <v>19</v>
      </c>
      <c r="G7" s="67"/>
      <c r="H7" s="68">
        <f>G7*E7</f>
        <v>0</v>
      </c>
      <c r="I7" s="68">
        <f t="shared" ref="I7:I18" si="0">G7*1.21</f>
        <v>0</v>
      </c>
      <c r="J7" s="68">
        <f t="shared" ref="J7:J18" si="1">I7*E7</f>
        <v>0</v>
      </c>
      <c r="K7" s="96" t="s">
        <v>48</v>
      </c>
      <c r="L7" s="15"/>
    </row>
    <row r="8" spans="1:12" ht="29.1" customHeight="1">
      <c r="A8" s="66">
        <v>2</v>
      </c>
      <c r="B8" s="157" t="s">
        <v>101</v>
      </c>
      <c r="C8" s="158"/>
      <c r="D8" s="159"/>
      <c r="E8" s="66">
        <v>1</v>
      </c>
      <c r="F8" s="66" t="s">
        <v>19</v>
      </c>
      <c r="G8" s="67"/>
      <c r="H8" s="68">
        <f>G8*E8</f>
        <v>0</v>
      </c>
      <c r="I8" s="68">
        <f t="shared" si="0"/>
        <v>0</v>
      </c>
      <c r="J8" s="68">
        <f t="shared" si="1"/>
        <v>0</v>
      </c>
      <c r="K8" s="96" t="s">
        <v>48</v>
      </c>
      <c r="L8" s="15"/>
    </row>
    <row r="9" spans="1:12">
      <c r="A9" s="66">
        <v>3</v>
      </c>
      <c r="B9" s="147" t="s">
        <v>30</v>
      </c>
      <c r="C9" s="147"/>
      <c r="D9" s="147"/>
      <c r="E9" s="66">
        <v>1</v>
      </c>
      <c r="F9" s="66" t="s">
        <v>19</v>
      </c>
      <c r="G9" s="67"/>
      <c r="H9" s="68">
        <f t="shared" ref="H9:H18" si="2">G9*E9</f>
        <v>0</v>
      </c>
      <c r="I9" s="68">
        <f t="shared" si="0"/>
        <v>0</v>
      </c>
      <c r="J9" s="68">
        <f t="shared" si="1"/>
        <v>0</v>
      </c>
      <c r="K9" s="96" t="s">
        <v>48</v>
      </c>
      <c r="L9" s="15"/>
    </row>
    <row r="10" spans="1:12" ht="29.1" customHeight="1">
      <c r="A10" s="66">
        <v>4</v>
      </c>
      <c r="B10" s="147" t="s">
        <v>26</v>
      </c>
      <c r="C10" s="147"/>
      <c r="D10" s="147"/>
      <c r="E10" s="66">
        <v>1</v>
      </c>
      <c r="F10" s="66" t="s">
        <v>19</v>
      </c>
      <c r="G10" s="67"/>
      <c r="H10" s="68">
        <f t="shared" si="2"/>
        <v>0</v>
      </c>
      <c r="I10" s="68">
        <f t="shared" si="0"/>
        <v>0</v>
      </c>
      <c r="J10" s="68">
        <f t="shared" si="1"/>
        <v>0</v>
      </c>
      <c r="K10" s="96" t="s">
        <v>48</v>
      </c>
      <c r="L10" s="15"/>
    </row>
    <row r="11" spans="1:12" ht="17.100000000000001" customHeight="1">
      <c r="A11" s="66">
        <v>5</v>
      </c>
      <c r="B11" s="147" t="s">
        <v>27</v>
      </c>
      <c r="C11" s="147"/>
      <c r="D11" s="147"/>
      <c r="E11" s="66">
        <v>1</v>
      </c>
      <c r="F11" s="66" t="s">
        <v>19</v>
      </c>
      <c r="G11" s="67"/>
      <c r="H11" s="68">
        <f t="shared" si="2"/>
        <v>0</v>
      </c>
      <c r="I11" s="68">
        <f t="shared" si="0"/>
        <v>0</v>
      </c>
      <c r="J11" s="68">
        <f t="shared" si="1"/>
        <v>0</v>
      </c>
      <c r="K11" s="96" t="s">
        <v>45</v>
      </c>
      <c r="L11" s="15"/>
    </row>
    <row r="12" spans="1:12" ht="29.1" customHeight="1">
      <c r="A12" s="66">
        <v>6</v>
      </c>
      <c r="B12" s="147" t="s">
        <v>28</v>
      </c>
      <c r="C12" s="147"/>
      <c r="D12" s="147"/>
      <c r="E12" s="66">
        <v>1</v>
      </c>
      <c r="F12" s="66" t="s">
        <v>19</v>
      </c>
      <c r="G12" s="67"/>
      <c r="H12" s="68">
        <f t="shared" si="2"/>
        <v>0</v>
      </c>
      <c r="I12" s="68">
        <f t="shared" si="0"/>
        <v>0</v>
      </c>
      <c r="J12" s="68">
        <f t="shared" si="1"/>
        <v>0</v>
      </c>
      <c r="K12" s="96" t="s">
        <v>45</v>
      </c>
      <c r="L12" s="15"/>
    </row>
    <row r="13" spans="1:12">
      <c r="A13" s="66">
        <v>7</v>
      </c>
      <c r="B13" s="147" t="s">
        <v>29</v>
      </c>
      <c r="C13" s="147"/>
      <c r="D13" s="147"/>
      <c r="E13" s="66">
        <v>1</v>
      </c>
      <c r="F13" s="66" t="s">
        <v>19</v>
      </c>
      <c r="G13" s="67"/>
      <c r="H13" s="68">
        <f t="shared" si="2"/>
        <v>0</v>
      </c>
      <c r="I13" s="68">
        <f t="shared" si="0"/>
        <v>0</v>
      </c>
      <c r="J13" s="68">
        <f t="shared" si="1"/>
        <v>0</v>
      </c>
      <c r="K13" s="96" t="s">
        <v>45</v>
      </c>
      <c r="L13" s="15"/>
    </row>
    <row r="14" spans="1:12" ht="27" customHeight="1">
      <c r="A14" s="66">
        <v>8</v>
      </c>
      <c r="B14" s="147" t="s">
        <v>77</v>
      </c>
      <c r="C14" s="147"/>
      <c r="D14" s="147"/>
      <c r="E14" s="66">
        <v>1</v>
      </c>
      <c r="F14" s="66" t="s">
        <v>19</v>
      </c>
      <c r="G14" s="67"/>
      <c r="H14" s="68">
        <f t="shared" si="2"/>
        <v>0</v>
      </c>
      <c r="I14" s="68">
        <f t="shared" si="0"/>
        <v>0</v>
      </c>
      <c r="J14" s="68">
        <f t="shared" si="1"/>
        <v>0</v>
      </c>
      <c r="K14" s="96" t="s">
        <v>45</v>
      </c>
      <c r="L14" s="15"/>
    </row>
    <row r="15" spans="1:12">
      <c r="A15" s="66">
        <v>9</v>
      </c>
      <c r="B15" s="147" t="s">
        <v>71</v>
      </c>
      <c r="C15" s="147"/>
      <c r="D15" s="147"/>
      <c r="E15" s="66">
        <v>1</v>
      </c>
      <c r="F15" s="66" t="s">
        <v>19</v>
      </c>
      <c r="G15" s="67"/>
      <c r="H15" s="68">
        <f t="shared" si="2"/>
        <v>0</v>
      </c>
      <c r="I15" s="68">
        <f t="shared" si="0"/>
        <v>0</v>
      </c>
      <c r="J15" s="68">
        <f t="shared" si="1"/>
        <v>0</v>
      </c>
      <c r="K15" s="96" t="s">
        <v>45</v>
      </c>
      <c r="L15" s="15"/>
    </row>
    <row r="16" spans="1:12">
      <c r="A16" s="66">
        <v>10</v>
      </c>
      <c r="B16" s="147" t="s">
        <v>31</v>
      </c>
      <c r="C16" s="147"/>
      <c r="D16" s="147"/>
      <c r="E16" s="66">
        <v>1</v>
      </c>
      <c r="F16" s="66" t="s">
        <v>19</v>
      </c>
      <c r="G16" s="67"/>
      <c r="H16" s="68">
        <f t="shared" si="2"/>
        <v>0</v>
      </c>
      <c r="I16" s="68">
        <f t="shared" si="0"/>
        <v>0</v>
      </c>
      <c r="J16" s="68">
        <f t="shared" si="1"/>
        <v>0</v>
      </c>
      <c r="K16" s="96" t="s">
        <v>44</v>
      </c>
      <c r="L16" s="15"/>
    </row>
    <row r="17" spans="1:12">
      <c r="A17" s="66">
        <v>11</v>
      </c>
      <c r="B17" s="147" t="s">
        <v>78</v>
      </c>
      <c r="C17" s="147"/>
      <c r="D17" s="147"/>
      <c r="E17" s="66">
        <v>1</v>
      </c>
      <c r="F17" s="66" t="s">
        <v>19</v>
      </c>
      <c r="G17" s="67"/>
      <c r="H17" s="68">
        <f t="shared" si="2"/>
        <v>0</v>
      </c>
      <c r="I17" s="68">
        <f t="shared" si="0"/>
        <v>0</v>
      </c>
      <c r="J17" s="68">
        <f t="shared" si="1"/>
        <v>0</v>
      </c>
      <c r="K17" s="96" t="s">
        <v>44</v>
      </c>
      <c r="L17" s="15"/>
    </row>
    <row r="18" spans="1:12" ht="29.1" customHeight="1" thickBot="1">
      <c r="A18" s="66">
        <v>12</v>
      </c>
      <c r="B18" s="147" t="s">
        <v>79</v>
      </c>
      <c r="C18" s="179"/>
      <c r="D18" s="179"/>
      <c r="E18" s="69">
        <v>1</v>
      </c>
      <c r="F18" s="69" t="s">
        <v>19</v>
      </c>
      <c r="G18" s="70"/>
      <c r="H18" s="71">
        <f t="shared" si="2"/>
        <v>0</v>
      </c>
      <c r="I18" s="68">
        <f t="shared" si="0"/>
        <v>0</v>
      </c>
      <c r="J18" s="71">
        <f t="shared" si="1"/>
        <v>0</v>
      </c>
      <c r="K18" s="96" t="s">
        <v>102</v>
      </c>
      <c r="L18" s="15"/>
    </row>
    <row r="19" spans="1:12" ht="18" customHeight="1" thickBot="1">
      <c r="A19" s="72"/>
      <c r="B19" s="73"/>
      <c r="C19" s="176" t="s">
        <v>103</v>
      </c>
      <c r="D19" s="177"/>
      <c r="E19" s="177"/>
      <c r="F19" s="177"/>
      <c r="G19" s="178"/>
      <c r="H19" s="74">
        <f>SUM(H7:H18)</f>
        <v>0</v>
      </c>
      <c r="I19" s="75"/>
      <c r="J19" s="74">
        <f>SUM(J7:J18)</f>
        <v>0</v>
      </c>
      <c r="K19" s="97"/>
      <c r="L19" s="15"/>
    </row>
    <row r="20" spans="1:12" ht="15.95" customHeight="1">
      <c r="A20" s="76"/>
      <c r="B20" s="77"/>
      <c r="C20" s="77"/>
      <c r="D20" s="77"/>
      <c r="E20" s="78"/>
      <c r="F20" s="78"/>
      <c r="G20" s="79"/>
      <c r="H20" s="79"/>
      <c r="I20" s="79"/>
      <c r="J20" s="79"/>
      <c r="K20" s="98"/>
      <c r="L20" s="15"/>
    </row>
    <row r="21" spans="1:12">
      <c r="A21" s="152" t="s">
        <v>24</v>
      </c>
      <c r="B21" s="153"/>
      <c r="C21" s="153"/>
      <c r="D21" s="153"/>
      <c r="E21" s="153"/>
      <c r="F21" s="153"/>
      <c r="G21" s="153"/>
      <c r="H21" s="153"/>
      <c r="I21" s="153"/>
      <c r="J21" s="153"/>
      <c r="K21" s="154"/>
      <c r="L21" s="15"/>
    </row>
    <row r="22" spans="1:12">
      <c r="A22" s="66">
        <v>13</v>
      </c>
      <c r="B22" s="157" t="s">
        <v>11</v>
      </c>
      <c r="C22" s="158"/>
      <c r="D22" s="159"/>
      <c r="E22" s="66">
        <v>10</v>
      </c>
      <c r="F22" s="66" t="s">
        <v>40</v>
      </c>
      <c r="G22" s="80"/>
      <c r="H22" s="81">
        <f>G22*E22</f>
        <v>0</v>
      </c>
      <c r="I22" s="81">
        <f t="shared" ref="I22:I40" si="3">G22*1.21</f>
        <v>0</v>
      </c>
      <c r="J22" s="81">
        <f t="shared" ref="J22:J40" si="4">I22*E22</f>
        <v>0</v>
      </c>
      <c r="K22" s="99" t="s">
        <v>104</v>
      </c>
      <c r="L22" s="15"/>
    </row>
    <row r="23" spans="1:12">
      <c r="A23" s="66">
        <v>14</v>
      </c>
      <c r="B23" s="157" t="s">
        <v>321</v>
      </c>
      <c r="C23" s="158"/>
      <c r="D23" s="159"/>
      <c r="E23" s="66">
        <v>750</v>
      </c>
      <c r="F23" s="66" t="s">
        <v>40</v>
      </c>
      <c r="G23" s="80"/>
      <c r="H23" s="81">
        <f t="shared" ref="H23:H40" si="5">G23*E23</f>
        <v>0</v>
      </c>
      <c r="I23" s="81">
        <f t="shared" si="3"/>
        <v>0</v>
      </c>
      <c r="J23" s="81">
        <f t="shared" si="4"/>
        <v>0</v>
      </c>
      <c r="K23" s="99" t="s">
        <v>104</v>
      </c>
      <c r="L23" s="15"/>
    </row>
    <row r="24" spans="1:12">
      <c r="A24" s="66">
        <v>15</v>
      </c>
      <c r="B24" s="157" t="s">
        <v>12</v>
      </c>
      <c r="C24" s="158"/>
      <c r="D24" s="159"/>
      <c r="E24" s="66">
        <v>17</v>
      </c>
      <c r="F24" s="66" t="s">
        <v>40</v>
      </c>
      <c r="G24" s="80"/>
      <c r="H24" s="81">
        <f t="shared" si="5"/>
        <v>0</v>
      </c>
      <c r="I24" s="81">
        <f t="shared" si="3"/>
        <v>0</v>
      </c>
      <c r="J24" s="81">
        <f t="shared" si="4"/>
        <v>0</v>
      </c>
      <c r="K24" s="99" t="s">
        <v>104</v>
      </c>
      <c r="L24" s="15"/>
    </row>
    <row r="25" spans="1:12">
      <c r="A25" s="66">
        <v>16</v>
      </c>
      <c r="B25" s="157" t="s">
        <v>13</v>
      </c>
      <c r="C25" s="158"/>
      <c r="D25" s="159"/>
      <c r="E25" s="66">
        <v>54</v>
      </c>
      <c r="F25" s="66" t="s">
        <v>41</v>
      </c>
      <c r="G25" s="80"/>
      <c r="H25" s="81">
        <f t="shared" si="5"/>
        <v>0</v>
      </c>
      <c r="I25" s="81">
        <f t="shared" si="3"/>
        <v>0</v>
      </c>
      <c r="J25" s="81">
        <f t="shared" si="4"/>
        <v>0</v>
      </c>
      <c r="K25" s="99" t="s">
        <v>104</v>
      </c>
      <c r="L25" s="15"/>
    </row>
    <row r="26" spans="1:12">
      <c r="A26" s="66">
        <v>17</v>
      </c>
      <c r="B26" s="157" t="s">
        <v>14</v>
      </c>
      <c r="C26" s="158"/>
      <c r="D26" s="159"/>
      <c r="E26" s="66">
        <v>26.92</v>
      </c>
      <c r="F26" s="66" t="s">
        <v>42</v>
      </c>
      <c r="G26" s="80"/>
      <c r="H26" s="81">
        <f t="shared" si="5"/>
        <v>0</v>
      </c>
      <c r="I26" s="81">
        <f t="shared" si="3"/>
        <v>0</v>
      </c>
      <c r="J26" s="81">
        <f t="shared" si="4"/>
        <v>0</v>
      </c>
      <c r="K26" s="99" t="s">
        <v>104</v>
      </c>
      <c r="L26" s="15"/>
    </row>
    <row r="27" spans="1:12">
      <c r="A27" s="66">
        <v>18</v>
      </c>
      <c r="B27" s="157" t="s">
        <v>15</v>
      </c>
      <c r="C27" s="158"/>
      <c r="D27" s="159"/>
      <c r="E27" s="66">
        <v>47.31</v>
      </c>
      <c r="F27" s="66" t="s">
        <v>41</v>
      </c>
      <c r="G27" s="80"/>
      <c r="H27" s="81">
        <f t="shared" si="5"/>
        <v>0</v>
      </c>
      <c r="I27" s="81">
        <f t="shared" si="3"/>
        <v>0</v>
      </c>
      <c r="J27" s="81">
        <f t="shared" si="4"/>
        <v>0</v>
      </c>
      <c r="K27" s="99" t="s">
        <v>44</v>
      </c>
      <c r="L27" s="15"/>
    </row>
    <row r="28" spans="1:12">
      <c r="A28" s="66">
        <v>19</v>
      </c>
      <c r="B28" s="157" t="s">
        <v>16</v>
      </c>
      <c r="C28" s="158"/>
      <c r="D28" s="159"/>
      <c r="E28" s="66">
        <v>47.31</v>
      </c>
      <c r="F28" s="66" t="s">
        <v>41</v>
      </c>
      <c r="G28" s="80"/>
      <c r="H28" s="81">
        <f t="shared" si="5"/>
        <v>0</v>
      </c>
      <c r="I28" s="81">
        <f t="shared" si="3"/>
        <v>0</v>
      </c>
      <c r="J28" s="81">
        <f t="shared" si="4"/>
        <v>0</v>
      </c>
      <c r="K28" s="99" t="s">
        <v>44</v>
      </c>
      <c r="L28" s="15"/>
    </row>
    <row r="29" spans="1:12">
      <c r="A29" s="66">
        <v>20</v>
      </c>
      <c r="B29" s="157" t="s">
        <v>322</v>
      </c>
      <c r="C29" s="158"/>
      <c r="D29" s="159"/>
      <c r="E29" s="66">
        <v>47.31</v>
      </c>
      <c r="F29" s="66" t="s">
        <v>41</v>
      </c>
      <c r="G29" s="80"/>
      <c r="H29" s="81">
        <f t="shared" si="5"/>
        <v>0</v>
      </c>
      <c r="I29" s="81">
        <f t="shared" si="3"/>
        <v>0</v>
      </c>
      <c r="J29" s="81">
        <f t="shared" si="4"/>
        <v>0</v>
      </c>
      <c r="K29" s="99" t="s">
        <v>47</v>
      </c>
      <c r="L29" s="15"/>
    </row>
    <row r="30" spans="1:12">
      <c r="A30" s="66">
        <v>21</v>
      </c>
      <c r="B30" s="157" t="s">
        <v>323</v>
      </c>
      <c r="C30" s="158"/>
      <c r="D30" s="159"/>
      <c r="E30" s="66">
        <v>47.31</v>
      </c>
      <c r="F30" s="66" t="s">
        <v>41</v>
      </c>
      <c r="G30" s="80"/>
      <c r="H30" s="81">
        <f t="shared" si="5"/>
        <v>0</v>
      </c>
      <c r="I30" s="81">
        <f t="shared" si="3"/>
        <v>0</v>
      </c>
      <c r="J30" s="81">
        <f t="shared" si="4"/>
        <v>0</v>
      </c>
      <c r="K30" s="99" t="s">
        <v>47</v>
      </c>
      <c r="L30" s="15"/>
    </row>
    <row r="31" spans="1:12">
      <c r="A31" s="66">
        <v>22</v>
      </c>
      <c r="B31" s="157" t="s">
        <v>17</v>
      </c>
      <c r="C31" s="158"/>
      <c r="D31" s="159"/>
      <c r="E31" s="66">
        <v>35.200000000000003</v>
      </c>
      <c r="F31" s="66" t="s">
        <v>42</v>
      </c>
      <c r="G31" s="80"/>
      <c r="H31" s="81">
        <f t="shared" si="5"/>
        <v>0</v>
      </c>
      <c r="I31" s="81">
        <f t="shared" si="3"/>
        <v>0</v>
      </c>
      <c r="J31" s="81">
        <f t="shared" si="4"/>
        <v>0</v>
      </c>
      <c r="K31" s="99" t="s">
        <v>47</v>
      </c>
      <c r="L31" s="15"/>
    </row>
    <row r="32" spans="1:12">
      <c r="A32" s="66">
        <v>23</v>
      </c>
      <c r="B32" s="157" t="s">
        <v>324</v>
      </c>
      <c r="C32" s="158"/>
      <c r="D32" s="159"/>
      <c r="E32" s="66">
        <v>26.92</v>
      </c>
      <c r="F32" s="66" t="s">
        <v>42</v>
      </c>
      <c r="G32" s="80"/>
      <c r="H32" s="81">
        <f t="shared" si="5"/>
        <v>0</v>
      </c>
      <c r="I32" s="81">
        <f t="shared" si="3"/>
        <v>0</v>
      </c>
      <c r="J32" s="81">
        <f t="shared" si="4"/>
        <v>0</v>
      </c>
      <c r="K32" s="99" t="s">
        <v>47</v>
      </c>
      <c r="L32" s="15"/>
    </row>
    <row r="33" spans="1:12">
      <c r="A33" s="66">
        <v>24</v>
      </c>
      <c r="B33" s="157" t="s">
        <v>325</v>
      </c>
      <c r="C33" s="158"/>
      <c r="D33" s="159"/>
      <c r="E33" s="66">
        <v>1</v>
      </c>
      <c r="F33" s="66" t="s">
        <v>43</v>
      </c>
      <c r="G33" s="80"/>
      <c r="H33" s="81">
        <f t="shared" si="5"/>
        <v>0</v>
      </c>
      <c r="I33" s="81">
        <f t="shared" si="3"/>
        <v>0</v>
      </c>
      <c r="J33" s="81">
        <f t="shared" si="4"/>
        <v>0</v>
      </c>
      <c r="K33" s="99" t="s">
        <v>44</v>
      </c>
      <c r="L33" s="15"/>
    </row>
    <row r="34" spans="1:12">
      <c r="A34" s="66">
        <v>25</v>
      </c>
      <c r="B34" s="157" t="s">
        <v>326</v>
      </c>
      <c r="C34" s="158"/>
      <c r="D34" s="159"/>
      <c r="E34" s="66">
        <v>26.92</v>
      </c>
      <c r="F34" s="66" t="s">
        <v>42</v>
      </c>
      <c r="G34" s="80"/>
      <c r="H34" s="81">
        <f t="shared" si="5"/>
        <v>0</v>
      </c>
      <c r="I34" s="81">
        <f t="shared" si="3"/>
        <v>0</v>
      </c>
      <c r="J34" s="81">
        <f t="shared" si="4"/>
        <v>0</v>
      </c>
      <c r="K34" s="99" t="s">
        <v>104</v>
      </c>
      <c r="L34" s="15"/>
    </row>
    <row r="35" spans="1:12">
      <c r="A35" s="66">
        <v>26</v>
      </c>
      <c r="B35" s="157" t="s">
        <v>39</v>
      </c>
      <c r="C35" s="158"/>
      <c r="D35" s="159"/>
      <c r="E35" s="66">
        <v>5</v>
      </c>
      <c r="F35" s="66" t="s">
        <v>40</v>
      </c>
      <c r="G35" s="80"/>
      <c r="H35" s="81">
        <f t="shared" si="5"/>
        <v>0</v>
      </c>
      <c r="I35" s="81">
        <f t="shared" si="3"/>
        <v>0</v>
      </c>
      <c r="J35" s="81">
        <f t="shared" si="4"/>
        <v>0</v>
      </c>
      <c r="K35" s="99" t="s">
        <v>104</v>
      </c>
      <c r="L35" s="15"/>
    </row>
    <row r="36" spans="1:12">
      <c r="A36" s="66">
        <v>27</v>
      </c>
      <c r="B36" s="157" t="s">
        <v>105</v>
      </c>
      <c r="C36" s="158"/>
      <c r="D36" s="159"/>
      <c r="E36" s="66">
        <v>50</v>
      </c>
      <c r="F36" s="66" t="s">
        <v>41</v>
      </c>
      <c r="G36" s="80"/>
      <c r="H36" s="81">
        <f t="shared" si="5"/>
        <v>0</v>
      </c>
      <c r="I36" s="81">
        <f t="shared" si="3"/>
        <v>0</v>
      </c>
      <c r="J36" s="81">
        <f t="shared" si="4"/>
        <v>0</v>
      </c>
      <c r="K36" s="99" t="s">
        <v>104</v>
      </c>
      <c r="L36" s="15"/>
    </row>
    <row r="37" spans="1:12">
      <c r="A37" s="66">
        <v>28</v>
      </c>
      <c r="B37" s="157" t="s">
        <v>106</v>
      </c>
      <c r="C37" s="158"/>
      <c r="D37" s="159"/>
      <c r="E37" s="66">
        <v>47.31</v>
      </c>
      <c r="F37" s="66" t="s">
        <v>41</v>
      </c>
      <c r="G37" s="80"/>
      <c r="H37" s="81">
        <f t="shared" si="5"/>
        <v>0</v>
      </c>
      <c r="I37" s="81">
        <f t="shared" si="3"/>
        <v>0</v>
      </c>
      <c r="J37" s="81">
        <f t="shared" si="4"/>
        <v>0</v>
      </c>
      <c r="K37" s="99" t="s">
        <v>47</v>
      </c>
      <c r="L37" s="15"/>
    </row>
    <row r="38" spans="1:12">
      <c r="A38" s="66">
        <v>29</v>
      </c>
      <c r="B38" s="157" t="s">
        <v>107</v>
      </c>
      <c r="C38" s="158"/>
      <c r="D38" s="159"/>
      <c r="E38" s="66">
        <v>47.31</v>
      </c>
      <c r="F38" s="66" t="s">
        <v>41</v>
      </c>
      <c r="G38" s="80"/>
      <c r="H38" s="81">
        <f t="shared" si="5"/>
        <v>0</v>
      </c>
      <c r="I38" s="81">
        <f t="shared" si="3"/>
        <v>0</v>
      </c>
      <c r="J38" s="81">
        <f t="shared" si="4"/>
        <v>0</v>
      </c>
      <c r="K38" s="99" t="s">
        <v>47</v>
      </c>
      <c r="L38" s="15"/>
    </row>
    <row r="39" spans="1:12" ht="29.1" customHeight="1">
      <c r="A39" s="66">
        <v>30</v>
      </c>
      <c r="B39" s="157" t="s">
        <v>327</v>
      </c>
      <c r="C39" s="158"/>
      <c r="D39" s="159"/>
      <c r="E39" s="66">
        <v>39.47</v>
      </c>
      <c r="F39" s="66" t="s">
        <v>41</v>
      </c>
      <c r="G39" s="80"/>
      <c r="H39" s="81">
        <f t="shared" si="5"/>
        <v>0</v>
      </c>
      <c r="I39" s="81">
        <f t="shared" si="3"/>
        <v>0</v>
      </c>
      <c r="J39" s="81">
        <f t="shared" si="4"/>
        <v>0</v>
      </c>
      <c r="K39" s="99" t="s">
        <v>44</v>
      </c>
      <c r="L39" s="15"/>
    </row>
    <row r="40" spans="1:12" ht="15.75" thickBot="1">
      <c r="A40" s="66">
        <v>31</v>
      </c>
      <c r="B40" s="157" t="s">
        <v>32</v>
      </c>
      <c r="C40" s="158"/>
      <c r="D40" s="159"/>
      <c r="E40" s="66">
        <v>3</v>
      </c>
      <c r="F40" s="66" t="s">
        <v>19</v>
      </c>
      <c r="G40" s="80"/>
      <c r="H40" s="81">
        <f t="shared" si="5"/>
        <v>0</v>
      </c>
      <c r="I40" s="81">
        <f t="shared" si="3"/>
        <v>0</v>
      </c>
      <c r="J40" s="81">
        <f t="shared" si="4"/>
        <v>0</v>
      </c>
      <c r="K40" s="99" t="s">
        <v>44</v>
      </c>
      <c r="L40" s="15"/>
    </row>
    <row r="41" spans="1:12" ht="15.75" thickBot="1">
      <c r="A41" s="72"/>
      <c r="B41" s="73"/>
      <c r="C41" s="176" t="s">
        <v>108</v>
      </c>
      <c r="D41" s="177"/>
      <c r="E41" s="177"/>
      <c r="F41" s="177"/>
      <c r="G41" s="178"/>
      <c r="H41" s="74">
        <f>SUM(H22:H40)</f>
        <v>0</v>
      </c>
      <c r="I41" s="75"/>
      <c r="J41" s="74">
        <f>SUM(J22:J40)</f>
        <v>0</v>
      </c>
      <c r="K41" s="97"/>
      <c r="L41" s="15"/>
    </row>
    <row r="42" spans="1:12">
      <c r="A42" s="76"/>
      <c r="B42" s="77"/>
      <c r="C42" s="77"/>
      <c r="D42" s="77"/>
      <c r="E42" s="78"/>
      <c r="F42" s="78"/>
      <c r="G42" s="79"/>
      <c r="H42" s="79"/>
      <c r="I42" s="79"/>
      <c r="J42" s="79"/>
      <c r="K42" s="98"/>
      <c r="L42" s="15"/>
    </row>
    <row r="43" spans="1:12">
      <c r="A43" s="152" t="s">
        <v>33</v>
      </c>
      <c r="B43" s="153"/>
      <c r="C43" s="153"/>
      <c r="D43" s="153"/>
      <c r="E43" s="153"/>
      <c r="F43" s="153"/>
      <c r="G43" s="153"/>
      <c r="H43" s="153"/>
      <c r="I43" s="153"/>
      <c r="J43" s="153"/>
      <c r="K43" s="154"/>
      <c r="L43" s="15"/>
    </row>
    <row r="44" spans="1:12">
      <c r="A44" s="66">
        <v>32</v>
      </c>
      <c r="B44" s="157" t="s">
        <v>49</v>
      </c>
      <c r="C44" s="158" t="s">
        <v>49</v>
      </c>
      <c r="D44" s="159" t="s">
        <v>49</v>
      </c>
      <c r="E44" s="66">
        <v>17</v>
      </c>
      <c r="F44" s="100" t="s">
        <v>19</v>
      </c>
      <c r="G44" s="80"/>
      <c r="H44" s="81">
        <f>G44*E44</f>
        <v>0</v>
      </c>
      <c r="I44" s="81">
        <f t="shared" ref="I44:I66" si="6">G44*1.21</f>
        <v>0</v>
      </c>
      <c r="J44" s="81">
        <f t="shared" ref="J44:J66" si="7">I44*E44</f>
        <v>0</v>
      </c>
      <c r="K44" s="99" t="s">
        <v>45</v>
      </c>
      <c r="L44" s="15"/>
    </row>
    <row r="45" spans="1:12">
      <c r="A45" s="66">
        <v>33</v>
      </c>
      <c r="B45" s="157" t="s">
        <v>50</v>
      </c>
      <c r="C45" s="158" t="s">
        <v>50</v>
      </c>
      <c r="D45" s="159" t="s">
        <v>50</v>
      </c>
      <c r="E45" s="66">
        <v>130</v>
      </c>
      <c r="F45" s="101" t="s">
        <v>70</v>
      </c>
      <c r="G45" s="82"/>
      <c r="H45" s="81">
        <f t="shared" ref="H45:H66" si="8">G45*E45</f>
        <v>0</v>
      </c>
      <c r="I45" s="81">
        <f t="shared" si="6"/>
        <v>0</v>
      </c>
      <c r="J45" s="81">
        <f t="shared" si="7"/>
        <v>0</v>
      </c>
      <c r="K45" s="99" t="s">
        <v>45</v>
      </c>
      <c r="L45" s="15"/>
    </row>
    <row r="46" spans="1:12" ht="18.95" customHeight="1">
      <c r="A46" s="66">
        <v>34</v>
      </c>
      <c r="B46" s="157" t="s">
        <v>109</v>
      </c>
      <c r="C46" s="158" t="s">
        <v>109</v>
      </c>
      <c r="D46" s="159" t="s">
        <v>109</v>
      </c>
      <c r="E46" s="66">
        <v>200</v>
      </c>
      <c r="F46" s="102" t="s">
        <v>70</v>
      </c>
      <c r="G46" s="80"/>
      <c r="H46" s="81">
        <f t="shared" si="8"/>
        <v>0</v>
      </c>
      <c r="I46" s="81">
        <f t="shared" si="6"/>
        <v>0</v>
      </c>
      <c r="J46" s="81">
        <f t="shared" si="7"/>
        <v>0</v>
      </c>
      <c r="K46" s="99" t="s">
        <v>45</v>
      </c>
      <c r="L46" s="15"/>
    </row>
    <row r="47" spans="1:12">
      <c r="A47" s="66">
        <v>35</v>
      </c>
      <c r="B47" s="157" t="s">
        <v>110</v>
      </c>
      <c r="C47" s="158" t="s">
        <v>110</v>
      </c>
      <c r="D47" s="159" t="s">
        <v>110</v>
      </c>
      <c r="E47" s="66">
        <v>50</v>
      </c>
      <c r="F47" s="102" t="s">
        <v>70</v>
      </c>
      <c r="G47" s="80"/>
      <c r="H47" s="81">
        <f t="shared" si="8"/>
        <v>0</v>
      </c>
      <c r="I47" s="81">
        <f t="shared" si="6"/>
        <v>0</v>
      </c>
      <c r="J47" s="81">
        <f t="shared" si="7"/>
        <v>0</v>
      </c>
      <c r="K47" s="99" t="s">
        <v>45</v>
      </c>
      <c r="L47" s="15"/>
    </row>
    <row r="48" spans="1:12">
      <c r="A48" s="66">
        <v>36</v>
      </c>
      <c r="B48" s="157" t="s">
        <v>52</v>
      </c>
      <c r="C48" s="158" t="s">
        <v>52</v>
      </c>
      <c r="D48" s="159" t="s">
        <v>52</v>
      </c>
      <c r="E48" s="66">
        <v>1</v>
      </c>
      <c r="F48" s="102" t="s">
        <v>19</v>
      </c>
      <c r="G48" s="80"/>
      <c r="H48" s="81">
        <f t="shared" si="8"/>
        <v>0</v>
      </c>
      <c r="I48" s="81">
        <f t="shared" si="6"/>
        <v>0</v>
      </c>
      <c r="J48" s="81">
        <f t="shared" si="7"/>
        <v>0</v>
      </c>
      <c r="K48" s="99" t="s">
        <v>45</v>
      </c>
      <c r="L48" s="15"/>
    </row>
    <row r="49" spans="1:12">
      <c r="A49" s="66">
        <v>37</v>
      </c>
      <c r="B49" s="157" t="s">
        <v>53</v>
      </c>
      <c r="C49" s="158" t="s">
        <v>53</v>
      </c>
      <c r="D49" s="159" t="s">
        <v>53</v>
      </c>
      <c r="E49" s="66">
        <v>1</v>
      </c>
      <c r="F49" s="102" t="s">
        <v>19</v>
      </c>
      <c r="G49" s="80"/>
      <c r="H49" s="81">
        <f t="shared" si="8"/>
        <v>0</v>
      </c>
      <c r="I49" s="81">
        <f t="shared" si="6"/>
        <v>0</v>
      </c>
      <c r="J49" s="81">
        <f t="shared" si="7"/>
        <v>0</v>
      </c>
      <c r="K49" s="99" t="s">
        <v>45</v>
      </c>
      <c r="L49" s="15"/>
    </row>
    <row r="50" spans="1:12">
      <c r="A50" s="66">
        <v>38</v>
      </c>
      <c r="B50" s="157" t="s">
        <v>54</v>
      </c>
      <c r="C50" s="158" t="s">
        <v>54</v>
      </c>
      <c r="D50" s="159" t="s">
        <v>54</v>
      </c>
      <c r="E50" s="66">
        <v>1</v>
      </c>
      <c r="F50" s="102" t="s">
        <v>19</v>
      </c>
      <c r="G50" s="80"/>
      <c r="H50" s="81">
        <f t="shared" si="8"/>
        <v>0</v>
      </c>
      <c r="I50" s="81">
        <f t="shared" si="6"/>
        <v>0</v>
      </c>
      <c r="J50" s="81">
        <f t="shared" si="7"/>
        <v>0</v>
      </c>
      <c r="K50" s="99" t="s">
        <v>45</v>
      </c>
      <c r="L50" s="15"/>
    </row>
    <row r="51" spans="1:12">
      <c r="A51" s="66">
        <v>39</v>
      </c>
      <c r="B51" s="157" t="s">
        <v>55</v>
      </c>
      <c r="C51" s="158" t="s">
        <v>55</v>
      </c>
      <c r="D51" s="159" t="s">
        <v>55</v>
      </c>
      <c r="E51" s="66">
        <v>1</v>
      </c>
      <c r="F51" s="103" t="s">
        <v>19</v>
      </c>
      <c r="G51" s="80"/>
      <c r="H51" s="81">
        <f t="shared" si="8"/>
        <v>0</v>
      </c>
      <c r="I51" s="81">
        <f t="shared" si="6"/>
        <v>0</v>
      </c>
      <c r="J51" s="81">
        <f t="shared" si="7"/>
        <v>0</v>
      </c>
      <c r="K51" s="99" t="s">
        <v>45</v>
      </c>
      <c r="L51" s="15"/>
    </row>
    <row r="52" spans="1:12">
      <c r="A52" s="66">
        <v>40</v>
      </c>
      <c r="B52" s="157" t="s">
        <v>56</v>
      </c>
      <c r="C52" s="158" t="s">
        <v>56</v>
      </c>
      <c r="D52" s="159" t="s">
        <v>56</v>
      </c>
      <c r="E52" s="66">
        <v>6</v>
      </c>
      <c r="F52" s="103" t="s">
        <v>19</v>
      </c>
      <c r="G52" s="80"/>
      <c r="H52" s="81">
        <f t="shared" si="8"/>
        <v>0</v>
      </c>
      <c r="I52" s="81">
        <f t="shared" si="6"/>
        <v>0</v>
      </c>
      <c r="J52" s="81">
        <f t="shared" si="7"/>
        <v>0</v>
      </c>
      <c r="K52" s="99" t="s">
        <v>45</v>
      </c>
      <c r="L52" s="15"/>
    </row>
    <row r="53" spans="1:12">
      <c r="A53" s="66">
        <v>41</v>
      </c>
      <c r="B53" s="157" t="s">
        <v>111</v>
      </c>
      <c r="C53" s="158" t="s">
        <v>111</v>
      </c>
      <c r="D53" s="159" t="s">
        <v>111</v>
      </c>
      <c r="E53" s="66">
        <v>4</v>
      </c>
      <c r="F53" s="103" t="s">
        <v>19</v>
      </c>
      <c r="G53" s="80"/>
      <c r="H53" s="81">
        <f t="shared" si="8"/>
        <v>0</v>
      </c>
      <c r="I53" s="81">
        <f t="shared" si="6"/>
        <v>0</v>
      </c>
      <c r="J53" s="81">
        <f t="shared" si="7"/>
        <v>0</v>
      </c>
      <c r="K53" s="99" t="s">
        <v>45</v>
      </c>
      <c r="L53" s="15"/>
    </row>
    <row r="54" spans="1:12">
      <c r="A54" s="66">
        <v>42</v>
      </c>
      <c r="B54" s="157" t="s">
        <v>57</v>
      </c>
      <c r="C54" s="158" t="s">
        <v>57</v>
      </c>
      <c r="D54" s="159" t="s">
        <v>57</v>
      </c>
      <c r="E54" s="66">
        <v>0.45</v>
      </c>
      <c r="F54" s="103" t="s">
        <v>70</v>
      </c>
      <c r="G54" s="80"/>
      <c r="H54" s="81">
        <f t="shared" si="8"/>
        <v>0</v>
      </c>
      <c r="I54" s="81">
        <f t="shared" si="6"/>
        <v>0</v>
      </c>
      <c r="J54" s="81">
        <f t="shared" si="7"/>
        <v>0</v>
      </c>
      <c r="K54" s="99" t="s">
        <v>45</v>
      </c>
      <c r="L54" s="15"/>
    </row>
    <row r="55" spans="1:12">
      <c r="A55" s="66">
        <v>43</v>
      </c>
      <c r="B55" s="157" t="s">
        <v>58</v>
      </c>
      <c r="C55" s="158" t="s">
        <v>58</v>
      </c>
      <c r="D55" s="159" t="s">
        <v>58</v>
      </c>
      <c r="E55" s="66">
        <v>1</v>
      </c>
      <c r="F55" s="103" t="s">
        <v>19</v>
      </c>
      <c r="G55" s="80"/>
      <c r="H55" s="81">
        <f t="shared" si="8"/>
        <v>0</v>
      </c>
      <c r="I55" s="81">
        <f t="shared" si="6"/>
        <v>0</v>
      </c>
      <c r="J55" s="81">
        <f t="shared" si="7"/>
        <v>0</v>
      </c>
      <c r="K55" s="99" t="s">
        <v>45</v>
      </c>
      <c r="L55" s="15"/>
    </row>
    <row r="56" spans="1:12">
      <c r="A56" s="66">
        <v>44</v>
      </c>
      <c r="B56" s="157" t="s">
        <v>59</v>
      </c>
      <c r="C56" s="158" t="s">
        <v>59</v>
      </c>
      <c r="D56" s="159" t="s">
        <v>59</v>
      </c>
      <c r="E56" s="66">
        <v>1</v>
      </c>
      <c r="F56" s="103" t="s">
        <v>19</v>
      </c>
      <c r="G56" s="80"/>
      <c r="H56" s="81">
        <f t="shared" si="8"/>
        <v>0</v>
      </c>
      <c r="I56" s="81">
        <f t="shared" si="6"/>
        <v>0</v>
      </c>
      <c r="J56" s="81">
        <f t="shared" si="7"/>
        <v>0</v>
      </c>
      <c r="K56" s="99" t="s">
        <v>44</v>
      </c>
      <c r="L56" s="15"/>
    </row>
    <row r="57" spans="1:12">
      <c r="A57" s="66">
        <v>45</v>
      </c>
      <c r="B57" s="157" t="s">
        <v>60</v>
      </c>
      <c r="C57" s="158" t="s">
        <v>60</v>
      </c>
      <c r="D57" s="159" t="s">
        <v>60</v>
      </c>
      <c r="E57" s="66">
        <v>15</v>
      </c>
      <c r="F57" s="103" t="s">
        <v>19</v>
      </c>
      <c r="G57" s="80"/>
      <c r="H57" s="81">
        <f t="shared" si="8"/>
        <v>0</v>
      </c>
      <c r="I57" s="81">
        <f t="shared" si="6"/>
        <v>0</v>
      </c>
      <c r="J57" s="81">
        <f t="shared" si="7"/>
        <v>0</v>
      </c>
      <c r="K57" s="99" t="s">
        <v>45</v>
      </c>
      <c r="L57" s="15"/>
    </row>
    <row r="58" spans="1:12">
      <c r="A58" s="66">
        <v>46</v>
      </c>
      <c r="B58" s="157" t="s">
        <v>61</v>
      </c>
      <c r="C58" s="158" t="s">
        <v>61</v>
      </c>
      <c r="D58" s="159" t="s">
        <v>61</v>
      </c>
      <c r="E58" s="66">
        <v>2</v>
      </c>
      <c r="F58" s="104" t="s">
        <v>19</v>
      </c>
      <c r="G58" s="83"/>
      <c r="H58" s="81">
        <f t="shared" si="8"/>
        <v>0</v>
      </c>
      <c r="I58" s="81">
        <f t="shared" si="6"/>
        <v>0</v>
      </c>
      <c r="J58" s="81">
        <f t="shared" si="7"/>
        <v>0</v>
      </c>
      <c r="K58" s="99" t="s">
        <v>45</v>
      </c>
      <c r="L58" s="15"/>
    </row>
    <row r="59" spans="1:12">
      <c r="A59" s="66">
        <v>47</v>
      </c>
      <c r="B59" s="157" t="s">
        <v>112</v>
      </c>
      <c r="C59" s="158" t="s">
        <v>112</v>
      </c>
      <c r="D59" s="159" t="s">
        <v>112</v>
      </c>
      <c r="E59" s="66">
        <v>4</v>
      </c>
      <c r="F59" s="105" t="s">
        <v>19</v>
      </c>
      <c r="G59" s="80"/>
      <c r="H59" s="81">
        <f t="shared" si="8"/>
        <v>0</v>
      </c>
      <c r="I59" s="81">
        <f t="shared" si="6"/>
        <v>0</v>
      </c>
      <c r="J59" s="81">
        <f t="shared" si="7"/>
        <v>0</v>
      </c>
      <c r="K59" s="99" t="s">
        <v>45</v>
      </c>
      <c r="L59" s="15"/>
    </row>
    <row r="60" spans="1:12">
      <c r="A60" s="66">
        <v>48</v>
      </c>
      <c r="B60" s="157" t="s">
        <v>64</v>
      </c>
      <c r="C60" s="158" t="s">
        <v>64</v>
      </c>
      <c r="D60" s="159" t="s">
        <v>64</v>
      </c>
      <c r="E60" s="66">
        <v>1</v>
      </c>
      <c r="F60" s="105" t="s">
        <v>19</v>
      </c>
      <c r="G60" s="80"/>
      <c r="H60" s="81">
        <f t="shared" si="8"/>
        <v>0</v>
      </c>
      <c r="I60" s="81">
        <f t="shared" si="6"/>
        <v>0</v>
      </c>
      <c r="J60" s="81">
        <f t="shared" si="7"/>
        <v>0</v>
      </c>
      <c r="K60" s="99" t="s">
        <v>45</v>
      </c>
      <c r="L60" s="15"/>
    </row>
    <row r="61" spans="1:12">
      <c r="A61" s="66">
        <v>49</v>
      </c>
      <c r="B61" s="157" t="s">
        <v>65</v>
      </c>
      <c r="C61" s="158" t="s">
        <v>65</v>
      </c>
      <c r="D61" s="159" t="s">
        <v>65</v>
      </c>
      <c r="E61" s="66">
        <v>1</v>
      </c>
      <c r="F61" s="105" t="s">
        <v>19</v>
      </c>
      <c r="G61" s="80"/>
      <c r="H61" s="81">
        <f t="shared" si="8"/>
        <v>0</v>
      </c>
      <c r="I61" s="81">
        <f t="shared" si="6"/>
        <v>0</v>
      </c>
      <c r="J61" s="81">
        <f t="shared" si="7"/>
        <v>0</v>
      </c>
      <c r="K61" s="99" t="s">
        <v>45</v>
      </c>
      <c r="L61" s="15"/>
    </row>
    <row r="62" spans="1:12">
      <c r="A62" s="66">
        <v>50</v>
      </c>
      <c r="B62" s="157" t="s">
        <v>66</v>
      </c>
      <c r="C62" s="158" t="s">
        <v>66</v>
      </c>
      <c r="D62" s="159" t="s">
        <v>66</v>
      </c>
      <c r="E62" s="66">
        <v>1</v>
      </c>
      <c r="F62" s="105" t="s">
        <v>19</v>
      </c>
      <c r="G62" s="80"/>
      <c r="H62" s="81">
        <f t="shared" si="8"/>
        <v>0</v>
      </c>
      <c r="I62" s="81">
        <f t="shared" si="6"/>
        <v>0</v>
      </c>
      <c r="J62" s="81">
        <f t="shared" si="7"/>
        <v>0</v>
      </c>
      <c r="K62" s="99" t="s">
        <v>45</v>
      </c>
      <c r="L62" s="15"/>
    </row>
    <row r="63" spans="1:12">
      <c r="A63" s="66">
        <v>51</v>
      </c>
      <c r="B63" s="157" t="s">
        <v>67</v>
      </c>
      <c r="C63" s="158" t="s">
        <v>67</v>
      </c>
      <c r="D63" s="159" t="s">
        <v>67</v>
      </c>
      <c r="E63" s="66">
        <v>1</v>
      </c>
      <c r="F63" s="105" t="s">
        <v>19</v>
      </c>
      <c r="G63" s="80"/>
      <c r="H63" s="81">
        <f t="shared" si="8"/>
        <v>0</v>
      </c>
      <c r="I63" s="81">
        <f t="shared" si="6"/>
        <v>0</v>
      </c>
      <c r="J63" s="81">
        <f t="shared" si="7"/>
        <v>0</v>
      </c>
      <c r="K63" s="99" t="s">
        <v>44</v>
      </c>
      <c r="L63" s="15"/>
    </row>
    <row r="64" spans="1:12">
      <c r="A64" s="66">
        <v>52</v>
      </c>
      <c r="B64" s="157" t="s">
        <v>68</v>
      </c>
      <c r="C64" s="158"/>
      <c r="D64" s="159"/>
      <c r="E64" s="66">
        <v>9</v>
      </c>
      <c r="F64" s="66" t="s">
        <v>19</v>
      </c>
      <c r="G64" s="80"/>
      <c r="H64" s="81">
        <f t="shared" si="8"/>
        <v>0</v>
      </c>
      <c r="I64" s="81">
        <f t="shared" si="6"/>
        <v>0</v>
      </c>
      <c r="J64" s="81">
        <f t="shared" si="7"/>
        <v>0</v>
      </c>
      <c r="K64" s="99" t="s">
        <v>45</v>
      </c>
      <c r="L64" s="15"/>
    </row>
    <row r="65" spans="1:13" ht="29.1" customHeight="1">
      <c r="A65" s="66">
        <v>53</v>
      </c>
      <c r="B65" s="157" t="s">
        <v>113</v>
      </c>
      <c r="C65" s="158"/>
      <c r="D65" s="159"/>
      <c r="E65" s="66">
        <v>1</v>
      </c>
      <c r="F65" s="66" t="s">
        <v>19</v>
      </c>
      <c r="G65" s="80"/>
      <c r="H65" s="81">
        <f t="shared" si="8"/>
        <v>0</v>
      </c>
      <c r="I65" s="81">
        <f t="shared" si="6"/>
        <v>0</v>
      </c>
      <c r="J65" s="81">
        <f t="shared" si="7"/>
        <v>0</v>
      </c>
      <c r="K65" s="99" t="s">
        <v>44</v>
      </c>
      <c r="L65" s="15"/>
    </row>
    <row r="66" spans="1:13" ht="15.75" thickBot="1">
      <c r="A66" s="66">
        <v>54</v>
      </c>
      <c r="B66" s="157" t="s">
        <v>35</v>
      </c>
      <c r="C66" s="158"/>
      <c r="D66" s="159"/>
      <c r="E66" s="66">
        <v>1</v>
      </c>
      <c r="F66" s="66" t="s">
        <v>19</v>
      </c>
      <c r="G66" s="80"/>
      <c r="H66" s="81">
        <f t="shared" si="8"/>
        <v>0</v>
      </c>
      <c r="I66" s="81">
        <f t="shared" si="6"/>
        <v>0</v>
      </c>
      <c r="J66" s="81">
        <f t="shared" si="7"/>
        <v>0</v>
      </c>
      <c r="K66" s="99" t="s">
        <v>45</v>
      </c>
      <c r="L66" s="15"/>
    </row>
    <row r="67" spans="1:13" ht="15.75" thickBot="1">
      <c r="A67" s="72"/>
      <c r="B67" s="73"/>
      <c r="C67" s="176" t="s">
        <v>108</v>
      </c>
      <c r="D67" s="177"/>
      <c r="E67" s="177"/>
      <c r="F67" s="177"/>
      <c r="G67" s="178"/>
      <c r="H67" s="74">
        <f>SUM(H44:H66)</f>
        <v>0</v>
      </c>
      <c r="I67" s="75"/>
      <c r="J67" s="74">
        <f>SUM(J44:J66)</f>
        <v>0</v>
      </c>
      <c r="K67" s="97"/>
      <c r="L67" s="15"/>
    </row>
    <row r="68" spans="1:13">
      <c r="A68" s="76"/>
      <c r="B68" s="77"/>
      <c r="C68" s="77"/>
      <c r="D68" s="77"/>
      <c r="E68" s="78"/>
      <c r="F68" s="78"/>
      <c r="G68" s="79"/>
      <c r="H68" s="79"/>
      <c r="I68" s="79"/>
      <c r="J68" s="79"/>
      <c r="K68" s="98"/>
      <c r="L68" s="15"/>
    </row>
    <row r="69" spans="1:13" ht="15" customHeight="1">
      <c r="A69" s="152" t="s">
        <v>21</v>
      </c>
      <c r="B69" s="153"/>
      <c r="C69" s="153"/>
      <c r="D69" s="153"/>
      <c r="E69" s="153"/>
      <c r="F69" s="153"/>
      <c r="G69" s="153"/>
      <c r="H69" s="153"/>
      <c r="I69" s="153"/>
      <c r="J69" s="153"/>
      <c r="K69" s="154"/>
      <c r="L69" s="15"/>
    </row>
    <row r="70" spans="1:13" ht="114.75">
      <c r="A70" s="66">
        <v>49</v>
      </c>
      <c r="B70" s="147" t="s">
        <v>114</v>
      </c>
      <c r="C70" s="147"/>
      <c r="D70" s="147"/>
      <c r="E70" s="66">
        <v>2</v>
      </c>
      <c r="F70" s="66" t="s">
        <v>19</v>
      </c>
      <c r="G70" s="80"/>
      <c r="H70" s="81">
        <f>G70*E70</f>
        <v>0</v>
      </c>
      <c r="I70" s="81">
        <f t="shared" ref="I70:I77" si="9">G70*1.21</f>
        <v>0</v>
      </c>
      <c r="J70" s="81">
        <f t="shared" ref="J70:J77" si="10">I70*E70</f>
        <v>0</v>
      </c>
      <c r="K70" s="106" t="s">
        <v>129</v>
      </c>
      <c r="L70" s="21"/>
    </row>
    <row r="71" spans="1:13" ht="89.25">
      <c r="A71" s="66">
        <v>50</v>
      </c>
      <c r="B71" s="147" t="s">
        <v>115</v>
      </c>
      <c r="C71" s="147"/>
      <c r="D71" s="147"/>
      <c r="E71" s="66">
        <v>3</v>
      </c>
      <c r="F71" s="66" t="s">
        <v>19</v>
      </c>
      <c r="G71" s="80"/>
      <c r="H71" s="81">
        <f t="shared" ref="H71:H74" si="11">G71*E71</f>
        <v>0</v>
      </c>
      <c r="I71" s="81">
        <f t="shared" si="9"/>
        <v>0</v>
      </c>
      <c r="J71" s="81">
        <f t="shared" si="10"/>
        <v>0</v>
      </c>
      <c r="K71" s="106" t="s">
        <v>116</v>
      </c>
      <c r="L71" s="16"/>
    </row>
    <row r="72" spans="1:13" ht="45.95" customHeight="1">
      <c r="A72" s="66">
        <v>51</v>
      </c>
      <c r="B72" s="147" t="s">
        <v>117</v>
      </c>
      <c r="C72" s="147"/>
      <c r="D72" s="147"/>
      <c r="E72" s="66">
        <v>17</v>
      </c>
      <c r="F72" s="66" t="s">
        <v>19</v>
      </c>
      <c r="G72" s="80"/>
      <c r="H72" s="81">
        <f t="shared" si="11"/>
        <v>0</v>
      </c>
      <c r="I72" s="81">
        <f t="shared" si="9"/>
        <v>0</v>
      </c>
      <c r="J72" s="81">
        <f t="shared" si="10"/>
        <v>0</v>
      </c>
      <c r="K72" s="106" t="s">
        <v>118</v>
      </c>
      <c r="L72" s="16"/>
    </row>
    <row r="73" spans="1:13" ht="39" customHeight="1">
      <c r="A73" s="66">
        <v>52</v>
      </c>
      <c r="B73" s="180" t="s">
        <v>119</v>
      </c>
      <c r="C73" s="181"/>
      <c r="D73" s="182"/>
      <c r="E73" s="66">
        <v>4</v>
      </c>
      <c r="F73" s="66" t="s">
        <v>19</v>
      </c>
      <c r="G73" s="80"/>
      <c r="H73" s="81">
        <f t="shared" si="11"/>
        <v>0</v>
      </c>
      <c r="I73" s="81">
        <f t="shared" si="9"/>
        <v>0</v>
      </c>
      <c r="J73" s="81">
        <f t="shared" si="10"/>
        <v>0</v>
      </c>
      <c r="K73" s="107" t="s">
        <v>120</v>
      </c>
      <c r="L73" s="16"/>
    </row>
    <row r="74" spans="1:13" ht="35.1" customHeight="1">
      <c r="A74" s="66">
        <v>53</v>
      </c>
      <c r="B74" s="180" t="s">
        <v>121</v>
      </c>
      <c r="C74" s="181"/>
      <c r="D74" s="182"/>
      <c r="E74" s="66">
        <v>4</v>
      </c>
      <c r="F74" s="66" t="s">
        <v>19</v>
      </c>
      <c r="G74" s="80"/>
      <c r="H74" s="81">
        <f t="shared" si="11"/>
        <v>0</v>
      </c>
      <c r="I74" s="81">
        <f t="shared" si="9"/>
        <v>0</v>
      </c>
      <c r="J74" s="81">
        <f t="shared" si="10"/>
        <v>0</v>
      </c>
      <c r="K74" s="99" t="s">
        <v>122</v>
      </c>
      <c r="L74" s="16"/>
    </row>
    <row r="75" spans="1:13" ht="35.1" customHeight="1">
      <c r="A75" s="66">
        <v>54</v>
      </c>
      <c r="B75" s="147" t="s">
        <v>123</v>
      </c>
      <c r="C75" s="147"/>
      <c r="D75" s="147"/>
      <c r="E75" s="66">
        <v>4</v>
      </c>
      <c r="F75" s="66" t="s">
        <v>19</v>
      </c>
      <c r="G75" s="80"/>
      <c r="H75" s="81">
        <f>G75*E75</f>
        <v>0</v>
      </c>
      <c r="I75" s="81">
        <f t="shared" si="9"/>
        <v>0</v>
      </c>
      <c r="J75" s="81">
        <f t="shared" si="10"/>
        <v>0</v>
      </c>
      <c r="K75" s="106" t="s">
        <v>124</v>
      </c>
      <c r="L75" s="16"/>
    </row>
    <row r="76" spans="1:13" ht="39" customHeight="1">
      <c r="A76" s="66">
        <v>55</v>
      </c>
      <c r="B76" s="180" t="s">
        <v>125</v>
      </c>
      <c r="C76" s="181"/>
      <c r="D76" s="182"/>
      <c r="E76" s="66">
        <v>1</v>
      </c>
      <c r="F76" s="66" t="s">
        <v>19</v>
      </c>
      <c r="G76" s="80"/>
      <c r="H76" s="81">
        <f t="shared" ref="H76:H77" si="12">G76*E76</f>
        <v>0</v>
      </c>
      <c r="I76" s="81">
        <f t="shared" si="9"/>
        <v>0</v>
      </c>
      <c r="J76" s="81">
        <f t="shared" si="10"/>
        <v>0</v>
      </c>
      <c r="K76" s="99" t="s">
        <v>126</v>
      </c>
      <c r="L76" s="16"/>
    </row>
    <row r="77" spans="1:13" ht="51" customHeight="1" thickBot="1">
      <c r="A77" s="66">
        <v>56</v>
      </c>
      <c r="B77" s="157" t="s">
        <v>8</v>
      </c>
      <c r="C77" s="158"/>
      <c r="D77" s="159"/>
      <c r="E77" s="66">
        <v>1</v>
      </c>
      <c r="F77" s="66" t="s">
        <v>19</v>
      </c>
      <c r="G77" s="80"/>
      <c r="H77" s="81">
        <f t="shared" si="12"/>
        <v>0</v>
      </c>
      <c r="I77" s="81">
        <f t="shared" si="9"/>
        <v>0</v>
      </c>
      <c r="J77" s="81">
        <f t="shared" si="10"/>
        <v>0</v>
      </c>
      <c r="K77" s="108" t="s">
        <v>44</v>
      </c>
      <c r="L77" s="22"/>
      <c r="M77" s="8"/>
    </row>
    <row r="78" spans="1:13" ht="18" customHeight="1" thickBot="1">
      <c r="A78" s="72"/>
      <c r="B78" s="73"/>
      <c r="C78" s="176" t="s">
        <v>108</v>
      </c>
      <c r="D78" s="177"/>
      <c r="E78" s="177"/>
      <c r="F78" s="177"/>
      <c r="G78" s="178"/>
      <c r="H78" s="74">
        <f>SUM(H70:H77)</f>
        <v>0</v>
      </c>
      <c r="I78" s="75"/>
      <c r="J78" s="74">
        <f>SUM(J70:J77)</f>
        <v>0</v>
      </c>
      <c r="K78" s="97"/>
      <c r="L78" s="16"/>
      <c r="M78" s="8"/>
    </row>
    <row r="79" spans="1:13" ht="20.100000000000001" customHeight="1">
      <c r="A79" s="76"/>
      <c r="B79" s="77"/>
      <c r="C79" s="77"/>
      <c r="D79" s="77"/>
      <c r="E79" s="78"/>
      <c r="F79" s="78"/>
      <c r="G79" s="79"/>
      <c r="H79" s="79"/>
      <c r="I79" s="79"/>
      <c r="J79" s="79"/>
      <c r="K79" s="98"/>
      <c r="L79" s="16"/>
    </row>
    <row r="80" spans="1:13" ht="15.95" customHeight="1">
      <c r="A80" s="152" t="s">
        <v>34</v>
      </c>
      <c r="B80" s="153"/>
      <c r="C80" s="153"/>
      <c r="D80" s="153"/>
      <c r="E80" s="153"/>
      <c r="F80" s="153"/>
      <c r="G80" s="153"/>
      <c r="H80" s="153"/>
      <c r="I80" s="153"/>
      <c r="J80" s="153"/>
      <c r="K80" s="154"/>
      <c r="L80" s="15"/>
    </row>
    <row r="81" spans="1:12" ht="36.75" customHeight="1">
      <c r="A81" s="66">
        <v>57</v>
      </c>
      <c r="B81" s="157" t="s">
        <v>127</v>
      </c>
      <c r="C81" s="158"/>
      <c r="D81" s="159"/>
      <c r="E81" s="66">
        <v>5</v>
      </c>
      <c r="F81" s="66" t="s">
        <v>19</v>
      </c>
      <c r="G81" s="80"/>
      <c r="H81" s="81">
        <f t="shared" ref="H81:H83" si="13">G81*E81</f>
        <v>0</v>
      </c>
      <c r="I81" s="81">
        <f t="shared" ref="I81:I83" si="14">G81*1.21</f>
        <v>0</v>
      </c>
      <c r="J81" s="81">
        <f t="shared" ref="J81:J83" si="15">I81*E81</f>
        <v>0</v>
      </c>
      <c r="K81" s="109" t="s">
        <v>45</v>
      </c>
      <c r="L81" s="15"/>
    </row>
    <row r="82" spans="1:12" ht="30.95" customHeight="1">
      <c r="A82" s="66">
        <v>58</v>
      </c>
      <c r="B82" s="157" t="s">
        <v>97</v>
      </c>
      <c r="C82" s="158"/>
      <c r="D82" s="159"/>
      <c r="E82" s="66">
        <v>5</v>
      </c>
      <c r="F82" s="66" t="s">
        <v>19</v>
      </c>
      <c r="G82" s="80"/>
      <c r="H82" s="81">
        <f t="shared" si="13"/>
        <v>0</v>
      </c>
      <c r="I82" s="81">
        <f t="shared" si="14"/>
        <v>0</v>
      </c>
      <c r="J82" s="81">
        <f t="shared" si="15"/>
        <v>0</v>
      </c>
      <c r="K82" s="109" t="s">
        <v>45</v>
      </c>
      <c r="L82" s="15"/>
    </row>
    <row r="83" spans="1:12" ht="18.95" customHeight="1" thickBot="1">
      <c r="A83" s="66">
        <v>59</v>
      </c>
      <c r="B83" s="157" t="s">
        <v>35</v>
      </c>
      <c r="C83" s="158"/>
      <c r="D83" s="159"/>
      <c r="E83" s="66">
        <v>1</v>
      </c>
      <c r="F83" s="66" t="s">
        <v>19</v>
      </c>
      <c r="G83" s="80"/>
      <c r="H83" s="81">
        <f t="shared" si="13"/>
        <v>0</v>
      </c>
      <c r="I83" s="81">
        <f t="shared" si="14"/>
        <v>0</v>
      </c>
      <c r="J83" s="81">
        <f t="shared" si="15"/>
        <v>0</v>
      </c>
      <c r="K83" s="109" t="s">
        <v>44</v>
      </c>
      <c r="L83" s="15"/>
    </row>
    <row r="84" spans="1:12" ht="15.75" thickBot="1">
      <c r="A84" s="72"/>
      <c r="B84" s="73"/>
      <c r="C84" s="176" t="s">
        <v>108</v>
      </c>
      <c r="D84" s="177"/>
      <c r="E84" s="177"/>
      <c r="F84" s="177"/>
      <c r="G84" s="178"/>
      <c r="H84" s="74">
        <f>SUM(H81:H83)</f>
        <v>0</v>
      </c>
      <c r="I84" s="75"/>
      <c r="J84" s="74">
        <f>SUM(J81:J83)</f>
        <v>0</v>
      </c>
      <c r="K84" s="97"/>
      <c r="L84" s="15"/>
    </row>
    <row r="85" spans="1:12">
      <c r="A85" s="84"/>
      <c r="B85" s="73"/>
      <c r="C85" s="73"/>
      <c r="D85" s="73"/>
      <c r="E85" s="72"/>
      <c r="F85" s="72"/>
      <c r="G85" s="75"/>
      <c r="H85" s="75"/>
      <c r="I85" s="75"/>
      <c r="J85" s="75"/>
      <c r="K85" s="97"/>
      <c r="L85" s="15"/>
    </row>
    <row r="86" spans="1:12" ht="15" customHeight="1">
      <c r="A86" s="152" t="s">
        <v>98</v>
      </c>
      <c r="B86" s="153"/>
      <c r="C86" s="153"/>
      <c r="D86" s="153"/>
      <c r="E86" s="153"/>
      <c r="F86" s="153"/>
      <c r="G86" s="153"/>
      <c r="H86" s="153"/>
      <c r="I86" s="153"/>
      <c r="J86" s="153"/>
      <c r="K86" s="154"/>
      <c r="L86" s="15"/>
    </row>
    <row r="87" spans="1:12" ht="30" customHeight="1" thickBot="1">
      <c r="A87" s="66">
        <v>60</v>
      </c>
      <c r="B87" s="157" t="s">
        <v>75</v>
      </c>
      <c r="C87" s="158"/>
      <c r="D87" s="159"/>
      <c r="E87" s="66">
        <v>1</v>
      </c>
      <c r="F87" s="66" t="s">
        <v>19</v>
      </c>
      <c r="G87" s="80"/>
      <c r="H87" s="81">
        <f t="shared" ref="H87" si="16">G87*E87</f>
        <v>0</v>
      </c>
      <c r="I87" s="81">
        <f t="shared" ref="I87" si="17">G87*1.21</f>
        <v>0</v>
      </c>
      <c r="J87" s="81">
        <f t="shared" ref="J87" si="18">I87*E87</f>
        <v>0</v>
      </c>
      <c r="K87" s="109" t="s">
        <v>99</v>
      </c>
      <c r="L87" s="15"/>
    </row>
    <row r="88" spans="1:12" ht="18" customHeight="1" thickBot="1">
      <c r="A88" s="85"/>
      <c r="B88" s="86"/>
      <c r="C88" s="176" t="s">
        <v>108</v>
      </c>
      <c r="D88" s="177"/>
      <c r="E88" s="177"/>
      <c r="F88" s="177"/>
      <c r="G88" s="178"/>
      <c r="H88" s="74">
        <f>SUM(H85:H87)</f>
        <v>0</v>
      </c>
      <c r="I88" s="75"/>
      <c r="J88" s="74">
        <f>SUM(J85:J87)</f>
        <v>0</v>
      </c>
      <c r="K88" s="85"/>
      <c r="L88" s="6"/>
    </row>
    <row r="89" spans="1:12">
      <c r="A89" s="85"/>
      <c r="B89" s="86"/>
      <c r="C89" s="86"/>
      <c r="D89" s="85"/>
      <c r="E89" s="85"/>
      <c r="F89" s="85"/>
      <c r="G89" s="85"/>
      <c r="H89" s="85"/>
      <c r="I89" s="85"/>
      <c r="J89" s="85"/>
      <c r="K89" s="85"/>
    </row>
    <row r="90" spans="1:12" ht="15.95" customHeight="1" thickBot="1">
      <c r="A90" s="87"/>
      <c r="B90" s="88"/>
      <c r="C90" s="88"/>
      <c r="D90" s="87"/>
      <c r="E90" s="87"/>
      <c r="F90" s="87"/>
      <c r="G90" s="87"/>
      <c r="H90" s="87"/>
      <c r="I90" s="87"/>
      <c r="J90" s="87"/>
      <c r="K90" s="87"/>
    </row>
    <row r="91" spans="1:12">
      <c r="A91" s="88"/>
      <c r="B91" s="88"/>
      <c r="C91" s="88"/>
      <c r="D91" s="173" t="s">
        <v>5</v>
      </c>
      <c r="E91" s="174"/>
      <c r="F91" s="174"/>
      <c r="G91" s="175"/>
      <c r="H91" s="136">
        <f>H84+H78+H67+H41+H19+H88</f>
        <v>0</v>
      </c>
      <c r="I91" s="89"/>
      <c r="J91" s="89"/>
      <c r="K91" s="87"/>
    </row>
    <row r="92" spans="1:12">
      <c r="A92" s="88"/>
      <c r="B92" s="88"/>
      <c r="C92" s="88"/>
      <c r="D92" s="167" t="s">
        <v>6</v>
      </c>
      <c r="E92" s="168"/>
      <c r="F92" s="168"/>
      <c r="G92" s="169"/>
      <c r="H92" s="137">
        <f>H91*0.21</f>
        <v>0</v>
      </c>
      <c r="I92" s="89"/>
      <c r="J92" s="89"/>
      <c r="K92" s="87"/>
    </row>
    <row r="93" spans="1:12" ht="15.75" thickBot="1">
      <c r="A93" s="88"/>
      <c r="B93" s="88"/>
      <c r="C93" s="88"/>
      <c r="D93" s="170" t="s">
        <v>7</v>
      </c>
      <c r="E93" s="171"/>
      <c r="F93" s="171"/>
      <c r="G93" s="172"/>
      <c r="H93" s="138">
        <f>H91*1.21</f>
        <v>0</v>
      </c>
      <c r="I93" s="90"/>
      <c r="J93" s="90"/>
      <c r="K93" s="87"/>
    </row>
  </sheetData>
  <mergeCells count="85">
    <mergeCell ref="D93:G93"/>
    <mergeCell ref="C84:G84"/>
    <mergeCell ref="A86:K86"/>
    <mergeCell ref="B87:D87"/>
    <mergeCell ref="C88:G88"/>
    <mergeCell ref="D91:G91"/>
    <mergeCell ref="D92:G92"/>
    <mergeCell ref="B83:D83"/>
    <mergeCell ref="B71:D71"/>
    <mergeCell ref="B72:D72"/>
    <mergeCell ref="B73:D73"/>
    <mergeCell ref="B74:D74"/>
    <mergeCell ref="B75:D75"/>
    <mergeCell ref="B76:D76"/>
    <mergeCell ref="B77:D77"/>
    <mergeCell ref="C78:G78"/>
    <mergeCell ref="A80:K80"/>
    <mergeCell ref="B81:D81"/>
    <mergeCell ref="B82:D82"/>
    <mergeCell ref="B70:D70"/>
    <mergeCell ref="B58:D58"/>
    <mergeCell ref="B59:D59"/>
    <mergeCell ref="B60:D60"/>
    <mergeCell ref="B61:D61"/>
    <mergeCell ref="B62:D62"/>
    <mergeCell ref="B63:D63"/>
    <mergeCell ref="B64:D64"/>
    <mergeCell ref="B65:D65"/>
    <mergeCell ref="B66:D66"/>
    <mergeCell ref="C67:G67"/>
    <mergeCell ref="A69:K69"/>
    <mergeCell ref="B57:D57"/>
    <mergeCell ref="B46:D46"/>
    <mergeCell ref="B47:D47"/>
    <mergeCell ref="B48:D48"/>
    <mergeCell ref="B49:D49"/>
    <mergeCell ref="B50:D50"/>
    <mergeCell ref="B51:D51"/>
    <mergeCell ref="B52:D52"/>
    <mergeCell ref="B53:D53"/>
    <mergeCell ref="B54:D54"/>
    <mergeCell ref="B55:D55"/>
    <mergeCell ref="B56:D56"/>
    <mergeCell ref="B45:D45"/>
    <mergeCell ref="B33:D33"/>
    <mergeCell ref="B34:D34"/>
    <mergeCell ref="B35:D35"/>
    <mergeCell ref="B36:D36"/>
    <mergeCell ref="B37:D37"/>
    <mergeCell ref="B38:D38"/>
    <mergeCell ref="B39:D39"/>
    <mergeCell ref="B40:D40"/>
    <mergeCell ref="C41:G41"/>
    <mergeCell ref="A43:K43"/>
    <mergeCell ref="B44:D44"/>
    <mergeCell ref="B32:D32"/>
    <mergeCell ref="A21:K21"/>
    <mergeCell ref="B22:D22"/>
    <mergeCell ref="B23:D23"/>
    <mergeCell ref="B24:D24"/>
    <mergeCell ref="B25:D25"/>
    <mergeCell ref="B26:D26"/>
    <mergeCell ref="B27:D27"/>
    <mergeCell ref="B28:D28"/>
    <mergeCell ref="B29:D29"/>
    <mergeCell ref="B30:D30"/>
    <mergeCell ref="B31:D31"/>
    <mergeCell ref="C19:G19"/>
    <mergeCell ref="B8:D8"/>
    <mergeCell ref="B9:D9"/>
    <mergeCell ref="B10:D10"/>
    <mergeCell ref="B11:D11"/>
    <mergeCell ref="B12:D12"/>
    <mergeCell ref="B13:D13"/>
    <mergeCell ref="B14:D14"/>
    <mergeCell ref="B15:D15"/>
    <mergeCell ref="B16:D16"/>
    <mergeCell ref="B17:D17"/>
    <mergeCell ref="B18:D18"/>
    <mergeCell ref="B7:D7"/>
    <mergeCell ref="A1:K2"/>
    <mergeCell ref="A3:K3"/>
    <mergeCell ref="A4:K4"/>
    <mergeCell ref="B5:D5"/>
    <mergeCell ref="A6:K6"/>
  </mergeCells>
  <pageMargins left="0.7" right="0.7" top="0.78740157499999996" bottom="0.78740157499999996" header="0.3" footer="0.3"/>
  <pageSetup paperSize="9" scale="25" orientation="landscape" horizontalDpi="4294967292" verticalDpi="4294967292" r:id="rId1"/>
</worksheet>
</file>

<file path=xl/worksheets/sheet4.xml><?xml version="1.0" encoding="utf-8"?>
<worksheet xmlns="http://schemas.openxmlformats.org/spreadsheetml/2006/main" xmlns:r="http://schemas.openxmlformats.org/officeDocument/2006/relationships">
  <sheetPr>
    <tabColor theme="3" tint="0.39997558519241921"/>
  </sheetPr>
  <dimension ref="A1:M97"/>
  <sheetViews>
    <sheetView topLeftCell="A94" zoomScaleNormal="100" zoomScalePageLayoutView="115" workbookViewId="0">
      <selection activeCell="D95" sqref="D95:H97"/>
    </sheetView>
  </sheetViews>
  <sheetFormatPr defaultColWidth="8.85546875" defaultRowHeight="15"/>
  <cols>
    <col min="1" max="2" width="8.85546875" style="2"/>
    <col min="3" max="3" width="20.85546875" style="2" customWidth="1"/>
    <col min="4" max="4" width="2.7109375" style="2" customWidth="1"/>
    <col min="5" max="6" width="8.85546875" style="2"/>
    <col min="7" max="7" width="13.7109375" style="2" customWidth="1"/>
    <col min="8" max="8" width="14.42578125" style="2" customWidth="1"/>
    <col min="9" max="9" width="12.85546875" style="2" customWidth="1"/>
    <col min="10" max="10" width="15.7109375" style="2" customWidth="1"/>
    <col min="11" max="11" width="63.42578125" style="1" customWidth="1"/>
    <col min="12" max="12" width="13.140625" customWidth="1"/>
  </cols>
  <sheetData>
    <row r="1" spans="1:13" ht="15" customHeight="1">
      <c r="A1" s="148" t="s">
        <v>331</v>
      </c>
      <c r="B1" s="148"/>
      <c r="C1" s="148"/>
      <c r="D1" s="148"/>
      <c r="E1" s="148"/>
      <c r="F1" s="148"/>
      <c r="G1" s="148"/>
      <c r="H1" s="148"/>
      <c r="I1" s="148"/>
      <c r="J1" s="148"/>
      <c r="K1" s="148"/>
    </row>
    <row r="2" spans="1:13" ht="15" customHeight="1">
      <c r="A2" s="148"/>
      <c r="B2" s="148"/>
      <c r="C2" s="148"/>
      <c r="D2" s="148"/>
      <c r="E2" s="148"/>
      <c r="F2" s="148"/>
      <c r="G2" s="148"/>
      <c r="H2" s="148"/>
      <c r="I2" s="148"/>
      <c r="J2" s="148"/>
      <c r="K2" s="148"/>
    </row>
    <row r="3" spans="1:13" ht="21">
      <c r="A3" s="149" t="s">
        <v>37</v>
      </c>
      <c r="B3" s="149"/>
      <c r="C3" s="149"/>
      <c r="D3" s="149"/>
      <c r="E3" s="149"/>
      <c r="F3" s="149"/>
      <c r="G3" s="149"/>
      <c r="H3" s="149"/>
      <c r="I3" s="149"/>
      <c r="J3" s="149"/>
      <c r="K3" s="149"/>
    </row>
    <row r="4" spans="1:13" ht="21">
      <c r="A4" s="150" t="s">
        <v>141</v>
      </c>
      <c r="B4" s="150"/>
      <c r="C4" s="150"/>
      <c r="D4" s="150"/>
      <c r="E4" s="150"/>
      <c r="F4" s="150"/>
      <c r="G4" s="150"/>
      <c r="H4" s="150"/>
      <c r="I4" s="150"/>
      <c r="J4" s="150"/>
      <c r="K4" s="150"/>
    </row>
    <row r="5" spans="1:13" s="3" customFormat="1" ht="25.5">
      <c r="A5" s="120" t="s">
        <v>0</v>
      </c>
      <c r="B5" s="186" t="s">
        <v>1</v>
      </c>
      <c r="C5" s="186"/>
      <c r="D5" s="186"/>
      <c r="E5" s="120" t="s">
        <v>2</v>
      </c>
      <c r="F5" s="120" t="s">
        <v>18</v>
      </c>
      <c r="G5" s="121" t="s">
        <v>3</v>
      </c>
      <c r="H5" s="121" t="s">
        <v>4</v>
      </c>
      <c r="I5" s="121" t="s">
        <v>22</v>
      </c>
      <c r="J5" s="121" t="s">
        <v>23</v>
      </c>
      <c r="K5" s="63" t="s">
        <v>10</v>
      </c>
      <c r="L5" s="14"/>
    </row>
    <row r="6" spans="1:13" ht="15" customHeight="1">
      <c r="A6" s="187" t="s">
        <v>20</v>
      </c>
      <c r="B6" s="154"/>
      <c r="C6" s="154"/>
      <c r="D6" s="154"/>
      <c r="E6" s="154"/>
      <c r="F6" s="154"/>
      <c r="G6" s="154"/>
      <c r="H6" s="154"/>
      <c r="I6" s="154"/>
      <c r="J6" s="154"/>
      <c r="K6" s="154"/>
      <c r="L6" s="15"/>
    </row>
    <row r="7" spans="1:13" ht="27.95" customHeight="1">
      <c r="A7" s="110">
        <v>1</v>
      </c>
      <c r="B7" s="183" t="s">
        <v>142</v>
      </c>
      <c r="C7" s="184"/>
      <c r="D7" s="185"/>
      <c r="E7" s="110">
        <v>1</v>
      </c>
      <c r="F7" s="110" t="s">
        <v>19</v>
      </c>
      <c r="G7" s="111"/>
      <c r="H7" s="112">
        <f>G7*E7</f>
        <v>0</v>
      </c>
      <c r="I7" s="112">
        <f>G7*1.21</f>
        <v>0</v>
      </c>
      <c r="J7" s="112">
        <f>I7*E7</f>
        <v>0</v>
      </c>
      <c r="K7" s="99" t="s">
        <v>48</v>
      </c>
      <c r="L7" s="15"/>
      <c r="M7" s="11"/>
    </row>
    <row r="8" spans="1:13" ht="29.1" customHeight="1">
      <c r="A8" s="110">
        <v>2</v>
      </c>
      <c r="B8" s="188" t="s">
        <v>25</v>
      </c>
      <c r="C8" s="188"/>
      <c r="D8" s="188"/>
      <c r="E8" s="110">
        <v>1</v>
      </c>
      <c r="F8" s="110" t="s">
        <v>19</v>
      </c>
      <c r="G8" s="111"/>
      <c r="H8" s="112">
        <f>G8*E8</f>
        <v>0</v>
      </c>
      <c r="I8" s="112">
        <f t="shared" ref="I8:I19" si="0">G8*1.21</f>
        <v>0</v>
      </c>
      <c r="J8" s="112">
        <f t="shared" ref="J8:J19" si="1">I8*E8</f>
        <v>0</v>
      </c>
      <c r="K8" s="96" t="s">
        <v>48</v>
      </c>
      <c r="L8" s="15"/>
    </row>
    <row r="9" spans="1:13">
      <c r="A9" s="110">
        <v>3</v>
      </c>
      <c r="B9" s="188" t="s">
        <v>30</v>
      </c>
      <c r="C9" s="188"/>
      <c r="D9" s="188"/>
      <c r="E9" s="110">
        <v>2</v>
      </c>
      <c r="F9" s="110" t="s">
        <v>19</v>
      </c>
      <c r="G9" s="111"/>
      <c r="H9" s="112">
        <f t="shared" ref="H9:H19" si="2">G9*E9</f>
        <v>0</v>
      </c>
      <c r="I9" s="112">
        <f t="shared" si="0"/>
        <v>0</v>
      </c>
      <c r="J9" s="112">
        <f t="shared" si="1"/>
        <v>0</v>
      </c>
      <c r="K9" s="96" t="s">
        <v>48</v>
      </c>
      <c r="L9" s="15"/>
    </row>
    <row r="10" spans="1:13" ht="29.1" customHeight="1">
      <c r="A10" s="110">
        <v>4</v>
      </c>
      <c r="B10" s="188" t="s">
        <v>26</v>
      </c>
      <c r="C10" s="188"/>
      <c r="D10" s="188"/>
      <c r="E10" s="110">
        <v>1</v>
      </c>
      <c r="F10" s="110" t="s">
        <v>19</v>
      </c>
      <c r="G10" s="111"/>
      <c r="H10" s="112">
        <f t="shared" si="2"/>
        <v>0</v>
      </c>
      <c r="I10" s="112">
        <f t="shared" si="0"/>
        <v>0</v>
      </c>
      <c r="J10" s="112">
        <f t="shared" si="1"/>
        <v>0</v>
      </c>
      <c r="K10" s="96" t="s">
        <v>44</v>
      </c>
      <c r="L10" s="15"/>
    </row>
    <row r="11" spans="1:13" ht="17.100000000000001" customHeight="1">
      <c r="A11" s="110">
        <v>5</v>
      </c>
      <c r="B11" s="188" t="s">
        <v>27</v>
      </c>
      <c r="C11" s="188"/>
      <c r="D11" s="188"/>
      <c r="E11" s="110">
        <v>1</v>
      </c>
      <c r="F11" s="110" t="s">
        <v>19</v>
      </c>
      <c r="G11" s="111"/>
      <c r="H11" s="112">
        <f t="shared" si="2"/>
        <v>0</v>
      </c>
      <c r="I11" s="112">
        <f t="shared" si="0"/>
        <v>0</v>
      </c>
      <c r="J11" s="112">
        <f t="shared" si="1"/>
        <v>0</v>
      </c>
      <c r="K11" s="96" t="s">
        <v>45</v>
      </c>
      <c r="L11" s="15"/>
    </row>
    <row r="12" spans="1:13" ht="29.1" customHeight="1">
      <c r="A12" s="110">
        <v>6</v>
      </c>
      <c r="B12" s="188" t="s">
        <v>28</v>
      </c>
      <c r="C12" s="188"/>
      <c r="D12" s="188"/>
      <c r="E12" s="110">
        <v>2</v>
      </c>
      <c r="F12" s="110" t="s">
        <v>19</v>
      </c>
      <c r="G12" s="111"/>
      <c r="H12" s="112">
        <f t="shared" si="2"/>
        <v>0</v>
      </c>
      <c r="I12" s="112">
        <f t="shared" si="0"/>
        <v>0</v>
      </c>
      <c r="J12" s="112">
        <f t="shared" si="1"/>
        <v>0</v>
      </c>
      <c r="K12" s="96" t="s">
        <v>45</v>
      </c>
      <c r="L12" s="15"/>
    </row>
    <row r="13" spans="1:13">
      <c r="A13" s="110">
        <v>7</v>
      </c>
      <c r="B13" s="188" t="s">
        <v>29</v>
      </c>
      <c r="C13" s="188"/>
      <c r="D13" s="188"/>
      <c r="E13" s="110">
        <v>1</v>
      </c>
      <c r="F13" s="110" t="s">
        <v>19</v>
      </c>
      <c r="G13" s="111"/>
      <c r="H13" s="112">
        <f t="shared" si="2"/>
        <v>0</v>
      </c>
      <c r="I13" s="112">
        <f t="shared" si="0"/>
        <v>0</v>
      </c>
      <c r="J13" s="112">
        <f t="shared" si="1"/>
        <v>0</v>
      </c>
      <c r="K13" s="96" t="s">
        <v>45</v>
      </c>
      <c r="L13" s="15"/>
    </row>
    <row r="14" spans="1:13" ht="27" customHeight="1">
      <c r="A14" s="110">
        <v>8</v>
      </c>
      <c r="B14" s="188" t="s">
        <v>77</v>
      </c>
      <c r="C14" s="188"/>
      <c r="D14" s="188"/>
      <c r="E14" s="110">
        <v>1</v>
      </c>
      <c r="F14" s="110" t="s">
        <v>19</v>
      </c>
      <c r="G14" s="111"/>
      <c r="H14" s="112">
        <f t="shared" si="2"/>
        <v>0</v>
      </c>
      <c r="I14" s="112">
        <f t="shared" si="0"/>
        <v>0</v>
      </c>
      <c r="J14" s="112">
        <f t="shared" si="1"/>
        <v>0</v>
      </c>
      <c r="K14" s="96" t="s">
        <v>45</v>
      </c>
      <c r="L14" s="15"/>
    </row>
    <row r="15" spans="1:13">
      <c r="A15" s="110">
        <v>9</v>
      </c>
      <c r="B15" s="188" t="s">
        <v>143</v>
      </c>
      <c r="C15" s="188"/>
      <c r="D15" s="188"/>
      <c r="E15" s="110">
        <v>1</v>
      </c>
      <c r="F15" s="110" t="s">
        <v>19</v>
      </c>
      <c r="G15" s="111"/>
      <c r="H15" s="112">
        <f t="shared" si="2"/>
        <v>0</v>
      </c>
      <c r="I15" s="112">
        <f t="shared" si="0"/>
        <v>0</v>
      </c>
      <c r="J15" s="112">
        <f t="shared" si="1"/>
        <v>0</v>
      </c>
      <c r="K15" s="96" t="s">
        <v>45</v>
      </c>
      <c r="L15" s="15"/>
    </row>
    <row r="16" spans="1:13">
      <c r="A16" s="110">
        <v>10</v>
      </c>
      <c r="B16" s="188" t="s">
        <v>31</v>
      </c>
      <c r="C16" s="188"/>
      <c r="D16" s="188"/>
      <c r="E16" s="110">
        <v>1</v>
      </c>
      <c r="F16" s="110" t="s">
        <v>19</v>
      </c>
      <c r="G16" s="111"/>
      <c r="H16" s="112">
        <f t="shared" si="2"/>
        <v>0</v>
      </c>
      <c r="I16" s="112">
        <f t="shared" si="0"/>
        <v>0</v>
      </c>
      <c r="J16" s="112">
        <f t="shared" si="1"/>
        <v>0</v>
      </c>
      <c r="K16" s="96" t="s">
        <v>44</v>
      </c>
      <c r="L16" s="15"/>
    </row>
    <row r="17" spans="1:12">
      <c r="A17" s="110">
        <v>11</v>
      </c>
      <c r="B17" s="188" t="s">
        <v>144</v>
      </c>
      <c r="C17" s="188"/>
      <c r="D17" s="188"/>
      <c r="E17" s="110">
        <v>1</v>
      </c>
      <c r="F17" s="110" t="s">
        <v>19</v>
      </c>
      <c r="G17" s="111"/>
      <c r="H17" s="112">
        <f t="shared" si="2"/>
        <v>0</v>
      </c>
      <c r="I17" s="112">
        <f t="shared" si="0"/>
        <v>0</v>
      </c>
      <c r="J17" s="112">
        <f t="shared" si="1"/>
        <v>0</v>
      </c>
      <c r="K17" s="96" t="s">
        <v>44</v>
      </c>
      <c r="L17" s="15"/>
    </row>
    <row r="18" spans="1:12" ht="42.95" customHeight="1">
      <c r="A18" s="110">
        <v>12</v>
      </c>
      <c r="B18" s="188" t="s">
        <v>145</v>
      </c>
      <c r="C18" s="188"/>
      <c r="D18" s="188"/>
      <c r="E18" s="110">
        <v>1</v>
      </c>
      <c r="F18" s="110" t="s">
        <v>19</v>
      </c>
      <c r="G18" s="111"/>
      <c r="H18" s="112">
        <f t="shared" si="2"/>
        <v>0</v>
      </c>
      <c r="I18" s="112">
        <f t="shared" si="0"/>
        <v>0</v>
      </c>
      <c r="J18" s="112">
        <f t="shared" si="1"/>
        <v>0</v>
      </c>
      <c r="K18" s="96" t="s">
        <v>45</v>
      </c>
      <c r="L18" s="15"/>
    </row>
    <row r="19" spans="1:12" ht="27" customHeight="1" thickBot="1">
      <c r="A19" s="110">
        <v>13</v>
      </c>
      <c r="B19" s="188" t="s">
        <v>79</v>
      </c>
      <c r="C19" s="179"/>
      <c r="D19" s="179"/>
      <c r="E19" s="69">
        <v>1</v>
      </c>
      <c r="F19" s="69" t="s">
        <v>19</v>
      </c>
      <c r="G19" s="82"/>
      <c r="H19" s="113">
        <f t="shared" si="2"/>
        <v>0</v>
      </c>
      <c r="I19" s="112">
        <f t="shared" si="0"/>
        <v>0</v>
      </c>
      <c r="J19" s="113">
        <f t="shared" si="1"/>
        <v>0</v>
      </c>
      <c r="K19" s="96" t="s">
        <v>45</v>
      </c>
      <c r="L19" s="15"/>
    </row>
    <row r="20" spans="1:12" ht="17.100000000000001" customHeight="1" thickBot="1">
      <c r="A20" s="72"/>
      <c r="B20" s="73"/>
      <c r="C20" s="176" t="s">
        <v>146</v>
      </c>
      <c r="D20" s="177"/>
      <c r="E20" s="177"/>
      <c r="F20" s="177"/>
      <c r="G20" s="178"/>
      <c r="H20" s="114">
        <f>SUM(H7:H19)</f>
        <v>0</v>
      </c>
      <c r="I20" s="115"/>
      <c r="J20" s="114">
        <f>SUM(J7:J19)</f>
        <v>0</v>
      </c>
      <c r="K20" s="97"/>
      <c r="L20" s="15"/>
    </row>
    <row r="21" spans="1:12" ht="14.1" customHeight="1">
      <c r="A21" s="76"/>
      <c r="B21" s="77"/>
      <c r="C21" s="77"/>
      <c r="D21" s="77"/>
      <c r="E21" s="78"/>
      <c r="F21" s="78"/>
      <c r="G21" s="116"/>
      <c r="H21" s="116"/>
      <c r="I21" s="116"/>
      <c r="J21" s="116"/>
      <c r="K21" s="98"/>
      <c r="L21" s="15"/>
    </row>
    <row r="22" spans="1:12">
      <c r="A22" s="187" t="s">
        <v>24</v>
      </c>
      <c r="B22" s="154"/>
      <c r="C22" s="154"/>
      <c r="D22" s="154"/>
      <c r="E22" s="154"/>
      <c r="F22" s="154"/>
      <c r="G22" s="154"/>
      <c r="H22" s="154"/>
      <c r="I22" s="154"/>
      <c r="J22" s="154"/>
      <c r="K22" s="154"/>
      <c r="L22" s="15"/>
    </row>
    <row r="23" spans="1:12">
      <c r="A23" s="110">
        <v>14</v>
      </c>
      <c r="B23" s="189" t="s">
        <v>11</v>
      </c>
      <c r="C23" s="190"/>
      <c r="D23" s="191"/>
      <c r="E23" s="110">
        <v>22</v>
      </c>
      <c r="F23" s="110" t="s">
        <v>40</v>
      </c>
      <c r="G23" s="111"/>
      <c r="H23" s="112">
        <f>G23*E23</f>
        <v>0</v>
      </c>
      <c r="I23" s="112">
        <f t="shared" ref="I23:I38" si="3">G23*1.21</f>
        <v>0</v>
      </c>
      <c r="J23" s="112">
        <f t="shared" ref="J23:J38" si="4">I23*E23</f>
        <v>0</v>
      </c>
      <c r="K23" s="99" t="s">
        <v>46</v>
      </c>
      <c r="L23" s="15"/>
    </row>
    <row r="24" spans="1:12">
      <c r="A24" s="110">
        <v>15</v>
      </c>
      <c r="B24" s="189" t="s">
        <v>321</v>
      </c>
      <c r="C24" s="190"/>
      <c r="D24" s="191"/>
      <c r="E24" s="110">
        <v>650</v>
      </c>
      <c r="F24" s="110" t="s">
        <v>40</v>
      </c>
      <c r="G24" s="111"/>
      <c r="H24" s="112">
        <f t="shared" ref="H24:H38" si="5">G24*E24</f>
        <v>0</v>
      </c>
      <c r="I24" s="112">
        <f t="shared" si="3"/>
        <v>0</v>
      </c>
      <c r="J24" s="112">
        <f t="shared" si="4"/>
        <v>0</v>
      </c>
      <c r="K24" s="99" t="s">
        <v>46</v>
      </c>
      <c r="L24" s="15"/>
    </row>
    <row r="25" spans="1:12">
      <c r="A25" s="110">
        <v>16</v>
      </c>
      <c r="B25" s="189" t="s">
        <v>12</v>
      </c>
      <c r="C25" s="190"/>
      <c r="D25" s="191"/>
      <c r="E25" s="110">
        <v>38</v>
      </c>
      <c r="F25" s="110" t="s">
        <v>40</v>
      </c>
      <c r="G25" s="111"/>
      <c r="H25" s="112">
        <f t="shared" si="5"/>
        <v>0</v>
      </c>
      <c r="I25" s="112">
        <f t="shared" si="3"/>
        <v>0</v>
      </c>
      <c r="J25" s="112">
        <f t="shared" si="4"/>
        <v>0</v>
      </c>
      <c r="K25" s="99" t="s">
        <v>46</v>
      </c>
      <c r="L25" s="15"/>
    </row>
    <row r="26" spans="1:12">
      <c r="A26" s="110">
        <v>17</v>
      </c>
      <c r="B26" s="189" t="s">
        <v>13</v>
      </c>
      <c r="C26" s="190"/>
      <c r="D26" s="191"/>
      <c r="E26" s="110">
        <v>116.19</v>
      </c>
      <c r="F26" s="110" t="s">
        <v>41</v>
      </c>
      <c r="G26" s="111"/>
      <c r="H26" s="112">
        <f t="shared" si="5"/>
        <v>0</v>
      </c>
      <c r="I26" s="112">
        <f t="shared" si="3"/>
        <v>0</v>
      </c>
      <c r="J26" s="112">
        <f t="shared" si="4"/>
        <v>0</v>
      </c>
      <c r="K26" s="99" t="s">
        <v>46</v>
      </c>
      <c r="L26" s="15"/>
    </row>
    <row r="27" spans="1:12">
      <c r="A27" s="110">
        <v>18</v>
      </c>
      <c r="B27" s="189" t="s">
        <v>14</v>
      </c>
      <c r="C27" s="190"/>
      <c r="D27" s="191"/>
      <c r="E27" s="110">
        <v>63</v>
      </c>
      <c r="F27" s="110" t="s">
        <v>42</v>
      </c>
      <c r="G27" s="111"/>
      <c r="H27" s="112">
        <f t="shared" si="5"/>
        <v>0</v>
      </c>
      <c r="I27" s="112">
        <f t="shared" si="3"/>
        <v>0</v>
      </c>
      <c r="J27" s="112">
        <f t="shared" si="4"/>
        <v>0</v>
      </c>
      <c r="K27" s="99" t="s">
        <v>46</v>
      </c>
      <c r="L27" s="15"/>
    </row>
    <row r="28" spans="1:12">
      <c r="A28" s="110">
        <v>19</v>
      </c>
      <c r="B28" s="189" t="s">
        <v>15</v>
      </c>
      <c r="C28" s="190"/>
      <c r="D28" s="191"/>
      <c r="E28" s="110">
        <v>106.37</v>
      </c>
      <c r="F28" s="110" t="s">
        <v>41</v>
      </c>
      <c r="G28" s="111"/>
      <c r="H28" s="112">
        <f t="shared" si="5"/>
        <v>0</v>
      </c>
      <c r="I28" s="112">
        <f t="shared" si="3"/>
        <v>0</v>
      </c>
      <c r="J28" s="112">
        <f t="shared" si="4"/>
        <v>0</v>
      </c>
      <c r="K28" s="99" t="s">
        <v>47</v>
      </c>
      <c r="L28" s="15"/>
    </row>
    <row r="29" spans="1:12">
      <c r="A29" s="110">
        <v>20</v>
      </c>
      <c r="B29" s="189" t="s">
        <v>16</v>
      </c>
      <c r="C29" s="190"/>
      <c r="D29" s="191"/>
      <c r="E29" s="110">
        <v>106.37</v>
      </c>
      <c r="F29" s="110" t="s">
        <v>41</v>
      </c>
      <c r="G29" s="111"/>
      <c r="H29" s="112">
        <f t="shared" si="5"/>
        <v>0</v>
      </c>
      <c r="I29" s="112">
        <f t="shared" si="3"/>
        <v>0</v>
      </c>
      <c r="J29" s="112">
        <f t="shared" si="4"/>
        <v>0</v>
      </c>
      <c r="K29" s="99" t="s">
        <v>47</v>
      </c>
      <c r="L29" s="15"/>
    </row>
    <row r="30" spans="1:12">
      <c r="A30" s="110">
        <v>21</v>
      </c>
      <c r="B30" s="189" t="s">
        <v>322</v>
      </c>
      <c r="C30" s="190"/>
      <c r="D30" s="191"/>
      <c r="E30" s="110">
        <v>106.37</v>
      </c>
      <c r="F30" s="110" t="s">
        <v>41</v>
      </c>
      <c r="G30" s="111"/>
      <c r="H30" s="112">
        <f t="shared" si="5"/>
        <v>0</v>
      </c>
      <c r="I30" s="112">
        <f t="shared" si="3"/>
        <v>0</v>
      </c>
      <c r="J30" s="112">
        <f t="shared" si="4"/>
        <v>0</v>
      </c>
      <c r="K30" s="99" t="s">
        <v>47</v>
      </c>
      <c r="L30" s="15"/>
    </row>
    <row r="31" spans="1:12">
      <c r="A31" s="110">
        <v>22</v>
      </c>
      <c r="B31" s="189" t="s">
        <v>323</v>
      </c>
      <c r="C31" s="190"/>
      <c r="D31" s="191"/>
      <c r="E31" s="110">
        <v>106.37</v>
      </c>
      <c r="F31" s="110" t="s">
        <v>41</v>
      </c>
      <c r="G31" s="111"/>
      <c r="H31" s="112">
        <f t="shared" si="5"/>
        <v>0</v>
      </c>
      <c r="I31" s="112">
        <f t="shared" si="3"/>
        <v>0</v>
      </c>
      <c r="J31" s="112">
        <f t="shared" si="4"/>
        <v>0</v>
      </c>
      <c r="K31" s="99" t="s">
        <v>47</v>
      </c>
      <c r="L31" s="15"/>
    </row>
    <row r="32" spans="1:12">
      <c r="A32" s="110">
        <v>23</v>
      </c>
      <c r="B32" s="189" t="s">
        <v>17</v>
      </c>
      <c r="C32" s="190"/>
      <c r="D32" s="191"/>
      <c r="E32" s="110">
        <v>327.05</v>
      </c>
      <c r="F32" s="110" t="s">
        <v>42</v>
      </c>
      <c r="G32" s="111"/>
      <c r="H32" s="112">
        <f t="shared" si="5"/>
        <v>0</v>
      </c>
      <c r="I32" s="112">
        <f t="shared" si="3"/>
        <v>0</v>
      </c>
      <c r="J32" s="112">
        <f t="shared" si="4"/>
        <v>0</v>
      </c>
      <c r="K32" s="99" t="s">
        <v>47</v>
      </c>
      <c r="L32" s="15"/>
    </row>
    <row r="33" spans="1:12">
      <c r="A33" s="110">
        <v>24</v>
      </c>
      <c r="B33" s="189" t="s">
        <v>324</v>
      </c>
      <c r="C33" s="190"/>
      <c r="D33" s="191"/>
      <c r="E33" s="110">
        <v>61</v>
      </c>
      <c r="F33" s="110" t="s">
        <v>42</v>
      </c>
      <c r="G33" s="111"/>
      <c r="H33" s="112">
        <f t="shared" si="5"/>
        <v>0</v>
      </c>
      <c r="I33" s="112">
        <f t="shared" si="3"/>
        <v>0</v>
      </c>
      <c r="J33" s="112">
        <f t="shared" si="4"/>
        <v>0</v>
      </c>
      <c r="K33" s="99" t="s">
        <v>47</v>
      </c>
      <c r="L33" s="15"/>
    </row>
    <row r="34" spans="1:12">
      <c r="A34" s="110">
        <v>25</v>
      </c>
      <c r="B34" s="189" t="s">
        <v>325</v>
      </c>
      <c r="C34" s="190"/>
      <c r="D34" s="191"/>
      <c r="E34" s="110">
        <v>4</v>
      </c>
      <c r="F34" s="110" t="s">
        <v>43</v>
      </c>
      <c r="G34" s="111"/>
      <c r="H34" s="112">
        <f t="shared" si="5"/>
        <v>0</v>
      </c>
      <c r="I34" s="112">
        <f t="shared" si="3"/>
        <v>0</v>
      </c>
      <c r="J34" s="112">
        <f t="shared" si="4"/>
        <v>0</v>
      </c>
      <c r="K34" s="99" t="s">
        <v>47</v>
      </c>
      <c r="L34" s="15"/>
    </row>
    <row r="35" spans="1:12">
      <c r="A35" s="110">
        <v>26</v>
      </c>
      <c r="B35" s="189" t="s">
        <v>326</v>
      </c>
      <c r="C35" s="190"/>
      <c r="D35" s="191"/>
      <c r="E35" s="110">
        <v>63</v>
      </c>
      <c r="F35" s="110" t="s">
        <v>42</v>
      </c>
      <c r="G35" s="111"/>
      <c r="H35" s="112">
        <f t="shared" si="5"/>
        <v>0</v>
      </c>
      <c r="I35" s="112">
        <f t="shared" si="3"/>
        <v>0</v>
      </c>
      <c r="J35" s="112">
        <f t="shared" si="4"/>
        <v>0</v>
      </c>
      <c r="K35" s="99" t="s">
        <v>46</v>
      </c>
      <c r="L35" s="15"/>
    </row>
    <row r="36" spans="1:12">
      <c r="A36" s="110">
        <v>27</v>
      </c>
      <c r="B36" s="189" t="s">
        <v>39</v>
      </c>
      <c r="C36" s="190"/>
      <c r="D36" s="191"/>
      <c r="E36" s="110">
        <v>10</v>
      </c>
      <c r="F36" s="110" t="s">
        <v>40</v>
      </c>
      <c r="G36" s="111"/>
      <c r="H36" s="112">
        <f t="shared" si="5"/>
        <v>0</v>
      </c>
      <c r="I36" s="112">
        <f t="shared" si="3"/>
        <v>0</v>
      </c>
      <c r="J36" s="112">
        <f t="shared" si="4"/>
        <v>0</v>
      </c>
      <c r="K36" s="99" t="s">
        <v>46</v>
      </c>
      <c r="L36" s="15"/>
    </row>
    <row r="37" spans="1:12" ht="29.1" customHeight="1">
      <c r="A37" s="110">
        <v>28</v>
      </c>
      <c r="B37" s="189" t="s">
        <v>330</v>
      </c>
      <c r="C37" s="190"/>
      <c r="D37" s="191"/>
      <c r="E37" s="110">
        <v>106.37</v>
      </c>
      <c r="F37" s="110" t="s">
        <v>41</v>
      </c>
      <c r="G37" s="111"/>
      <c r="H37" s="112">
        <f t="shared" si="5"/>
        <v>0</v>
      </c>
      <c r="I37" s="112">
        <f t="shared" si="3"/>
        <v>0</v>
      </c>
      <c r="J37" s="112">
        <f t="shared" si="4"/>
        <v>0</v>
      </c>
      <c r="K37" s="99" t="s">
        <v>48</v>
      </c>
      <c r="L37" s="15"/>
    </row>
    <row r="38" spans="1:12" ht="15.75" thickBot="1">
      <c r="A38" s="110">
        <v>29</v>
      </c>
      <c r="B38" s="189" t="s">
        <v>32</v>
      </c>
      <c r="C38" s="190"/>
      <c r="D38" s="191"/>
      <c r="E38" s="110">
        <v>12</v>
      </c>
      <c r="F38" s="110" t="s">
        <v>19</v>
      </c>
      <c r="G38" s="111"/>
      <c r="H38" s="112">
        <f t="shared" si="5"/>
        <v>0</v>
      </c>
      <c r="I38" s="112">
        <f t="shared" si="3"/>
        <v>0</v>
      </c>
      <c r="J38" s="112">
        <f t="shared" si="4"/>
        <v>0</v>
      </c>
      <c r="K38" s="99" t="s">
        <v>147</v>
      </c>
      <c r="L38" s="15"/>
    </row>
    <row r="39" spans="1:12" ht="15.75" thickBot="1">
      <c r="A39" s="72"/>
      <c r="B39" s="73"/>
      <c r="C39" s="176" t="s">
        <v>148</v>
      </c>
      <c r="D39" s="177"/>
      <c r="E39" s="177"/>
      <c r="F39" s="177"/>
      <c r="G39" s="178"/>
      <c r="H39" s="114">
        <f>SUM(H23:H38)</f>
        <v>0</v>
      </c>
      <c r="I39" s="115"/>
      <c r="J39" s="114">
        <f>SUM(J23:J38)</f>
        <v>0</v>
      </c>
      <c r="K39" s="97"/>
      <c r="L39" s="15"/>
    </row>
    <row r="40" spans="1:12">
      <c r="A40" s="76"/>
      <c r="B40" s="77"/>
      <c r="C40" s="77"/>
      <c r="D40" s="77"/>
      <c r="E40" s="78"/>
      <c r="F40" s="78"/>
      <c r="G40" s="116"/>
      <c r="H40" s="116"/>
      <c r="I40" s="116"/>
      <c r="J40" s="116"/>
      <c r="K40" s="98"/>
      <c r="L40" s="15"/>
    </row>
    <row r="41" spans="1:12">
      <c r="A41" s="187" t="s">
        <v>33</v>
      </c>
      <c r="B41" s="154"/>
      <c r="C41" s="154"/>
      <c r="D41" s="154"/>
      <c r="E41" s="154"/>
      <c r="F41" s="154"/>
      <c r="G41" s="154"/>
      <c r="H41" s="154"/>
      <c r="I41" s="154"/>
      <c r="J41" s="154"/>
      <c r="K41" s="154"/>
      <c r="L41" s="15"/>
    </row>
    <row r="42" spans="1:12">
      <c r="A42" s="110">
        <v>30</v>
      </c>
      <c r="B42" s="189" t="s">
        <v>149</v>
      </c>
      <c r="C42" s="190" t="s">
        <v>49</v>
      </c>
      <c r="D42" s="191" t="s">
        <v>49</v>
      </c>
      <c r="E42" s="110">
        <v>15</v>
      </c>
      <c r="F42" s="110" t="s">
        <v>19</v>
      </c>
      <c r="G42" s="111"/>
      <c r="H42" s="112">
        <f>G42*E42</f>
        <v>0</v>
      </c>
      <c r="I42" s="112">
        <f t="shared" ref="I42:I67" si="6">G42*1.21</f>
        <v>0</v>
      </c>
      <c r="J42" s="112">
        <f t="shared" ref="J42:J67" si="7">I42*E42</f>
        <v>0</v>
      </c>
      <c r="K42" s="117" t="s">
        <v>45</v>
      </c>
      <c r="L42" s="15"/>
    </row>
    <row r="43" spans="1:12">
      <c r="A43" s="110">
        <v>31</v>
      </c>
      <c r="B43" s="189" t="s">
        <v>50</v>
      </c>
      <c r="C43" s="190" t="s">
        <v>50</v>
      </c>
      <c r="D43" s="191" t="s">
        <v>50</v>
      </c>
      <c r="E43" s="110">
        <v>150</v>
      </c>
      <c r="F43" s="110" t="s">
        <v>70</v>
      </c>
      <c r="G43" s="111"/>
      <c r="H43" s="112">
        <f t="shared" ref="H43:H67" si="8">G43*E43</f>
        <v>0</v>
      </c>
      <c r="I43" s="112">
        <f t="shared" si="6"/>
        <v>0</v>
      </c>
      <c r="J43" s="112">
        <f t="shared" si="7"/>
        <v>0</v>
      </c>
      <c r="K43" s="117" t="s">
        <v>45</v>
      </c>
      <c r="L43" s="15"/>
    </row>
    <row r="44" spans="1:12" ht="27.95" customHeight="1">
      <c r="A44" s="110">
        <v>32</v>
      </c>
      <c r="B44" s="189" t="s">
        <v>51</v>
      </c>
      <c r="C44" s="190" t="s">
        <v>51</v>
      </c>
      <c r="D44" s="191" t="s">
        <v>51</v>
      </c>
      <c r="E44" s="110">
        <v>210</v>
      </c>
      <c r="F44" s="110" t="s">
        <v>70</v>
      </c>
      <c r="G44" s="111"/>
      <c r="H44" s="112">
        <f t="shared" si="8"/>
        <v>0</v>
      </c>
      <c r="I44" s="112">
        <f t="shared" si="6"/>
        <v>0</v>
      </c>
      <c r="J44" s="112">
        <f t="shared" si="7"/>
        <v>0</v>
      </c>
      <c r="K44" s="117" t="s">
        <v>45</v>
      </c>
      <c r="L44" s="15"/>
    </row>
    <row r="45" spans="1:12">
      <c r="A45" s="110">
        <v>33</v>
      </c>
      <c r="B45" s="189" t="s">
        <v>52</v>
      </c>
      <c r="C45" s="190" t="s">
        <v>52</v>
      </c>
      <c r="D45" s="191" t="s">
        <v>52</v>
      </c>
      <c r="E45" s="110">
        <v>1</v>
      </c>
      <c r="F45" s="110" t="s">
        <v>19</v>
      </c>
      <c r="G45" s="111"/>
      <c r="H45" s="112">
        <f t="shared" si="8"/>
        <v>0</v>
      </c>
      <c r="I45" s="112">
        <f t="shared" si="6"/>
        <v>0</v>
      </c>
      <c r="J45" s="112">
        <f t="shared" si="7"/>
        <v>0</v>
      </c>
      <c r="K45" s="117" t="s">
        <v>44</v>
      </c>
      <c r="L45" s="15"/>
    </row>
    <row r="46" spans="1:12">
      <c r="A46" s="110">
        <v>34</v>
      </c>
      <c r="B46" s="189" t="s">
        <v>53</v>
      </c>
      <c r="C46" s="190" t="s">
        <v>53</v>
      </c>
      <c r="D46" s="191" t="s">
        <v>53</v>
      </c>
      <c r="E46" s="110">
        <v>1</v>
      </c>
      <c r="F46" s="110" t="s">
        <v>19</v>
      </c>
      <c r="G46" s="111"/>
      <c r="H46" s="112">
        <f t="shared" si="8"/>
        <v>0</v>
      </c>
      <c r="I46" s="112">
        <f t="shared" si="6"/>
        <v>0</v>
      </c>
      <c r="J46" s="112">
        <f t="shared" si="7"/>
        <v>0</v>
      </c>
      <c r="K46" s="117" t="s">
        <v>45</v>
      </c>
      <c r="L46" s="15"/>
    </row>
    <row r="47" spans="1:12">
      <c r="A47" s="110">
        <v>35</v>
      </c>
      <c r="B47" s="189" t="s">
        <v>54</v>
      </c>
      <c r="C47" s="190" t="s">
        <v>54</v>
      </c>
      <c r="D47" s="191" t="s">
        <v>54</v>
      </c>
      <c r="E47" s="110">
        <v>1</v>
      </c>
      <c r="F47" s="110" t="s">
        <v>19</v>
      </c>
      <c r="G47" s="111"/>
      <c r="H47" s="112">
        <f t="shared" si="8"/>
        <v>0</v>
      </c>
      <c r="I47" s="112">
        <f t="shared" si="6"/>
        <v>0</v>
      </c>
      <c r="J47" s="112">
        <f t="shared" si="7"/>
        <v>0</v>
      </c>
      <c r="K47" s="117" t="s">
        <v>45</v>
      </c>
      <c r="L47" s="15"/>
    </row>
    <row r="48" spans="1:12">
      <c r="A48" s="110">
        <v>36</v>
      </c>
      <c r="B48" s="189" t="s">
        <v>55</v>
      </c>
      <c r="C48" s="190" t="s">
        <v>55</v>
      </c>
      <c r="D48" s="191" t="s">
        <v>55</v>
      </c>
      <c r="E48" s="110">
        <v>1</v>
      </c>
      <c r="F48" s="110" t="s">
        <v>19</v>
      </c>
      <c r="G48" s="111"/>
      <c r="H48" s="112">
        <f t="shared" si="8"/>
        <v>0</v>
      </c>
      <c r="I48" s="112">
        <f t="shared" si="6"/>
        <v>0</v>
      </c>
      <c r="J48" s="112">
        <f t="shared" si="7"/>
        <v>0</v>
      </c>
      <c r="K48" s="117" t="s">
        <v>45</v>
      </c>
      <c r="L48" s="15"/>
    </row>
    <row r="49" spans="1:12">
      <c r="A49" s="110">
        <v>37</v>
      </c>
      <c r="B49" s="189" t="s">
        <v>150</v>
      </c>
      <c r="C49" s="190" t="s">
        <v>56</v>
      </c>
      <c r="D49" s="191" t="s">
        <v>56</v>
      </c>
      <c r="E49" s="110">
        <v>6</v>
      </c>
      <c r="F49" s="110" t="s">
        <v>19</v>
      </c>
      <c r="G49" s="111"/>
      <c r="H49" s="112">
        <f t="shared" si="8"/>
        <v>0</v>
      </c>
      <c r="I49" s="112">
        <f t="shared" si="6"/>
        <v>0</v>
      </c>
      <c r="J49" s="112">
        <f t="shared" si="7"/>
        <v>0</v>
      </c>
      <c r="K49" s="117" t="s">
        <v>45</v>
      </c>
      <c r="L49" s="15"/>
    </row>
    <row r="50" spans="1:12">
      <c r="A50" s="110">
        <v>38</v>
      </c>
      <c r="B50" s="189" t="s">
        <v>151</v>
      </c>
      <c r="C50" s="190" t="s">
        <v>57</v>
      </c>
      <c r="D50" s="191" t="s">
        <v>57</v>
      </c>
      <c r="E50" s="110">
        <v>0.45</v>
      </c>
      <c r="F50" s="110" t="s">
        <v>19</v>
      </c>
      <c r="G50" s="111"/>
      <c r="H50" s="112">
        <f t="shared" si="8"/>
        <v>0</v>
      </c>
      <c r="I50" s="112">
        <f t="shared" si="6"/>
        <v>0</v>
      </c>
      <c r="J50" s="112">
        <f t="shared" si="7"/>
        <v>0</v>
      </c>
      <c r="K50" s="117" t="s">
        <v>45</v>
      </c>
      <c r="L50" s="15"/>
    </row>
    <row r="51" spans="1:12">
      <c r="A51" s="110">
        <v>39</v>
      </c>
      <c r="B51" s="189" t="s">
        <v>152</v>
      </c>
      <c r="C51" s="190" t="s">
        <v>58</v>
      </c>
      <c r="D51" s="191" t="s">
        <v>58</v>
      </c>
      <c r="E51" s="110">
        <v>1</v>
      </c>
      <c r="F51" s="110" t="s">
        <v>19</v>
      </c>
      <c r="G51" s="111"/>
      <c r="H51" s="112">
        <f t="shared" si="8"/>
        <v>0</v>
      </c>
      <c r="I51" s="112">
        <f t="shared" si="6"/>
        <v>0</v>
      </c>
      <c r="J51" s="112">
        <f t="shared" si="7"/>
        <v>0</v>
      </c>
      <c r="K51" s="117" t="s">
        <v>45</v>
      </c>
      <c r="L51" s="15"/>
    </row>
    <row r="52" spans="1:12">
      <c r="A52" s="110">
        <v>40</v>
      </c>
      <c r="B52" s="189" t="s">
        <v>59</v>
      </c>
      <c r="C52" s="190" t="s">
        <v>59</v>
      </c>
      <c r="D52" s="191" t="s">
        <v>59</v>
      </c>
      <c r="E52" s="110">
        <v>1</v>
      </c>
      <c r="F52" s="110" t="s">
        <v>19</v>
      </c>
      <c r="G52" s="111"/>
      <c r="H52" s="112">
        <f t="shared" si="8"/>
        <v>0</v>
      </c>
      <c r="I52" s="112">
        <f t="shared" si="6"/>
        <v>0</v>
      </c>
      <c r="J52" s="112">
        <f t="shared" si="7"/>
        <v>0</v>
      </c>
      <c r="K52" s="117" t="s">
        <v>45</v>
      </c>
      <c r="L52" s="15"/>
    </row>
    <row r="53" spans="1:12">
      <c r="A53" s="110">
        <v>41</v>
      </c>
      <c r="B53" s="189" t="s">
        <v>60</v>
      </c>
      <c r="C53" s="190" t="s">
        <v>60</v>
      </c>
      <c r="D53" s="191" t="s">
        <v>60</v>
      </c>
      <c r="E53" s="110">
        <v>10</v>
      </c>
      <c r="F53" s="110" t="s">
        <v>19</v>
      </c>
      <c r="G53" s="111"/>
      <c r="H53" s="112">
        <f t="shared" si="8"/>
        <v>0</v>
      </c>
      <c r="I53" s="112">
        <f t="shared" si="6"/>
        <v>0</v>
      </c>
      <c r="J53" s="112">
        <f t="shared" si="7"/>
        <v>0</v>
      </c>
      <c r="K53" s="117" t="s">
        <v>45</v>
      </c>
      <c r="L53" s="15"/>
    </row>
    <row r="54" spans="1:12">
      <c r="A54" s="110">
        <v>42</v>
      </c>
      <c r="B54" s="189" t="s">
        <v>153</v>
      </c>
      <c r="C54" s="190" t="s">
        <v>61</v>
      </c>
      <c r="D54" s="191" t="s">
        <v>61</v>
      </c>
      <c r="E54" s="110">
        <v>2</v>
      </c>
      <c r="F54" s="110" t="s">
        <v>19</v>
      </c>
      <c r="G54" s="111"/>
      <c r="H54" s="112">
        <f t="shared" si="8"/>
        <v>0</v>
      </c>
      <c r="I54" s="112">
        <f t="shared" si="6"/>
        <v>0</v>
      </c>
      <c r="J54" s="112">
        <f t="shared" si="7"/>
        <v>0</v>
      </c>
      <c r="K54" s="117" t="s">
        <v>45</v>
      </c>
      <c r="L54" s="15"/>
    </row>
    <row r="55" spans="1:12">
      <c r="A55" s="110">
        <v>43</v>
      </c>
      <c r="B55" s="189" t="s">
        <v>154</v>
      </c>
      <c r="C55" s="190" t="s">
        <v>155</v>
      </c>
      <c r="D55" s="191" t="s">
        <v>155</v>
      </c>
      <c r="E55" s="110">
        <v>4</v>
      </c>
      <c r="F55" s="110" t="s">
        <v>19</v>
      </c>
      <c r="G55" s="111"/>
      <c r="H55" s="112">
        <f t="shared" si="8"/>
        <v>0</v>
      </c>
      <c r="I55" s="112">
        <f t="shared" si="6"/>
        <v>0</v>
      </c>
      <c r="J55" s="112">
        <f t="shared" si="7"/>
        <v>0</v>
      </c>
      <c r="K55" s="117" t="s">
        <v>45</v>
      </c>
      <c r="L55" s="15"/>
    </row>
    <row r="56" spans="1:12">
      <c r="A56" s="110">
        <v>44</v>
      </c>
      <c r="B56" s="189" t="s">
        <v>156</v>
      </c>
      <c r="C56" s="190" t="s">
        <v>157</v>
      </c>
      <c r="D56" s="191" t="s">
        <v>157</v>
      </c>
      <c r="E56" s="110">
        <v>18</v>
      </c>
      <c r="F56" s="110" t="s">
        <v>19</v>
      </c>
      <c r="G56" s="111"/>
      <c r="H56" s="112">
        <f t="shared" si="8"/>
        <v>0</v>
      </c>
      <c r="I56" s="112">
        <f t="shared" si="6"/>
        <v>0</v>
      </c>
      <c r="J56" s="112">
        <f t="shared" si="7"/>
        <v>0</v>
      </c>
      <c r="K56" s="117" t="s">
        <v>45</v>
      </c>
      <c r="L56" s="15"/>
    </row>
    <row r="57" spans="1:12">
      <c r="A57" s="110">
        <v>45</v>
      </c>
      <c r="B57" s="189" t="s">
        <v>158</v>
      </c>
      <c r="C57" s="190" t="s">
        <v>159</v>
      </c>
      <c r="D57" s="191" t="s">
        <v>159</v>
      </c>
      <c r="E57" s="110">
        <v>60</v>
      </c>
      <c r="F57" s="110" t="s">
        <v>19</v>
      </c>
      <c r="G57" s="111"/>
      <c r="H57" s="112">
        <f t="shared" si="8"/>
        <v>0</v>
      </c>
      <c r="I57" s="112">
        <f t="shared" si="6"/>
        <v>0</v>
      </c>
      <c r="J57" s="112">
        <f t="shared" si="7"/>
        <v>0</v>
      </c>
      <c r="K57" s="117" t="s">
        <v>45</v>
      </c>
      <c r="L57" s="15"/>
    </row>
    <row r="58" spans="1:12" ht="26.1" customHeight="1">
      <c r="A58" s="110">
        <v>46</v>
      </c>
      <c r="B58" s="189" t="s">
        <v>160</v>
      </c>
      <c r="C58" s="190" t="s">
        <v>62</v>
      </c>
      <c r="D58" s="191" t="s">
        <v>62</v>
      </c>
      <c r="E58" s="110">
        <v>17</v>
      </c>
      <c r="F58" s="110" t="s">
        <v>19</v>
      </c>
      <c r="G58" s="111"/>
      <c r="H58" s="112">
        <f t="shared" si="8"/>
        <v>0</v>
      </c>
      <c r="I58" s="112">
        <f t="shared" si="6"/>
        <v>0</v>
      </c>
      <c r="J58" s="112">
        <f t="shared" si="7"/>
        <v>0</v>
      </c>
      <c r="K58" s="117" t="s">
        <v>45</v>
      </c>
      <c r="L58" s="15"/>
    </row>
    <row r="59" spans="1:12">
      <c r="A59" s="110">
        <v>47</v>
      </c>
      <c r="B59" s="189" t="s">
        <v>63</v>
      </c>
      <c r="C59" s="190" t="s">
        <v>63</v>
      </c>
      <c r="D59" s="191" t="s">
        <v>63</v>
      </c>
      <c r="E59" s="110">
        <v>50</v>
      </c>
      <c r="F59" s="110" t="s">
        <v>19</v>
      </c>
      <c r="G59" s="111"/>
      <c r="H59" s="112">
        <f t="shared" si="8"/>
        <v>0</v>
      </c>
      <c r="I59" s="112">
        <f t="shared" si="6"/>
        <v>0</v>
      </c>
      <c r="J59" s="112">
        <f t="shared" si="7"/>
        <v>0</v>
      </c>
      <c r="K59" s="117" t="s">
        <v>45</v>
      </c>
      <c r="L59" s="15"/>
    </row>
    <row r="60" spans="1:12">
      <c r="A60" s="110">
        <v>48</v>
      </c>
      <c r="B60" s="189" t="s">
        <v>64</v>
      </c>
      <c r="C60" s="190" t="s">
        <v>64</v>
      </c>
      <c r="D60" s="191" t="s">
        <v>64</v>
      </c>
      <c r="E60" s="110">
        <v>1</v>
      </c>
      <c r="F60" s="110" t="s">
        <v>19</v>
      </c>
      <c r="G60" s="111"/>
      <c r="H60" s="112">
        <f t="shared" si="8"/>
        <v>0</v>
      </c>
      <c r="I60" s="112">
        <f t="shared" si="6"/>
        <v>0</v>
      </c>
      <c r="J60" s="112">
        <f t="shared" si="7"/>
        <v>0</v>
      </c>
      <c r="K60" s="117" t="s">
        <v>45</v>
      </c>
      <c r="L60" s="15"/>
    </row>
    <row r="61" spans="1:12">
      <c r="A61" s="110">
        <v>49</v>
      </c>
      <c r="B61" s="189" t="s">
        <v>161</v>
      </c>
      <c r="C61" s="190" t="s">
        <v>65</v>
      </c>
      <c r="D61" s="191" t="s">
        <v>65</v>
      </c>
      <c r="E61" s="110">
        <v>2</v>
      </c>
      <c r="F61" s="110" t="s">
        <v>19</v>
      </c>
      <c r="G61" s="111"/>
      <c r="H61" s="112">
        <f t="shared" si="8"/>
        <v>0</v>
      </c>
      <c r="I61" s="112">
        <f t="shared" si="6"/>
        <v>0</v>
      </c>
      <c r="J61" s="112">
        <f t="shared" si="7"/>
        <v>0</v>
      </c>
      <c r="K61" s="117" t="s">
        <v>45</v>
      </c>
      <c r="L61" s="15"/>
    </row>
    <row r="62" spans="1:12">
      <c r="A62" s="110">
        <v>50</v>
      </c>
      <c r="B62" s="189" t="s">
        <v>162</v>
      </c>
      <c r="C62" s="190" t="s">
        <v>66</v>
      </c>
      <c r="D62" s="191" t="s">
        <v>66</v>
      </c>
      <c r="E62" s="110">
        <v>2</v>
      </c>
      <c r="F62" s="110" t="s">
        <v>19</v>
      </c>
      <c r="G62" s="111"/>
      <c r="H62" s="112">
        <f t="shared" si="8"/>
        <v>0</v>
      </c>
      <c r="I62" s="112">
        <f t="shared" si="6"/>
        <v>0</v>
      </c>
      <c r="J62" s="112">
        <f t="shared" si="7"/>
        <v>0</v>
      </c>
      <c r="K62" s="117" t="s">
        <v>45</v>
      </c>
      <c r="L62" s="15"/>
    </row>
    <row r="63" spans="1:12">
      <c r="A63" s="110">
        <v>51</v>
      </c>
      <c r="B63" s="189" t="s">
        <v>67</v>
      </c>
      <c r="C63" s="190" t="s">
        <v>67</v>
      </c>
      <c r="D63" s="191" t="s">
        <v>67</v>
      </c>
      <c r="E63" s="110">
        <v>1</v>
      </c>
      <c r="F63" s="110" t="s">
        <v>19</v>
      </c>
      <c r="G63" s="111"/>
      <c r="H63" s="112">
        <f t="shared" si="8"/>
        <v>0</v>
      </c>
      <c r="I63" s="112">
        <f t="shared" si="6"/>
        <v>0</v>
      </c>
      <c r="J63" s="112">
        <f t="shared" si="7"/>
        <v>0</v>
      </c>
      <c r="K63" s="117" t="s">
        <v>44</v>
      </c>
      <c r="L63" s="15"/>
    </row>
    <row r="64" spans="1:12">
      <c r="A64" s="110">
        <v>52</v>
      </c>
      <c r="B64" s="189" t="s">
        <v>147</v>
      </c>
      <c r="C64" s="190"/>
      <c r="D64" s="191"/>
      <c r="E64" s="110">
        <v>1</v>
      </c>
      <c r="F64" s="110" t="s">
        <v>19</v>
      </c>
      <c r="G64" s="111"/>
      <c r="H64" s="112">
        <f t="shared" si="8"/>
        <v>0</v>
      </c>
      <c r="I64" s="112">
        <f t="shared" si="6"/>
        <v>0</v>
      </c>
      <c r="J64" s="112">
        <f t="shared" si="7"/>
        <v>0</v>
      </c>
      <c r="K64" s="117" t="s">
        <v>147</v>
      </c>
      <c r="L64" s="15"/>
    </row>
    <row r="65" spans="1:12">
      <c r="A65" s="110">
        <v>53</v>
      </c>
      <c r="B65" s="189" t="s">
        <v>163</v>
      </c>
      <c r="C65" s="190" t="s">
        <v>68</v>
      </c>
      <c r="D65" s="191" t="s">
        <v>68</v>
      </c>
      <c r="E65" s="110">
        <v>18</v>
      </c>
      <c r="F65" s="110" t="s">
        <v>19</v>
      </c>
      <c r="G65" s="111"/>
      <c r="H65" s="112">
        <f t="shared" si="8"/>
        <v>0</v>
      </c>
      <c r="I65" s="112">
        <f t="shared" si="6"/>
        <v>0</v>
      </c>
      <c r="J65" s="112">
        <f t="shared" si="7"/>
        <v>0</v>
      </c>
      <c r="K65" s="117" t="s">
        <v>45</v>
      </c>
      <c r="L65" s="15"/>
    </row>
    <row r="66" spans="1:12">
      <c r="A66" s="110">
        <v>54</v>
      </c>
      <c r="B66" s="189" t="s">
        <v>164</v>
      </c>
      <c r="C66" s="190" t="s">
        <v>69</v>
      </c>
      <c r="D66" s="191" t="s">
        <v>69</v>
      </c>
      <c r="E66" s="110">
        <v>2</v>
      </c>
      <c r="F66" s="110" t="s">
        <v>19</v>
      </c>
      <c r="G66" s="111"/>
      <c r="H66" s="112">
        <f t="shared" si="8"/>
        <v>0</v>
      </c>
      <c r="I66" s="112">
        <f t="shared" si="6"/>
        <v>0</v>
      </c>
      <c r="J66" s="112">
        <f t="shared" si="7"/>
        <v>0</v>
      </c>
      <c r="K66" s="117" t="s">
        <v>45</v>
      </c>
      <c r="L66" s="15"/>
    </row>
    <row r="67" spans="1:12" ht="15.75" thickBot="1">
      <c r="A67" s="110">
        <v>55</v>
      </c>
      <c r="B67" s="189" t="s">
        <v>35</v>
      </c>
      <c r="C67" s="190"/>
      <c r="D67" s="191"/>
      <c r="E67" s="110">
        <v>1</v>
      </c>
      <c r="F67" s="110" t="s">
        <v>19</v>
      </c>
      <c r="G67" s="111"/>
      <c r="H67" s="112">
        <f t="shared" si="8"/>
        <v>0</v>
      </c>
      <c r="I67" s="112">
        <f t="shared" si="6"/>
        <v>0</v>
      </c>
      <c r="J67" s="112">
        <f t="shared" si="7"/>
        <v>0</v>
      </c>
      <c r="K67" s="117" t="s">
        <v>44</v>
      </c>
      <c r="L67" s="15"/>
    </row>
    <row r="68" spans="1:12" ht="15.75" thickBot="1">
      <c r="A68" s="72"/>
      <c r="B68" s="73"/>
      <c r="C68" s="176" t="s">
        <v>165</v>
      </c>
      <c r="D68" s="177"/>
      <c r="E68" s="177"/>
      <c r="F68" s="177"/>
      <c r="G68" s="178"/>
      <c r="H68" s="114">
        <f>SUM(H42:H67)</f>
        <v>0</v>
      </c>
      <c r="I68" s="115"/>
      <c r="J68" s="114">
        <f>SUM(J42:J67)</f>
        <v>0</v>
      </c>
      <c r="K68" s="97"/>
      <c r="L68" s="15"/>
    </row>
    <row r="69" spans="1:12">
      <c r="A69" s="76"/>
      <c r="B69" s="77"/>
      <c r="C69" s="77"/>
      <c r="D69" s="77"/>
      <c r="E69" s="78"/>
      <c r="F69" s="78"/>
      <c r="G69" s="116"/>
      <c r="H69" s="116"/>
      <c r="I69" s="116"/>
      <c r="J69" s="116"/>
      <c r="K69" s="98"/>
      <c r="L69" s="15"/>
    </row>
    <row r="70" spans="1:12" ht="15" customHeight="1">
      <c r="A70" s="187" t="s">
        <v>21</v>
      </c>
      <c r="B70" s="154"/>
      <c r="C70" s="154"/>
      <c r="D70" s="154"/>
      <c r="E70" s="154"/>
      <c r="F70" s="154"/>
      <c r="G70" s="154"/>
      <c r="H70" s="154"/>
      <c r="I70" s="154"/>
      <c r="J70" s="154"/>
      <c r="K70" s="154"/>
      <c r="L70" s="15"/>
    </row>
    <row r="71" spans="1:12" ht="127.5">
      <c r="A71" s="110">
        <v>46</v>
      </c>
      <c r="B71" s="192" t="s">
        <v>166</v>
      </c>
      <c r="C71" s="192"/>
      <c r="D71" s="192"/>
      <c r="E71" s="110">
        <v>18</v>
      </c>
      <c r="F71" s="110" t="s">
        <v>19</v>
      </c>
      <c r="G71" s="111"/>
      <c r="H71" s="112">
        <f>G71*E71</f>
        <v>0</v>
      </c>
      <c r="I71" s="112">
        <f t="shared" ref="I71:I80" si="9">G71*1.21</f>
        <v>0</v>
      </c>
      <c r="J71" s="112">
        <f t="shared" ref="J71:J80" si="10">I71*E71</f>
        <v>0</v>
      </c>
      <c r="K71" s="99" t="s">
        <v>167</v>
      </c>
      <c r="L71" s="16"/>
    </row>
    <row r="72" spans="1:12" ht="76.5">
      <c r="A72" s="110">
        <v>48</v>
      </c>
      <c r="B72" s="192" t="s">
        <v>328</v>
      </c>
      <c r="C72" s="192"/>
      <c r="D72" s="192"/>
      <c r="E72" s="110">
        <v>34</v>
      </c>
      <c r="F72" s="110" t="s">
        <v>19</v>
      </c>
      <c r="G72" s="111"/>
      <c r="H72" s="112">
        <f>G72*E72</f>
        <v>0</v>
      </c>
      <c r="I72" s="112">
        <f t="shared" si="9"/>
        <v>0</v>
      </c>
      <c r="J72" s="112">
        <f t="shared" si="10"/>
        <v>0</v>
      </c>
      <c r="K72" s="96" t="s">
        <v>168</v>
      </c>
      <c r="L72" s="16"/>
    </row>
    <row r="73" spans="1:12" ht="38.25">
      <c r="A73" s="110">
        <v>49</v>
      </c>
      <c r="B73" s="189" t="s">
        <v>169</v>
      </c>
      <c r="C73" s="190"/>
      <c r="D73" s="191"/>
      <c r="E73" s="110">
        <v>1</v>
      </c>
      <c r="F73" s="110" t="s">
        <v>19</v>
      </c>
      <c r="G73" s="111"/>
      <c r="H73" s="112">
        <f t="shared" ref="H73:H80" si="11">G73*E73</f>
        <v>0</v>
      </c>
      <c r="I73" s="112">
        <f t="shared" si="9"/>
        <v>0</v>
      </c>
      <c r="J73" s="112">
        <f t="shared" si="10"/>
        <v>0</v>
      </c>
      <c r="K73" s="99" t="s">
        <v>170</v>
      </c>
      <c r="L73" s="16"/>
    </row>
    <row r="74" spans="1:12" ht="38.25">
      <c r="A74" s="110">
        <v>50</v>
      </c>
      <c r="B74" s="189" t="s">
        <v>171</v>
      </c>
      <c r="C74" s="190"/>
      <c r="D74" s="191"/>
      <c r="E74" s="110">
        <v>3</v>
      </c>
      <c r="F74" s="110" t="s">
        <v>19</v>
      </c>
      <c r="G74" s="111"/>
      <c r="H74" s="112">
        <f t="shared" si="11"/>
        <v>0</v>
      </c>
      <c r="I74" s="112">
        <f t="shared" si="9"/>
        <v>0</v>
      </c>
      <c r="J74" s="112">
        <f t="shared" si="10"/>
        <v>0</v>
      </c>
      <c r="K74" s="99" t="s">
        <v>172</v>
      </c>
      <c r="L74" s="16"/>
    </row>
    <row r="75" spans="1:12" ht="191.25">
      <c r="A75" s="110">
        <v>52</v>
      </c>
      <c r="B75" s="189" t="s">
        <v>173</v>
      </c>
      <c r="C75" s="190"/>
      <c r="D75" s="191"/>
      <c r="E75" s="110">
        <v>1</v>
      </c>
      <c r="F75" s="110" t="s">
        <v>19</v>
      </c>
      <c r="G75" s="111"/>
      <c r="H75" s="112">
        <f t="shared" si="11"/>
        <v>0</v>
      </c>
      <c r="I75" s="112">
        <f t="shared" si="9"/>
        <v>0</v>
      </c>
      <c r="J75" s="112">
        <f t="shared" si="10"/>
        <v>0</v>
      </c>
      <c r="K75" s="99" t="s">
        <v>174</v>
      </c>
      <c r="L75" s="16"/>
    </row>
    <row r="76" spans="1:12" ht="114.75">
      <c r="A76" s="110">
        <v>53</v>
      </c>
      <c r="B76" s="189" t="s">
        <v>9</v>
      </c>
      <c r="C76" s="190"/>
      <c r="D76" s="191"/>
      <c r="E76" s="110">
        <v>1</v>
      </c>
      <c r="F76" s="110" t="s">
        <v>19</v>
      </c>
      <c r="G76" s="111"/>
      <c r="H76" s="112">
        <f t="shared" si="11"/>
        <v>0</v>
      </c>
      <c r="I76" s="112">
        <f t="shared" si="9"/>
        <v>0</v>
      </c>
      <c r="J76" s="112">
        <f t="shared" si="10"/>
        <v>0</v>
      </c>
      <c r="K76" s="99" t="s">
        <v>175</v>
      </c>
      <c r="L76" s="16"/>
    </row>
    <row r="77" spans="1:12" ht="102">
      <c r="A77" s="110">
        <v>54</v>
      </c>
      <c r="B77" s="189" t="s">
        <v>36</v>
      </c>
      <c r="C77" s="190"/>
      <c r="D77" s="191"/>
      <c r="E77" s="110">
        <v>8</v>
      </c>
      <c r="F77" s="110" t="s">
        <v>19</v>
      </c>
      <c r="G77" s="111"/>
      <c r="H77" s="112">
        <f t="shared" si="11"/>
        <v>0</v>
      </c>
      <c r="I77" s="112">
        <f t="shared" si="9"/>
        <v>0</v>
      </c>
      <c r="J77" s="112">
        <f t="shared" si="10"/>
        <v>0</v>
      </c>
      <c r="K77" s="106" t="s">
        <v>176</v>
      </c>
      <c r="L77" s="16"/>
    </row>
    <row r="78" spans="1:12" ht="63.75">
      <c r="A78" s="110">
        <v>55</v>
      </c>
      <c r="B78" s="189" t="s">
        <v>177</v>
      </c>
      <c r="C78" s="190"/>
      <c r="D78" s="191"/>
      <c r="E78" s="110">
        <v>1</v>
      </c>
      <c r="F78" s="110" t="s">
        <v>19</v>
      </c>
      <c r="G78" s="111"/>
      <c r="H78" s="112">
        <f t="shared" si="11"/>
        <v>0</v>
      </c>
      <c r="I78" s="112">
        <f t="shared" si="9"/>
        <v>0</v>
      </c>
      <c r="J78" s="112">
        <f t="shared" si="10"/>
        <v>0</v>
      </c>
      <c r="K78" s="106" t="s">
        <v>178</v>
      </c>
      <c r="L78" s="16"/>
    </row>
    <row r="79" spans="1:12" ht="51">
      <c r="A79" s="110">
        <v>56</v>
      </c>
      <c r="B79" s="189" t="s">
        <v>179</v>
      </c>
      <c r="C79" s="190"/>
      <c r="D79" s="191"/>
      <c r="E79" s="110">
        <v>1</v>
      </c>
      <c r="F79" s="110" t="s">
        <v>19</v>
      </c>
      <c r="G79" s="111"/>
      <c r="H79" s="112">
        <f t="shared" si="11"/>
        <v>0</v>
      </c>
      <c r="I79" s="112">
        <f t="shared" si="9"/>
        <v>0</v>
      </c>
      <c r="J79" s="112">
        <f t="shared" si="10"/>
        <v>0</v>
      </c>
      <c r="K79" s="99" t="s">
        <v>180</v>
      </c>
      <c r="L79" s="16"/>
    </row>
    <row r="80" spans="1:12" ht="102.75" thickBot="1">
      <c r="A80" s="110">
        <v>57</v>
      </c>
      <c r="B80" s="189" t="s">
        <v>181</v>
      </c>
      <c r="C80" s="190"/>
      <c r="D80" s="191"/>
      <c r="E80" s="110">
        <v>6</v>
      </c>
      <c r="F80" s="110" t="s">
        <v>19</v>
      </c>
      <c r="G80" s="111"/>
      <c r="H80" s="112">
        <f t="shared" si="11"/>
        <v>0</v>
      </c>
      <c r="I80" s="112">
        <f t="shared" si="9"/>
        <v>0</v>
      </c>
      <c r="J80" s="112">
        <f t="shared" si="10"/>
        <v>0</v>
      </c>
      <c r="K80" s="106" t="s">
        <v>176</v>
      </c>
      <c r="L80" s="16"/>
    </row>
    <row r="81" spans="1:12" ht="18.95" customHeight="1" thickBot="1">
      <c r="A81" s="72"/>
      <c r="B81" s="73"/>
      <c r="C81" s="176" t="s">
        <v>182</v>
      </c>
      <c r="D81" s="177"/>
      <c r="E81" s="177"/>
      <c r="F81" s="177"/>
      <c r="G81" s="178"/>
      <c r="H81" s="114">
        <f>SUM(H71:H80)</f>
        <v>0</v>
      </c>
      <c r="I81" s="115"/>
      <c r="J81" s="114">
        <f>SUM(J71:J80)</f>
        <v>0</v>
      </c>
      <c r="K81" s="97"/>
      <c r="L81" s="15"/>
    </row>
    <row r="82" spans="1:12" ht="17.100000000000001" customHeight="1">
      <c r="A82" s="76"/>
      <c r="B82" s="77"/>
      <c r="C82" s="77"/>
      <c r="D82" s="77"/>
      <c r="E82" s="78"/>
      <c r="F82" s="78"/>
      <c r="G82" s="116"/>
      <c r="H82" s="116"/>
      <c r="I82" s="116"/>
      <c r="J82" s="116"/>
      <c r="K82" s="98"/>
      <c r="L82" s="15"/>
    </row>
    <row r="83" spans="1:12" ht="15.95" customHeight="1">
      <c r="A83" s="187" t="s">
        <v>34</v>
      </c>
      <c r="B83" s="154"/>
      <c r="C83" s="154"/>
      <c r="D83" s="154"/>
      <c r="E83" s="154"/>
      <c r="F83" s="154"/>
      <c r="G83" s="154"/>
      <c r="H83" s="154"/>
      <c r="I83" s="154"/>
      <c r="J83" s="154"/>
      <c r="K83" s="154"/>
      <c r="L83" s="15"/>
    </row>
    <row r="84" spans="1:12" ht="32.1" customHeight="1">
      <c r="A84" s="110">
        <v>60</v>
      </c>
      <c r="B84" s="189" t="s">
        <v>183</v>
      </c>
      <c r="C84" s="190"/>
      <c r="D84" s="191"/>
      <c r="E84" s="110">
        <v>2</v>
      </c>
      <c r="F84" s="110" t="s">
        <v>19</v>
      </c>
      <c r="G84" s="111"/>
      <c r="H84" s="112">
        <f t="shared" ref="H84:H86" si="12">G84*E84</f>
        <v>0</v>
      </c>
      <c r="I84" s="112">
        <f t="shared" ref="I84:I86" si="13">G84*1.21</f>
        <v>0</v>
      </c>
      <c r="J84" s="112">
        <f t="shared" ref="J84:J86" si="14">I84*E84</f>
        <v>0</v>
      </c>
      <c r="K84" s="118"/>
      <c r="L84" s="15"/>
    </row>
    <row r="85" spans="1:12" ht="42" customHeight="1">
      <c r="A85" s="110">
        <v>61</v>
      </c>
      <c r="B85" s="189" t="s">
        <v>184</v>
      </c>
      <c r="C85" s="190"/>
      <c r="D85" s="191"/>
      <c r="E85" s="110">
        <v>2</v>
      </c>
      <c r="F85" s="110" t="s">
        <v>19</v>
      </c>
      <c r="G85" s="111"/>
      <c r="H85" s="112">
        <f t="shared" si="12"/>
        <v>0</v>
      </c>
      <c r="I85" s="112">
        <f t="shared" si="13"/>
        <v>0</v>
      </c>
      <c r="J85" s="112">
        <f t="shared" si="14"/>
        <v>0</v>
      </c>
      <c r="K85" s="118"/>
      <c r="L85" s="15"/>
    </row>
    <row r="86" spans="1:12" ht="27.95" customHeight="1" thickBot="1">
      <c r="A86" s="110">
        <v>62</v>
      </c>
      <c r="B86" s="189" t="s">
        <v>35</v>
      </c>
      <c r="C86" s="190"/>
      <c r="D86" s="191"/>
      <c r="E86" s="110">
        <v>1</v>
      </c>
      <c r="F86" s="110" t="s">
        <v>19</v>
      </c>
      <c r="G86" s="111"/>
      <c r="H86" s="112">
        <f t="shared" si="12"/>
        <v>0</v>
      </c>
      <c r="I86" s="112">
        <f t="shared" si="13"/>
        <v>0</v>
      </c>
      <c r="J86" s="112">
        <f t="shared" si="14"/>
        <v>0</v>
      </c>
      <c r="K86" s="118"/>
      <c r="L86" s="15"/>
    </row>
    <row r="87" spans="1:12" ht="18.95" customHeight="1" thickBot="1">
      <c r="A87" s="72"/>
      <c r="B87" s="73"/>
      <c r="C87" s="176" t="s">
        <v>185</v>
      </c>
      <c r="D87" s="177"/>
      <c r="E87" s="177"/>
      <c r="F87" s="177"/>
      <c r="G87" s="178"/>
      <c r="H87" s="114">
        <f>SUM(H84:H86)</f>
        <v>0</v>
      </c>
      <c r="I87" s="115"/>
      <c r="J87" s="114">
        <f>SUM(J84:J86)</f>
        <v>0</v>
      </c>
      <c r="K87" s="97"/>
      <c r="L87" s="15"/>
    </row>
    <row r="88" spans="1:12" ht="18.95" customHeight="1">
      <c r="A88" s="76"/>
      <c r="B88" s="77"/>
      <c r="C88" s="77"/>
      <c r="D88" s="77"/>
      <c r="E88" s="78"/>
      <c r="F88" s="78"/>
      <c r="G88" s="116"/>
      <c r="H88" s="116"/>
      <c r="I88" s="116"/>
      <c r="J88" s="116"/>
      <c r="K88" s="98"/>
      <c r="L88" s="15"/>
    </row>
    <row r="89" spans="1:12" ht="17.100000000000001" customHeight="1">
      <c r="A89" s="187" t="s">
        <v>186</v>
      </c>
      <c r="B89" s="154"/>
      <c r="C89" s="154"/>
      <c r="D89" s="154"/>
      <c r="E89" s="154"/>
      <c r="F89" s="154"/>
      <c r="G89" s="154"/>
      <c r="H89" s="154"/>
      <c r="I89" s="154"/>
      <c r="J89" s="154"/>
      <c r="K89" s="154"/>
      <c r="L89" s="15"/>
    </row>
    <row r="90" spans="1:12" ht="29.25" customHeight="1" thickBot="1">
      <c r="A90" s="110">
        <v>89</v>
      </c>
      <c r="B90" s="189" t="s">
        <v>8</v>
      </c>
      <c r="C90" s="190"/>
      <c r="D90" s="191"/>
      <c r="E90" s="110">
        <v>1</v>
      </c>
      <c r="F90" s="110" t="s">
        <v>19</v>
      </c>
      <c r="G90" s="111"/>
      <c r="H90" s="112">
        <f t="shared" ref="H90" si="15">G90*E90</f>
        <v>0</v>
      </c>
      <c r="I90" s="112">
        <f t="shared" ref="I90" si="16">G90*1.21</f>
        <v>0</v>
      </c>
      <c r="J90" s="112">
        <f t="shared" ref="J90" si="17">I90*E90</f>
        <v>0</v>
      </c>
      <c r="K90" s="119"/>
      <c r="L90" s="15"/>
    </row>
    <row r="91" spans="1:12" ht="15.75" thickBot="1">
      <c r="A91" s="72"/>
      <c r="B91" s="73"/>
      <c r="C91" s="176" t="s">
        <v>187</v>
      </c>
      <c r="D91" s="177"/>
      <c r="E91" s="177"/>
      <c r="F91" s="177"/>
      <c r="G91" s="178"/>
      <c r="H91" s="114">
        <f>SUM(H90)</f>
        <v>0</v>
      </c>
      <c r="I91" s="115"/>
      <c r="J91" s="114">
        <f>SUM(J90)</f>
        <v>0</v>
      </c>
      <c r="K91" s="97"/>
    </row>
    <row r="92" spans="1:12">
      <c r="A92" s="84"/>
      <c r="B92" s="73"/>
      <c r="C92" s="73"/>
      <c r="D92" s="73"/>
      <c r="E92" s="72"/>
      <c r="F92" s="72"/>
      <c r="G92" s="115"/>
      <c r="H92" s="115"/>
      <c r="I92" s="115"/>
      <c r="J92" s="115"/>
      <c r="K92" s="97"/>
      <c r="L92" s="6"/>
    </row>
    <row r="93" spans="1:12">
      <c r="A93" s="85"/>
      <c r="B93" s="86"/>
      <c r="C93" s="86"/>
      <c r="D93" s="85"/>
      <c r="E93" s="85"/>
      <c r="F93" s="85"/>
      <c r="G93" s="85"/>
      <c r="H93" s="85"/>
      <c r="I93" s="85"/>
      <c r="J93" s="85"/>
      <c r="K93" s="85"/>
    </row>
    <row r="94" spans="1:12" ht="15.75" thickBot="1">
      <c r="A94" s="87"/>
      <c r="B94" s="88"/>
      <c r="C94" s="88"/>
      <c r="D94" s="87"/>
      <c r="E94" s="87"/>
      <c r="F94" s="87"/>
      <c r="G94" s="87"/>
      <c r="H94" s="87"/>
      <c r="I94" s="87"/>
      <c r="J94" s="87"/>
      <c r="K94" s="87"/>
    </row>
    <row r="95" spans="1:12">
      <c r="A95" s="88"/>
      <c r="B95" s="88"/>
      <c r="C95" s="88"/>
      <c r="D95" s="173" t="s">
        <v>5</v>
      </c>
      <c r="E95" s="174"/>
      <c r="F95" s="174"/>
      <c r="G95" s="175"/>
      <c r="H95" s="136">
        <f>H91+H87+H81+H68+H39+H20</f>
        <v>0</v>
      </c>
      <c r="I95" s="89"/>
      <c r="J95" s="90"/>
      <c r="K95" s="87"/>
    </row>
    <row r="96" spans="1:12">
      <c r="A96" s="88"/>
      <c r="B96" s="88"/>
      <c r="C96" s="88"/>
      <c r="D96" s="167" t="s">
        <v>6</v>
      </c>
      <c r="E96" s="168"/>
      <c r="F96" s="168"/>
      <c r="G96" s="169"/>
      <c r="H96" s="137">
        <f>H95*0.21</f>
        <v>0</v>
      </c>
      <c r="I96" s="89"/>
      <c r="J96" s="89"/>
      <c r="K96" s="87"/>
    </row>
    <row r="97" spans="1:11" ht="15.75" thickBot="1">
      <c r="A97" s="88"/>
      <c r="B97" s="88"/>
      <c r="C97" s="88"/>
      <c r="D97" s="170" t="s">
        <v>7</v>
      </c>
      <c r="E97" s="171"/>
      <c r="F97" s="171"/>
      <c r="G97" s="172"/>
      <c r="H97" s="138">
        <f>H95*1.21</f>
        <v>0</v>
      </c>
      <c r="I97" s="90"/>
      <c r="J97" s="90"/>
      <c r="K97" s="87"/>
    </row>
  </sheetData>
  <mergeCells count="88">
    <mergeCell ref="C91:G91"/>
    <mergeCell ref="D95:G95"/>
    <mergeCell ref="D96:G96"/>
    <mergeCell ref="D97:G97"/>
    <mergeCell ref="B84:D84"/>
    <mergeCell ref="B85:D85"/>
    <mergeCell ref="B86:D86"/>
    <mergeCell ref="C87:G87"/>
    <mergeCell ref="A89:K89"/>
    <mergeCell ref="B90:D90"/>
    <mergeCell ref="A83:K83"/>
    <mergeCell ref="B71:D71"/>
    <mergeCell ref="B72:D72"/>
    <mergeCell ref="B73:D73"/>
    <mergeCell ref="B74:D74"/>
    <mergeCell ref="B75:D75"/>
    <mergeCell ref="B76:D76"/>
    <mergeCell ref="B77:D77"/>
    <mergeCell ref="B78:D78"/>
    <mergeCell ref="B79:D79"/>
    <mergeCell ref="B80:D80"/>
    <mergeCell ref="C81:G81"/>
    <mergeCell ref="A70:K70"/>
    <mergeCell ref="B58:D58"/>
    <mergeCell ref="B59:D59"/>
    <mergeCell ref="B60:D60"/>
    <mergeCell ref="B61:D61"/>
    <mergeCell ref="B62:D62"/>
    <mergeCell ref="B63:D63"/>
    <mergeCell ref="B64:D64"/>
    <mergeCell ref="B65:D65"/>
    <mergeCell ref="B66:D66"/>
    <mergeCell ref="B67:D67"/>
    <mergeCell ref="C68:G68"/>
    <mergeCell ref="B57:D57"/>
    <mergeCell ref="B46:D46"/>
    <mergeCell ref="B47:D47"/>
    <mergeCell ref="B48:D48"/>
    <mergeCell ref="B49:D49"/>
    <mergeCell ref="B50:D50"/>
    <mergeCell ref="B51:D51"/>
    <mergeCell ref="B52:D52"/>
    <mergeCell ref="B53:D53"/>
    <mergeCell ref="B54:D54"/>
    <mergeCell ref="B55:D55"/>
    <mergeCell ref="B56:D56"/>
    <mergeCell ref="B45:D45"/>
    <mergeCell ref="B33:D33"/>
    <mergeCell ref="B34:D34"/>
    <mergeCell ref="B35:D35"/>
    <mergeCell ref="B36:D36"/>
    <mergeCell ref="B37:D37"/>
    <mergeCell ref="B38:D38"/>
    <mergeCell ref="C39:G39"/>
    <mergeCell ref="A41:K41"/>
    <mergeCell ref="B42:D42"/>
    <mergeCell ref="B43:D43"/>
    <mergeCell ref="B44:D44"/>
    <mergeCell ref="B32:D32"/>
    <mergeCell ref="C20:G20"/>
    <mergeCell ref="A22:K22"/>
    <mergeCell ref="B23:D23"/>
    <mergeCell ref="B24:D24"/>
    <mergeCell ref="B25:D25"/>
    <mergeCell ref="B26:D26"/>
    <mergeCell ref="B27:D27"/>
    <mergeCell ref="B28:D28"/>
    <mergeCell ref="B29:D29"/>
    <mergeCell ref="B30:D30"/>
    <mergeCell ref="B31:D31"/>
    <mergeCell ref="B19:D19"/>
    <mergeCell ref="B8:D8"/>
    <mergeCell ref="B9:D9"/>
    <mergeCell ref="B10:D10"/>
    <mergeCell ref="B11:D11"/>
    <mergeCell ref="B12:D12"/>
    <mergeCell ref="B13:D13"/>
    <mergeCell ref="B14:D14"/>
    <mergeCell ref="B15:D15"/>
    <mergeCell ref="B16:D16"/>
    <mergeCell ref="B17:D17"/>
    <mergeCell ref="B18:D18"/>
    <mergeCell ref="B7:D7"/>
    <mergeCell ref="A1:K2"/>
    <mergeCell ref="A3:K3"/>
    <mergeCell ref="A4:K4"/>
    <mergeCell ref="B5:D5"/>
    <mergeCell ref="A6:K6"/>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xl/worksheets/sheet5.xml><?xml version="1.0" encoding="utf-8"?>
<worksheet xmlns="http://schemas.openxmlformats.org/spreadsheetml/2006/main" xmlns:r="http://schemas.openxmlformats.org/officeDocument/2006/relationships">
  <sheetPr>
    <tabColor theme="3" tint="0.39997558519241921"/>
  </sheetPr>
  <dimension ref="A1:N111"/>
  <sheetViews>
    <sheetView topLeftCell="A100" zoomScaleNormal="100" zoomScalePageLayoutView="115" workbookViewId="0">
      <selection activeCell="D109" sqref="D109:H111"/>
    </sheetView>
  </sheetViews>
  <sheetFormatPr defaultColWidth="8.85546875" defaultRowHeight="15"/>
  <cols>
    <col min="1" max="2" width="8.85546875" style="2"/>
    <col min="3" max="3" width="20.85546875" style="2" customWidth="1"/>
    <col min="4" max="4" width="2.7109375" style="2" customWidth="1"/>
    <col min="5" max="6" width="8.85546875" style="2"/>
    <col min="7" max="7" width="15" style="2" customWidth="1"/>
    <col min="8" max="8" width="14.5703125" style="2" customWidth="1"/>
    <col min="9" max="9" width="12.85546875" style="2" customWidth="1"/>
    <col min="10" max="10" width="14.7109375" style="2" customWidth="1"/>
    <col min="11" max="11" width="63.42578125" style="1" customWidth="1"/>
    <col min="14" max="14" width="13.7109375" bestFit="1" customWidth="1"/>
  </cols>
  <sheetData>
    <row r="1" spans="1:13" ht="15" customHeight="1">
      <c r="A1" s="148" t="s">
        <v>331</v>
      </c>
      <c r="B1" s="148"/>
      <c r="C1" s="148"/>
      <c r="D1" s="148"/>
      <c r="E1" s="148"/>
      <c r="F1" s="148"/>
      <c r="G1" s="148"/>
      <c r="H1" s="148"/>
      <c r="I1" s="148"/>
      <c r="J1" s="148"/>
      <c r="K1" s="148"/>
    </row>
    <row r="2" spans="1:13" ht="15" customHeight="1">
      <c r="A2" s="148"/>
      <c r="B2" s="148"/>
      <c r="C2" s="148"/>
      <c r="D2" s="148"/>
      <c r="E2" s="148"/>
      <c r="F2" s="148"/>
      <c r="G2" s="148"/>
      <c r="H2" s="148"/>
      <c r="I2" s="148"/>
      <c r="J2" s="148"/>
      <c r="K2" s="148"/>
    </row>
    <row r="3" spans="1:13" ht="21">
      <c r="A3" s="149" t="s">
        <v>37</v>
      </c>
      <c r="B3" s="149"/>
      <c r="C3" s="149"/>
      <c r="D3" s="149"/>
      <c r="E3" s="149"/>
      <c r="F3" s="149"/>
      <c r="G3" s="149"/>
      <c r="H3" s="149"/>
      <c r="I3" s="149"/>
      <c r="J3" s="149"/>
      <c r="K3" s="149"/>
    </row>
    <row r="4" spans="1:13" ht="21">
      <c r="A4" s="150" t="s">
        <v>188</v>
      </c>
      <c r="B4" s="150"/>
      <c r="C4" s="150"/>
      <c r="D4" s="150"/>
      <c r="E4" s="150"/>
      <c r="F4" s="150"/>
      <c r="G4" s="150"/>
      <c r="H4" s="150"/>
      <c r="I4" s="150"/>
      <c r="J4" s="150"/>
      <c r="K4" s="150"/>
    </row>
    <row r="5" spans="1:13" s="3" customFormat="1" ht="25.5">
      <c r="A5" s="120" t="s">
        <v>0</v>
      </c>
      <c r="B5" s="186" t="s">
        <v>1</v>
      </c>
      <c r="C5" s="186"/>
      <c r="D5" s="186"/>
      <c r="E5" s="120" t="s">
        <v>2</v>
      </c>
      <c r="F5" s="120" t="s">
        <v>18</v>
      </c>
      <c r="G5" s="121" t="s">
        <v>3</v>
      </c>
      <c r="H5" s="121" t="s">
        <v>4</v>
      </c>
      <c r="I5" s="121" t="s">
        <v>22</v>
      </c>
      <c r="J5" s="121" t="s">
        <v>23</v>
      </c>
      <c r="K5" s="120" t="s">
        <v>10</v>
      </c>
    </row>
    <row r="6" spans="1:13" ht="15" customHeight="1">
      <c r="A6" s="187" t="s">
        <v>20</v>
      </c>
      <c r="B6" s="154"/>
      <c r="C6" s="154"/>
      <c r="D6" s="154"/>
      <c r="E6" s="154"/>
      <c r="F6" s="154"/>
      <c r="G6" s="154"/>
      <c r="H6" s="154"/>
      <c r="I6" s="154"/>
      <c r="J6" s="154"/>
      <c r="K6" s="193"/>
    </row>
    <row r="7" spans="1:13" ht="27.95" customHeight="1">
      <c r="A7" s="110">
        <v>1</v>
      </c>
      <c r="B7" s="183" t="s">
        <v>142</v>
      </c>
      <c r="C7" s="184"/>
      <c r="D7" s="185"/>
      <c r="E7" s="110">
        <v>1</v>
      </c>
      <c r="F7" s="110" t="s">
        <v>19</v>
      </c>
      <c r="G7" s="111"/>
      <c r="H7" s="112">
        <f>G7*E7</f>
        <v>0</v>
      </c>
      <c r="I7" s="112">
        <f>G7*1.21</f>
        <v>0</v>
      </c>
      <c r="J7" s="112">
        <f>I7*E7</f>
        <v>0</v>
      </c>
      <c r="K7" s="122" t="s">
        <v>48</v>
      </c>
      <c r="M7" s="11"/>
    </row>
    <row r="8" spans="1:13" ht="27.95" customHeight="1">
      <c r="A8" s="110">
        <v>2</v>
      </c>
      <c r="B8" s="189" t="s">
        <v>189</v>
      </c>
      <c r="C8" s="190"/>
      <c r="D8" s="191"/>
      <c r="E8" s="110">
        <v>1</v>
      </c>
      <c r="F8" s="110" t="s">
        <v>19</v>
      </c>
      <c r="G8" s="111"/>
      <c r="H8" s="112">
        <f>G8*E8</f>
        <v>0</v>
      </c>
      <c r="I8" s="112">
        <f>G8*1.21</f>
        <v>0</v>
      </c>
      <c r="J8" s="112">
        <f>I8*E8</f>
        <v>0</v>
      </c>
      <c r="K8" s="122" t="s">
        <v>48</v>
      </c>
      <c r="M8" s="11"/>
    </row>
    <row r="9" spans="1:13" ht="29.1" customHeight="1">
      <c r="A9" s="110">
        <v>3</v>
      </c>
      <c r="B9" s="188" t="s">
        <v>25</v>
      </c>
      <c r="C9" s="188"/>
      <c r="D9" s="188"/>
      <c r="E9" s="110">
        <v>2</v>
      </c>
      <c r="F9" s="110" t="s">
        <v>19</v>
      </c>
      <c r="G9" s="111"/>
      <c r="H9" s="112">
        <f>G9*E9</f>
        <v>0</v>
      </c>
      <c r="I9" s="112">
        <f t="shared" ref="I9:I20" si="0">G9*1.21</f>
        <v>0</v>
      </c>
      <c r="J9" s="112">
        <f t="shared" ref="J9:J20" si="1">I9*E9</f>
        <v>0</v>
      </c>
      <c r="K9" s="123" t="s">
        <v>48</v>
      </c>
    </row>
    <row r="10" spans="1:13">
      <c r="A10" s="110">
        <v>4</v>
      </c>
      <c r="B10" s="188" t="s">
        <v>30</v>
      </c>
      <c r="C10" s="188"/>
      <c r="D10" s="188"/>
      <c r="E10" s="110">
        <v>2</v>
      </c>
      <c r="F10" s="110" t="s">
        <v>19</v>
      </c>
      <c r="G10" s="111"/>
      <c r="H10" s="112">
        <f t="shared" ref="H10:H20" si="2">G10*E10</f>
        <v>0</v>
      </c>
      <c r="I10" s="112">
        <f t="shared" si="0"/>
        <v>0</v>
      </c>
      <c r="J10" s="112">
        <f t="shared" si="1"/>
        <v>0</v>
      </c>
      <c r="K10" s="123" t="s">
        <v>48</v>
      </c>
    </row>
    <row r="11" spans="1:13" ht="29.1" customHeight="1">
      <c r="A11" s="110">
        <v>5</v>
      </c>
      <c r="B11" s="188" t="s">
        <v>26</v>
      </c>
      <c r="C11" s="188"/>
      <c r="D11" s="188"/>
      <c r="E11" s="110">
        <v>1</v>
      </c>
      <c r="F11" s="110" t="s">
        <v>19</v>
      </c>
      <c r="G11" s="111"/>
      <c r="H11" s="112">
        <f t="shared" si="2"/>
        <v>0</v>
      </c>
      <c r="I11" s="112">
        <f t="shared" si="0"/>
        <v>0</v>
      </c>
      <c r="J11" s="112">
        <f t="shared" si="1"/>
        <v>0</v>
      </c>
      <c r="K11" s="123" t="s">
        <v>44</v>
      </c>
    </row>
    <row r="12" spans="1:13" ht="17.100000000000001" customHeight="1">
      <c r="A12" s="110">
        <v>6</v>
      </c>
      <c r="B12" s="188" t="s">
        <v>27</v>
      </c>
      <c r="C12" s="188"/>
      <c r="D12" s="188"/>
      <c r="E12" s="110">
        <v>1</v>
      </c>
      <c r="F12" s="110" t="s">
        <v>19</v>
      </c>
      <c r="G12" s="111"/>
      <c r="H12" s="112">
        <f t="shared" si="2"/>
        <v>0</v>
      </c>
      <c r="I12" s="112">
        <f t="shared" si="0"/>
        <v>0</v>
      </c>
      <c r="J12" s="112">
        <f t="shared" si="1"/>
        <v>0</v>
      </c>
      <c r="K12" s="123" t="s">
        <v>45</v>
      </c>
    </row>
    <row r="13" spans="1:13" ht="29.1" customHeight="1">
      <c r="A13" s="110">
        <v>7</v>
      </c>
      <c r="B13" s="188" t="s">
        <v>28</v>
      </c>
      <c r="C13" s="188"/>
      <c r="D13" s="188"/>
      <c r="E13" s="110">
        <v>2</v>
      </c>
      <c r="F13" s="110" t="s">
        <v>19</v>
      </c>
      <c r="G13" s="111"/>
      <c r="H13" s="112">
        <f t="shared" si="2"/>
        <v>0</v>
      </c>
      <c r="I13" s="112">
        <f t="shared" si="0"/>
        <v>0</v>
      </c>
      <c r="J13" s="112">
        <f t="shared" si="1"/>
        <v>0</v>
      </c>
      <c r="K13" s="123" t="s">
        <v>45</v>
      </c>
    </row>
    <row r="14" spans="1:13">
      <c r="A14" s="110">
        <v>8</v>
      </c>
      <c r="B14" s="188" t="s">
        <v>29</v>
      </c>
      <c r="C14" s="188"/>
      <c r="D14" s="188"/>
      <c r="E14" s="110">
        <v>1</v>
      </c>
      <c r="F14" s="110" t="s">
        <v>19</v>
      </c>
      <c r="G14" s="111"/>
      <c r="H14" s="112">
        <f t="shared" si="2"/>
        <v>0</v>
      </c>
      <c r="I14" s="112">
        <f t="shared" si="0"/>
        <v>0</v>
      </c>
      <c r="J14" s="112">
        <f t="shared" si="1"/>
        <v>0</v>
      </c>
      <c r="K14" s="123" t="s">
        <v>45</v>
      </c>
    </row>
    <row r="15" spans="1:13" ht="27" customHeight="1">
      <c r="A15" s="110">
        <v>9</v>
      </c>
      <c r="B15" s="188" t="s">
        <v>77</v>
      </c>
      <c r="C15" s="188"/>
      <c r="D15" s="188"/>
      <c r="E15" s="110">
        <v>2</v>
      </c>
      <c r="F15" s="110" t="s">
        <v>19</v>
      </c>
      <c r="G15" s="111"/>
      <c r="H15" s="112">
        <f t="shared" si="2"/>
        <v>0</v>
      </c>
      <c r="I15" s="112">
        <f t="shared" si="0"/>
        <v>0</v>
      </c>
      <c r="J15" s="112">
        <f t="shared" si="1"/>
        <v>0</v>
      </c>
      <c r="K15" s="123" t="s">
        <v>45</v>
      </c>
    </row>
    <row r="16" spans="1:13">
      <c r="A16" s="110">
        <v>10</v>
      </c>
      <c r="B16" s="188" t="s">
        <v>71</v>
      </c>
      <c r="C16" s="188"/>
      <c r="D16" s="188"/>
      <c r="E16" s="110">
        <v>2</v>
      </c>
      <c r="F16" s="110" t="s">
        <v>19</v>
      </c>
      <c r="G16" s="111"/>
      <c r="H16" s="112">
        <f t="shared" si="2"/>
        <v>0</v>
      </c>
      <c r="I16" s="112">
        <f t="shared" si="0"/>
        <v>0</v>
      </c>
      <c r="J16" s="112">
        <f t="shared" si="1"/>
        <v>0</v>
      </c>
      <c r="K16" s="123" t="s">
        <v>45</v>
      </c>
    </row>
    <row r="17" spans="1:12">
      <c r="A17" s="110">
        <v>11</v>
      </c>
      <c r="B17" s="188" t="s">
        <v>31</v>
      </c>
      <c r="C17" s="188"/>
      <c r="D17" s="188"/>
      <c r="E17" s="110">
        <v>1</v>
      </c>
      <c r="F17" s="110" t="s">
        <v>19</v>
      </c>
      <c r="G17" s="111"/>
      <c r="H17" s="112">
        <f t="shared" si="2"/>
        <v>0</v>
      </c>
      <c r="I17" s="112">
        <f t="shared" si="0"/>
        <v>0</v>
      </c>
      <c r="J17" s="112">
        <f t="shared" si="1"/>
        <v>0</v>
      </c>
      <c r="K17" s="123" t="s">
        <v>44</v>
      </c>
    </row>
    <row r="18" spans="1:12" ht="27.95" customHeight="1">
      <c r="A18" s="110">
        <v>12</v>
      </c>
      <c r="B18" s="188" t="s">
        <v>190</v>
      </c>
      <c r="C18" s="188"/>
      <c r="D18" s="188"/>
      <c r="E18" s="110">
        <v>1</v>
      </c>
      <c r="F18" s="110" t="s">
        <v>19</v>
      </c>
      <c r="G18" s="111"/>
      <c r="H18" s="112">
        <f t="shared" si="2"/>
        <v>0</v>
      </c>
      <c r="I18" s="112">
        <f t="shared" si="0"/>
        <v>0</v>
      </c>
      <c r="J18" s="112">
        <f t="shared" si="1"/>
        <v>0</v>
      </c>
      <c r="K18" s="123" t="s">
        <v>48</v>
      </c>
    </row>
    <row r="19" spans="1:12" ht="42.95" customHeight="1">
      <c r="A19" s="110">
        <v>13</v>
      </c>
      <c r="B19" s="188" t="s">
        <v>145</v>
      </c>
      <c r="C19" s="188"/>
      <c r="D19" s="188"/>
      <c r="E19" s="110">
        <v>2</v>
      </c>
      <c r="F19" s="110" t="s">
        <v>19</v>
      </c>
      <c r="G19" s="111"/>
      <c r="H19" s="112">
        <f t="shared" si="2"/>
        <v>0</v>
      </c>
      <c r="I19" s="112">
        <f t="shared" si="0"/>
        <v>0</v>
      </c>
      <c r="J19" s="112">
        <f t="shared" si="1"/>
        <v>0</v>
      </c>
      <c r="K19" s="123" t="s">
        <v>45</v>
      </c>
    </row>
    <row r="20" spans="1:12" ht="42.95" customHeight="1" thickBot="1">
      <c r="A20" s="110">
        <v>14</v>
      </c>
      <c r="B20" s="188" t="s">
        <v>144</v>
      </c>
      <c r="C20" s="179"/>
      <c r="D20" s="179"/>
      <c r="E20" s="69">
        <v>1</v>
      </c>
      <c r="F20" s="69" t="s">
        <v>19</v>
      </c>
      <c r="G20" s="82"/>
      <c r="H20" s="113">
        <f t="shared" si="2"/>
        <v>0</v>
      </c>
      <c r="I20" s="112">
        <f t="shared" si="0"/>
        <v>0</v>
      </c>
      <c r="J20" s="113">
        <f t="shared" si="1"/>
        <v>0</v>
      </c>
      <c r="K20" s="123" t="s">
        <v>44</v>
      </c>
    </row>
    <row r="21" spans="1:12" ht="20.100000000000001" customHeight="1" thickBot="1">
      <c r="A21" s="72"/>
      <c r="B21" s="73"/>
      <c r="C21" s="176" t="s">
        <v>146</v>
      </c>
      <c r="D21" s="177"/>
      <c r="E21" s="177"/>
      <c r="F21" s="177"/>
      <c r="G21" s="178"/>
      <c r="H21" s="114">
        <f>SUM(H7:H20)</f>
        <v>0</v>
      </c>
      <c r="I21" s="115"/>
      <c r="J21" s="114">
        <f>SUM(J7:J20)</f>
        <v>0</v>
      </c>
      <c r="K21" s="97"/>
    </row>
    <row r="22" spans="1:12" ht="27" customHeight="1">
      <c r="A22" s="76"/>
      <c r="B22" s="77"/>
      <c r="C22" s="77"/>
      <c r="D22" s="77"/>
      <c r="E22" s="78"/>
      <c r="F22" s="78"/>
      <c r="G22" s="116"/>
      <c r="H22" s="116"/>
      <c r="I22" s="116"/>
      <c r="J22" s="116"/>
      <c r="K22" s="98"/>
      <c r="L22" s="6"/>
    </row>
    <row r="23" spans="1:12" ht="15" customHeight="1">
      <c r="A23" s="187" t="s">
        <v>191</v>
      </c>
      <c r="B23" s="154"/>
      <c r="C23" s="154"/>
      <c r="D23" s="154"/>
      <c r="E23" s="154"/>
      <c r="F23" s="154"/>
      <c r="G23" s="154"/>
      <c r="H23" s="154"/>
      <c r="I23" s="154"/>
      <c r="J23" s="154"/>
      <c r="K23" s="193"/>
    </row>
    <row r="24" spans="1:12" ht="69" customHeight="1" thickBot="1">
      <c r="A24" s="110">
        <v>15</v>
      </c>
      <c r="B24" s="188" t="s">
        <v>192</v>
      </c>
      <c r="C24" s="188"/>
      <c r="D24" s="188"/>
      <c r="E24" s="110">
        <v>1</v>
      </c>
      <c r="F24" s="110" t="s">
        <v>19</v>
      </c>
      <c r="G24" s="111"/>
      <c r="H24" s="112">
        <f>G24*E24</f>
        <v>0</v>
      </c>
      <c r="I24" s="112">
        <f t="shared" ref="I24" si="3">G24*1.21</f>
        <v>0</v>
      </c>
      <c r="J24" s="112">
        <f t="shared" ref="J24" si="4">I24*E24</f>
        <v>0</v>
      </c>
      <c r="K24" s="127" t="s">
        <v>193</v>
      </c>
    </row>
    <row r="25" spans="1:12" ht="18" customHeight="1" thickBot="1">
      <c r="A25" s="72"/>
      <c r="B25" s="73"/>
      <c r="C25" s="176" t="s">
        <v>194</v>
      </c>
      <c r="D25" s="177"/>
      <c r="E25" s="177"/>
      <c r="F25" s="177"/>
      <c r="G25" s="178"/>
      <c r="H25" s="114">
        <f>SUM(H24)</f>
        <v>0</v>
      </c>
      <c r="I25" s="115"/>
      <c r="J25" s="114">
        <f>SUM(J24)</f>
        <v>0</v>
      </c>
      <c r="K25" s="97"/>
    </row>
    <row r="26" spans="1:12" ht="26.1" customHeight="1">
      <c r="A26" s="76"/>
      <c r="B26" s="77"/>
      <c r="C26" s="77"/>
      <c r="D26" s="77"/>
      <c r="E26" s="78"/>
      <c r="F26" s="78"/>
      <c r="G26" s="116"/>
      <c r="H26" s="116"/>
      <c r="I26" s="116"/>
      <c r="J26" s="116"/>
      <c r="K26" s="98"/>
      <c r="L26" s="6"/>
    </row>
    <row r="27" spans="1:12" ht="18" customHeight="1">
      <c r="A27" s="187" t="s">
        <v>34</v>
      </c>
      <c r="B27" s="154"/>
      <c r="C27" s="154"/>
      <c r="D27" s="154"/>
      <c r="E27" s="154"/>
      <c r="F27" s="154"/>
      <c r="G27" s="154"/>
      <c r="H27" s="154"/>
      <c r="I27" s="154"/>
      <c r="J27" s="154"/>
      <c r="K27" s="193"/>
    </row>
    <row r="28" spans="1:12" ht="17.100000000000001" customHeight="1">
      <c r="A28" s="110">
        <v>16</v>
      </c>
      <c r="B28" s="188" t="s">
        <v>195</v>
      </c>
      <c r="C28" s="188"/>
      <c r="D28" s="188"/>
      <c r="E28" s="110">
        <v>4</v>
      </c>
      <c r="F28" s="110" t="s">
        <v>19</v>
      </c>
      <c r="G28" s="111"/>
      <c r="H28" s="112">
        <f t="shared" ref="H28:H33" si="5">G28*E28</f>
        <v>0</v>
      </c>
      <c r="I28" s="112">
        <f t="shared" ref="I28:I33" si="6">G28*1.21</f>
        <v>0</v>
      </c>
      <c r="J28" s="112">
        <f t="shared" ref="J28:J33" si="7">I28*E28</f>
        <v>0</v>
      </c>
      <c r="K28" s="127"/>
    </row>
    <row r="29" spans="1:12" ht="17.100000000000001" customHeight="1">
      <c r="A29" s="110">
        <v>17</v>
      </c>
      <c r="B29" s="188" t="s">
        <v>196</v>
      </c>
      <c r="C29" s="188"/>
      <c r="D29" s="188"/>
      <c r="E29" s="110">
        <v>4</v>
      </c>
      <c r="F29" s="110" t="s">
        <v>19</v>
      </c>
      <c r="G29" s="111"/>
      <c r="H29" s="112">
        <f t="shared" si="5"/>
        <v>0</v>
      </c>
      <c r="I29" s="112">
        <f t="shared" si="6"/>
        <v>0</v>
      </c>
      <c r="J29" s="112">
        <f t="shared" si="7"/>
        <v>0</v>
      </c>
      <c r="K29" s="127" t="s">
        <v>197</v>
      </c>
    </row>
    <row r="30" spans="1:12" ht="17.100000000000001" customHeight="1">
      <c r="A30" s="110">
        <v>18</v>
      </c>
      <c r="B30" s="188" t="s">
        <v>198</v>
      </c>
      <c r="C30" s="188"/>
      <c r="D30" s="188"/>
      <c r="E30" s="110">
        <v>4</v>
      </c>
      <c r="F30" s="110" t="s">
        <v>19</v>
      </c>
      <c r="G30" s="111"/>
      <c r="H30" s="112">
        <f t="shared" si="5"/>
        <v>0</v>
      </c>
      <c r="I30" s="112">
        <f t="shared" si="6"/>
        <v>0</v>
      </c>
      <c r="J30" s="112">
        <f t="shared" si="7"/>
        <v>0</v>
      </c>
      <c r="K30" s="127"/>
    </row>
    <row r="31" spans="1:12" ht="26.1" customHeight="1">
      <c r="A31" s="110">
        <v>19</v>
      </c>
      <c r="B31" s="188" t="s">
        <v>199</v>
      </c>
      <c r="C31" s="188"/>
      <c r="D31" s="188"/>
      <c r="E31" s="110">
        <v>13</v>
      </c>
      <c r="F31" s="110" t="s">
        <v>19</v>
      </c>
      <c r="G31" s="111"/>
      <c r="H31" s="112">
        <f t="shared" si="5"/>
        <v>0</v>
      </c>
      <c r="I31" s="112">
        <f t="shared" si="6"/>
        <v>0</v>
      </c>
      <c r="J31" s="112">
        <f t="shared" si="7"/>
        <v>0</v>
      </c>
      <c r="K31" s="127"/>
    </row>
    <row r="32" spans="1:12" ht="27" customHeight="1">
      <c r="A32" s="110">
        <v>20</v>
      </c>
      <c r="B32" s="188" t="s">
        <v>200</v>
      </c>
      <c r="C32" s="188"/>
      <c r="D32" s="188"/>
      <c r="E32" s="110">
        <v>13</v>
      </c>
      <c r="F32" s="110" t="s">
        <v>19</v>
      </c>
      <c r="G32" s="111"/>
      <c r="H32" s="112">
        <f t="shared" si="5"/>
        <v>0</v>
      </c>
      <c r="I32" s="112">
        <f t="shared" si="6"/>
        <v>0</v>
      </c>
      <c r="J32" s="112">
        <f t="shared" si="7"/>
        <v>0</v>
      </c>
      <c r="K32" s="127"/>
    </row>
    <row r="33" spans="1:12" ht="17.100000000000001" customHeight="1" thickBot="1">
      <c r="A33" s="110">
        <v>21</v>
      </c>
      <c r="B33" s="188" t="s">
        <v>201</v>
      </c>
      <c r="C33" s="188"/>
      <c r="D33" s="188"/>
      <c r="E33" s="110">
        <v>1</v>
      </c>
      <c r="F33" s="110" t="s">
        <v>19</v>
      </c>
      <c r="G33" s="111"/>
      <c r="H33" s="112">
        <f t="shared" si="5"/>
        <v>0</v>
      </c>
      <c r="I33" s="112">
        <f t="shared" si="6"/>
        <v>0</v>
      </c>
      <c r="J33" s="112">
        <f t="shared" si="7"/>
        <v>0</v>
      </c>
      <c r="K33" s="127"/>
    </row>
    <row r="34" spans="1:12" ht="17.100000000000001" customHeight="1" thickBot="1">
      <c r="A34" s="72"/>
      <c r="B34" s="73"/>
      <c r="C34" s="176" t="s">
        <v>185</v>
      </c>
      <c r="D34" s="177"/>
      <c r="E34" s="177"/>
      <c r="F34" s="177"/>
      <c r="G34" s="178"/>
      <c r="H34" s="114">
        <f>SUM(H28:H33)</f>
        <v>0</v>
      </c>
      <c r="I34" s="115"/>
      <c r="J34" s="114">
        <f>SUM(J28:J33)</f>
        <v>0</v>
      </c>
      <c r="K34" s="97"/>
    </row>
    <row r="35" spans="1:12" ht="17.100000000000001" customHeight="1">
      <c r="A35" s="76"/>
      <c r="B35" s="77"/>
      <c r="C35" s="77"/>
      <c r="D35" s="77"/>
      <c r="E35" s="78"/>
      <c r="F35" s="78"/>
      <c r="G35" s="116"/>
      <c r="H35" s="116"/>
      <c r="I35" s="116"/>
      <c r="J35" s="116"/>
      <c r="K35" s="98"/>
      <c r="L35" s="6"/>
    </row>
    <row r="36" spans="1:12">
      <c r="A36" s="187" t="s">
        <v>24</v>
      </c>
      <c r="B36" s="154"/>
      <c r="C36" s="154"/>
      <c r="D36" s="154"/>
      <c r="E36" s="154"/>
      <c r="F36" s="154"/>
      <c r="G36" s="154"/>
      <c r="H36" s="154"/>
      <c r="I36" s="154"/>
      <c r="J36" s="154"/>
      <c r="K36" s="193"/>
    </row>
    <row r="37" spans="1:12">
      <c r="A37" s="110">
        <v>22</v>
      </c>
      <c r="B37" s="189" t="s">
        <v>11</v>
      </c>
      <c r="C37" s="190"/>
      <c r="D37" s="191"/>
      <c r="E37" s="110">
        <v>20</v>
      </c>
      <c r="F37" s="110" t="s">
        <v>40</v>
      </c>
      <c r="G37" s="111"/>
      <c r="H37" s="112">
        <f>G37*E37</f>
        <v>0</v>
      </c>
      <c r="I37" s="112">
        <f t="shared" ref="I37:I52" si="8">G37*1.21</f>
        <v>0</v>
      </c>
      <c r="J37" s="112">
        <f t="shared" ref="J37:J52" si="9">I37*E37</f>
        <v>0</v>
      </c>
      <c r="K37" s="122" t="s">
        <v>46</v>
      </c>
    </row>
    <row r="38" spans="1:12">
      <c r="A38" s="110">
        <v>23</v>
      </c>
      <c r="B38" s="189" t="s">
        <v>321</v>
      </c>
      <c r="C38" s="190"/>
      <c r="D38" s="191"/>
      <c r="E38" s="110">
        <v>600</v>
      </c>
      <c r="F38" s="110" t="s">
        <v>40</v>
      </c>
      <c r="G38" s="111"/>
      <c r="H38" s="112">
        <f t="shared" ref="H38:H52" si="10">G38*E38</f>
        <v>0</v>
      </c>
      <c r="I38" s="112">
        <f t="shared" si="8"/>
        <v>0</v>
      </c>
      <c r="J38" s="112">
        <f t="shared" si="9"/>
        <v>0</v>
      </c>
      <c r="K38" s="122" t="s">
        <v>46</v>
      </c>
    </row>
    <row r="39" spans="1:12">
      <c r="A39" s="110">
        <v>24</v>
      </c>
      <c r="B39" s="189" t="s">
        <v>12</v>
      </c>
      <c r="C39" s="190"/>
      <c r="D39" s="191"/>
      <c r="E39" s="110">
        <v>35</v>
      </c>
      <c r="F39" s="110" t="s">
        <v>40</v>
      </c>
      <c r="G39" s="111"/>
      <c r="H39" s="112">
        <f t="shared" si="10"/>
        <v>0</v>
      </c>
      <c r="I39" s="112">
        <f t="shared" si="8"/>
        <v>0</v>
      </c>
      <c r="J39" s="112">
        <f t="shared" si="9"/>
        <v>0</v>
      </c>
      <c r="K39" s="122" t="s">
        <v>46</v>
      </c>
    </row>
    <row r="40" spans="1:12">
      <c r="A40" s="110">
        <v>25</v>
      </c>
      <c r="B40" s="189" t="s">
        <v>202</v>
      </c>
      <c r="C40" s="190"/>
      <c r="D40" s="191"/>
      <c r="E40" s="110">
        <v>108</v>
      </c>
      <c r="F40" s="110" t="s">
        <v>41</v>
      </c>
      <c r="G40" s="111"/>
      <c r="H40" s="112">
        <f t="shared" si="10"/>
        <v>0</v>
      </c>
      <c r="I40" s="112">
        <f t="shared" si="8"/>
        <v>0</v>
      </c>
      <c r="J40" s="112">
        <f t="shared" si="9"/>
        <v>0</v>
      </c>
      <c r="K40" s="122" t="s">
        <v>46</v>
      </c>
    </row>
    <row r="41" spans="1:12">
      <c r="A41" s="110">
        <v>26</v>
      </c>
      <c r="B41" s="189" t="s">
        <v>14</v>
      </c>
      <c r="C41" s="190"/>
      <c r="D41" s="191"/>
      <c r="E41" s="110">
        <v>58</v>
      </c>
      <c r="F41" s="110" t="s">
        <v>42</v>
      </c>
      <c r="G41" s="111"/>
      <c r="H41" s="112">
        <f t="shared" si="10"/>
        <v>0</v>
      </c>
      <c r="I41" s="112">
        <f t="shared" si="8"/>
        <v>0</v>
      </c>
      <c r="J41" s="112">
        <f t="shared" si="9"/>
        <v>0</v>
      </c>
      <c r="K41" s="122" t="s">
        <v>46</v>
      </c>
    </row>
    <row r="42" spans="1:12">
      <c r="A42" s="110">
        <v>27</v>
      </c>
      <c r="B42" s="189" t="s">
        <v>15</v>
      </c>
      <c r="C42" s="190"/>
      <c r="D42" s="191"/>
      <c r="E42" s="110">
        <v>98.21</v>
      </c>
      <c r="F42" s="110" t="s">
        <v>41</v>
      </c>
      <c r="G42" s="111"/>
      <c r="H42" s="112">
        <f t="shared" si="10"/>
        <v>0</v>
      </c>
      <c r="I42" s="112">
        <f t="shared" si="8"/>
        <v>0</v>
      </c>
      <c r="J42" s="112">
        <f t="shared" si="9"/>
        <v>0</v>
      </c>
      <c r="K42" s="122" t="s">
        <v>47</v>
      </c>
    </row>
    <row r="43" spans="1:12">
      <c r="A43" s="110">
        <v>28</v>
      </c>
      <c r="B43" s="189" t="s">
        <v>16</v>
      </c>
      <c r="C43" s="190"/>
      <c r="D43" s="191"/>
      <c r="E43" s="110">
        <v>98.21</v>
      </c>
      <c r="F43" s="110" t="s">
        <v>41</v>
      </c>
      <c r="G43" s="111"/>
      <c r="H43" s="112">
        <f t="shared" si="10"/>
        <v>0</v>
      </c>
      <c r="I43" s="112">
        <f t="shared" si="8"/>
        <v>0</v>
      </c>
      <c r="J43" s="112">
        <f t="shared" si="9"/>
        <v>0</v>
      </c>
      <c r="K43" s="122" t="s">
        <v>47</v>
      </c>
    </row>
    <row r="44" spans="1:12">
      <c r="A44" s="110">
        <v>29</v>
      </c>
      <c r="B44" s="189" t="s">
        <v>322</v>
      </c>
      <c r="C44" s="190"/>
      <c r="D44" s="191"/>
      <c r="E44" s="110">
        <v>98.21</v>
      </c>
      <c r="F44" s="110" t="s">
        <v>41</v>
      </c>
      <c r="G44" s="111"/>
      <c r="H44" s="112">
        <f t="shared" si="10"/>
        <v>0</v>
      </c>
      <c r="I44" s="112">
        <f t="shared" si="8"/>
        <v>0</v>
      </c>
      <c r="J44" s="112">
        <f t="shared" si="9"/>
        <v>0</v>
      </c>
      <c r="K44" s="122" t="s">
        <v>47</v>
      </c>
    </row>
    <row r="45" spans="1:12">
      <c r="A45" s="110">
        <v>30</v>
      </c>
      <c r="B45" s="189" t="s">
        <v>323</v>
      </c>
      <c r="C45" s="190"/>
      <c r="D45" s="191"/>
      <c r="E45" s="110">
        <v>98.21</v>
      </c>
      <c r="F45" s="110" t="s">
        <v>41</v>
      </c>
      <c r="G45" s="111"/>
      <c r="H45" s="112">
        <f t="shared" si="10"/>
        <v>0</v>
      </c>
      <c r="I45" s="112">
        <f t="shared" si="8"/>
        <v>0</v>
      </c>
      <c r="J45" s="112">
        <f t="shared" si="9"/>
        <v>0</v>
      </c>
      <c r="K45" s="122" t="s">
        <v>47</v>
      </c>
    </row>
    <row r="46" spans="1:12">
      <c r="A46" s="110">
        <v>31</v>
      </c>
      <c r="B46" s="189" t="s">
        <v>17</v>
      </c>
      <c r="C46" s="190"/>
      <c r="D46" s="191"/>
      <c r="E46" s="110">
        <v>50.6</v>
      </c>
      <c r="F46" s="110" t="s">
        <v>42</v>
      </c>
      <c r="G46" s="111"/>
      <c r="H46" s="112">
        <f t="shared" si="10"/>
        <v>0</v>
      </c>
      <c r="I46" s="112">
        <f t="shared" si="8"/>
        <v>0</v>
      </c>
      <c r="J46" s="112">
        <f t="shared" si="9"/>
        <v>0</v>
      </c>
      <c r="K46" s="122" t="s">
        <v>47</v>
      </c>
    </row>
    <row r="47" spans="1:12">
      <c r="A47" s="110">
        <v>32</v>
      </c>
      <c r="B47" s="189" t="s">
        <v>324</v>
      </c>
      <c r="C47" s="190"/>
      <c r="D47" s="191"/>
      <c r="E47" s="110">
        <v>57</v>
      </c>
      <c r="F47" s="110" t="s">
        <v>42</v>
      </c>
      <c r="G47" s="111"/>
      <c r="H47" s="112">
        <f t="shared" si="10"/>
        <v>0</v>
      </c>
      <c r="I47" s="112">
        <f t="shared" si="8"/>
        <v>0</v>
      </c>
      <c r="J47" s="112">
        <f t="shared" si="9"/>
        <v>0</v>
      </c>
      <c r="K47" s="122" t="s">
        <v>47</v>
      </c>
    </row>
    <row r="48" spans="1:12">
      <c r="A48" s="110">
        <v>33</v>
      </c>
      <c r="B48" s="189" t="s">
        <v>325</v>
      </c>
      <c r="C48" s="190"/>
      <c r="D48" s="191"/>
      <c r="E48" s="110">
        <v>2</v>
      </c>
      <c r="F48" s="110" t="s">
        <v>43</v>
      </c>
      <c r="G48" s="111"/>
      <c r="H48" s="112">
        <f t="shared" si="10"/>
        <v>0</v>
      </c>
      <c r="I48" s="112">
        <f t="shared" si="8"/>
        <v>0</v>
      </c>
      <c r="J48" s="112">
        <f t="shared" si="9"/>
        <v>0</v>
      </c>
      <c r="K48" s="122" t="s">
        <v>47</v>
      </c>
    </row>
    <row r="49" spans="1:12">
      <c r="A49" s="110">
        <v>34</v>
      </c>
      <c r="B49" s="189" t="s">
        <v>326</v>
      </c>
      <c r="C49" s="190"/>
      <c r="D49" s="191"/>
      <c r="E49" s="110">
        <v>58</v>
      </c>
      <c r="F49" s="110" t="s">
        <v>42</v>
      </c>
      <c r="G49" s="111"/>
      <c r="H49" s="112">
        <f t="shared" si="10"/>
        <v>0</v>
      </c>
      <c r="I49" s="112">
        <f t="shared" si="8"/>
        <v>0</v>
      </c>
      <c r="J49" s="112">
        <f t="shared" si="9"/>
        <v>0</v>
      </c>
      <c r="K49" s="122" t="s">
        <v>46</v>
      </c>
    </row>
    <row r="50" spans="1:12">
      <c r="A50" s="110">
        <v>35</v>
      </c>
      <c r="B50" s="189" t="s">
        <v>39</v>
      </c>
      <c r="C50" s="190"/>
      <c r="D50" s="191"/>
      <c r="E50" s="110">
        <v>5</v>
      </c>
      <c r="F50" s="110" t="s">
        <v>40</v>
      </c>
      <c r="G50" s="111"/>
      <c r="H50" s="112">
        <f t="shared" si="10"/>
        <v>0</v>
      </c>
      <c r="I50" s="112">
        <f t="shared" si="8"/>
        <v>0</v>
      </c>
      <c r="J50" s="112">
        <f t="shared" si="9"/>
        <v>0</v>
      </c>
      <c r="K50" s="122" t="s">
        <v>46</v>
      </c>
    </row>
    <row r="51" spans="1:12" ht="29.1" customHeight="1">
      <c r="A51" s="110">
        <v>36</v>
      </c>
      <c r="B51" s="189" t="s">
        <v>330</v>
      </c>
      <c r="C51" s="190"/>
      <c r="D51" s="191"/>
      <c r="E51" s="110">
        <v>98.21</v>
      </c>
      <c r="F51" s="110" t="s">
        <v>41</v>
      </c>
      <c r="G51" s="111"/>
      <c r="H51" s="112">
        <f t="shared" si="10"/>
        <v>0</v>
      </c>
      <c r="I51" s="112">
        <f t="shared" si="8"/>
        <v>0</v>
      </c>
      <c r="J51" s="112">
        <f t="shared" si="9"/>
        <v>0</v>
      </c>
      <c r="K51" s="122" t="s">
        <v>48</v>
      </c>
    </row>
    <row r="52" spans="1:12" ht="15.75" thickBot="1">
      <c r="A52" s="110">
        <v>37</v>
      </c>
      <c r="B52" s="189" t="s">
        <v>32</v>
      </c>
      <c r="C52" s="190"/>
      <c r="D52" s="191"/>
      <c r="E52" s="110">
        <v>4</v>
      </c>
      <c r="F52" s="110" t="s">
        <v>19</v>
      </c>
      <c r="G52" s="111"/>
      <c r="H52" s="112">
        <f t="shared" si="10"/>
        <v>0</v>
      </c>
      <c r="I52" s="112">
        <f t="shared" si="8"/>
        <v>0</v>
      </c>
      <c r="J52" s="112">
        <f t="shared" si="9"/>
        <v>0</v>
      </c>
      <c r="K52" s="122" t="s">
        <v>147</v>
      </c>
    </row>
    <row r="53" spans="1:12" ht="15.75" thickBot="1">
      <c r="A53" s="72"/>
      <c r="B53" s="73"/>
      <c r="C53" s="176" t="s">
        <v>148</v>
      </c>
      <c r="D53" s="177"/>
      <c r="E53" s="177"/>
      <c r="F53" s="177"/>
      <c r="G53" s="178"/>
      <c r="H53" s="114">
        <f>SUM(H37:H52)</f>
        <v>0</v>
      </c>
      <c r="I53" s="115"/>
      <c r="J53" s="114">
        <f>SUM(J37:J52)</f>
        <v>0</v>
      </c>
      <c r="K53" s="97"/>
    </row>
    <row r="54" spans="1:12">
      <c r="A54" s="76"/>
      <c r="B54" s="77"/>
      <c r="C54" s="77"/>
      <c r="D54" s="77"/>
      <c r="E54" s="78"/>
      <c r="F54" s="78"/>
      <c r="G54" s="116"/>
      <c r="H54" s="116"/>
      <c r="I54" s="116"/>
      <c r="J54" s="116"/>
      <c r="K54" s="98"/>
      <c r="L54" s="6"/>
    </row>
    <row r="55" spans="1:12">
      <c r="A55" s="187" t="s">
        <v>33</v>
      </c>
      <c r="B55" s="154"/>
      <c r="C55" s="154"/>
      <c r="D55" s="154"/>
      <c r="E55" s="154"/>
      <c r="F55" s="154"/>
      <c r="G55" s="154"/>
      <c r="H55" s="154"/>
      <c r="I55" s="154"/>
      <c r="J55" s="154"/>
      <c r="K55" s="193"/>
    </row>
    <row r="56" spans="1:12">
      <c r="A56" s="110">
        <v>38</v>
      </c>
      <c r="B56" s="189" t="s">
        <v>149</v>
      </c>
      <c r="C56" s="190" t="s">
        <v>49</v>
      </c>
      <c r="D56" s="191" t="s">
        <v>49</v>
      </c>
      <c r="E56" s="110">
        <v>15</v>
      </c>
      <c r="F56" s="110" t="s">
        <v>19</v>
      </c>
      <c r="G56" s="111"/>
      <c r="H56" s="112">
        <f>G56*E56</f>
        <v>0</v>
      </c>
      <c r="I56" s="112">
        <f t="shared" ref="I56:I76" si="11">G56*1.21</f>
        <v>0</v>
      </c>
      <c r="J56" s="112">
        <f t="shared" ref="J56:J76" si="12">I56*E56</f>
        <v>0</v>
      </c>
      <c r="K56" s="124" t="s">
        <v>45</v>
      </c>
    </row>
    <row r="57" spans="1:12">
      <c r="A57" s="110">
        <v>39</v>
      </c>
      <c r="B57" s="189" t="s">
        <v>50</v>
      </c>
      <c r="C57" s="190" t="s">
        <v>50</v>
      </c>
      <c r="D57" s="191" t="s">
        <v>50</v>
      </c>
      <c r="E57" s="110">
        <v>150</v>
      </c>
      <c r="F57" s="110" t="s">
        <v>70</v>
      </c>
      <c r="G57" s="111"/>
      <c r="H57" s="112">
        <f t="shared" ref="H57:H76" si="13">G57*E57</f>
        <v>0</v>
      </c>
      <c r="I57" s="112">
        <f t="shared" si="11"/>
        <v>0</v>
      </c>
      <c r="J57" s="112">
        <f t="shared" si="12"/>
        <v>0</v>
      </c>
      <c r="K57" s="124" t="s">
        <v>45</v>
      </c>
    </row>
    <row r="58" spans="1:12" ht="27.95" customHeight="1">
      <c r="A58" s="110">
        <v>40</v>
      </c>
      <c r="B58" s="189" t="s">
        <v>51</v>
      </c>
      <c r="C58" s="190" t="s">
        <v>51</v>
      </c>
      <c r="D58" s="191" t="s">
        <v>51</v>
      </c>
      <c r="E58" s="110">
        <v>180</v>
      </c>
      <c r="F58" s="110" t="s">
        <v>70</v>
      </c>
      <c r="G58" s="111"/>
      <c r="H58" s="112">
        <f t="shared" si="13"/>
        <v>0</v>
      </c>
      <c r="I58" s="112">
        <f t="shared" si="11"/>
        <v>0</v>
      </c>
      <c r="J58" s="112">
        <f t="shared" si="12"/>
        <v>0</v>
      </c>
      <c r="K58" s="124" t="s">
        <v>45</v>
      </c>
    </row>
    <row r="59" spans="1:12">
      <c r="A59" s="110">
        <v>41</v>
      </c>
      <c r="B59" s="189" t="s">
        <v>52</v>
      </c>
      <c r="C59" s="190" t="s">
        <v>52</v>
      </c>
      <c r="D59" s="191" t="s">
        <v>52</v>
      </c>
      <c r="E59" s="110">
        <v>1</v>
      </c>
      <c r="F59" s="110" t="s">
        <v>19</v>
      </c>
      <c r="G59" s="111"/>
      <c r="H59" s="112">
        <f t="shared" si="13"/>
        <v>0</v>
      </c>
      <c r="I59" s="112">
        <f t="shared" si="11"/>
        <v>0</v>
      </c>
      <c r="J59" s="112">
        <f t="shared" si="12"/>
        <v>0</v>
      </c>
      <c r="K59" s="124" t="s">
        <v>44</v>
      </c>
    </row>
    <row r="60" spans="1:12">
      <c r="A60" s="110">
        <v>42</v>
      </c>
      <c r="B60" s="189" t="s">
        <v>53</v>
      </c>
      <c r="C60" s="190" t="s">
        <v>53</v>
      </c>
      <c r="D60" s="191" t="s">
        <v>53</v>
      </c>
      <c r="E60" s="110">
        <v>1</v>
      </c>
      <c r="F60" s="110" t="s">
        <v>19</v>
      </c>
      <c r="G60" s="111"/>
      <c r="H60" s="112">
        <f t="shared" si="13"/>
        <v>0</v>
      </c>
      <c r="I60" s="112">
        <f t="shared" si="11"/>
        <v>0</v>
      </c>
      <c r="J60" s="112">
        <f t="shared" si="12"/>
        <v>0</v>
      </c>
      <c r="K60" s="124" t="s">
        <v>45</v>
      </c>
    </row>
    <row r="61" spans="1:12">
      <c r="A61" s="110">
        <v>43</v>
      </c>
      <c r="B61" s="189" t="s">
        <v>54</v>
      </c>
      <c r="C61" s="190" t="s">
        <v>54</v>
      </c>
      <c r="D61" s="191" t="s">
        <v>54</v>
      </c>
      <c r="E61" s="110">
        <v>1</v>
      </c>
      <c r="F61" s="110" t="s">
        <v>19</v>
      </c>
      <c r="G61" s="111"/>
      <c r="H61" s="112">
        <f t="shared" si="13"/>
        <v>0</v>
      </c>
      <c r="I61" s="112">
        <f t="shared" si="11"/>
        <v>0</v>
      </c>
      <c r="J61" s="112">
        <f t="shared" si="12"/>
        <v>0</v>
      </c>
      <c r="K61" s="124" t="s">
        <v>45</v>
      </c>
    </row>
    <row r="62" spans="1:12">
      <c r="A62" s="110">
        <v>44</v>
      </c>
      <c r="B62" s="189" t="s">
        <v>55</v>
      </c>
      <c r="C62" s="190" t="s">
        <v>55</v>
      </c>
      <c r="D62" s="191" t="s">
        <v>55</v>
      </c>
      <c r="E62" s="110">
        <v>1</v>
      </c>
      <c r="F62" s="110" t="s">
        <v>19</v>
      </c>
      <c r="G62" s="111"/>
      <c r="H62" s="112">
        <f t="shared" si="13"/>
        <v>0</v>
      </c>
      <c r="I62" s="112">
        <f t="shared" si="11"/>
        <v>0</v>
      </c>
      <c r="J62" s="112">
        <f t="shared" si="12"/>
        <v>0</v>
      </c>
      <c r="K62" s="124" t="s">
        <v>45</v>
      </c>
    </row>
    <row r="63" spans="1:12">
      <c r="A63" s="110">
        <v>45</v>
      </c>
      <c r="B63" s="189" t="s">
        <v>150</v>
      </c>
      <c r="C63" s="190" t="s">
        <v>56</v>
      </c>
      <c r="D63" s="191" t="s">
        <v>56</v>
      </c>
      <c r="E63" s="110">
        <v>6</v>
      </c>
      <c r="F63" s="110" t="s">
        <v>19</v>
      </c>
      <c r="G63" s="111"/>
      <c r="H63" s="112">
        <f t="shared" si="13"/>
        <v>0</v>
      </c>
      <c r="I63" s="112">
        <f t="shared" si="11"/>
        <v>0</v>
      </c>
      <c r="J63" s="112">
        <f t="shared" si="12"/>
        <v>0</v>
      </c>
      <c r="K63" s="124" t="s">
        <v>45</v>
      </c>
    </row>
    <row r="64" spans="1:12">
      <c r="A64" s="110">
        <v>46</v>
      </c>
      <c r="B64" s="189" t="s">
        <v>151</v>
      </c>
      <c r="C64" s="190" t="s">
        <v>57</v>
      </c>
      <c r="D64" s="191" t="s">
        <v>57</v>
      </c>
      <c r="E64" s="110">
        <v>0.45</v>
      </c>
      <c r="F64" s="110" t="s">
        <v>19</v>
      </c>
      <c r="G64" s="111"/>
      <c r="H64" s="112">
        <f t="shared" si="13"/>
        <v>0</v>
      </c>
      <c r="I64" s="112">
        <f t="shared" si="11"/>
        <v>0</v>
      </c>
      <c r="J64" s="112">
        <f t="shared" si="12"/>
        <v>0</v>
      </c>
      <c r="K64" s="124" t="s">
        <v>45</v>
      </c>
    </row>
    <row r="65" spans="1:13">
      <c r="A65" s="110">
        <v>47</v>
      </c>
      <c r="B65" s="189" t="s">
        <v>152</v>
      </c>
      <c r="C65" s="190" t="s">
        <v>58</v>
      </c>
      <c r="D65" s="191" t="s">
        <v>58</v>
      </c>
      <c r="E65" s="110">
        <v>1</v>
      </c>
      <c r="F65" s="110" t="s">
        <v>19</v>
      </c>
      <c r="G65" s="111"/>
      <c r="H65" s="112">
        <f t="shared" si="13"/>
        <v>0</v>
      </c>
      <c r="I65" s="112">
        <f t="shared" si="11"/>
        <v>0</v>
      </c>
      <c r="J65" s="112">
        <f t="shared" si="12"/>
        <v>0</v>
      </c>
      <c r="K65" s="124" t="s">
        <v>45</v>
      </c>
    </row>
    <row r="66" spans="1:13">
      <c r="A66" s="110">
        <v>48</v>
      </c>
      <c r="B66" s="189" t="s">
        <v>59</v>
      </c>
      <c r="C66" s="190" t="s">
        <v>59</v>
      </c>
      <c r="D66" s="191" t="s">
        <v>59</v>
      </c>
      <c r="E66" s="110">
        <v>1</v>
      </c>
      <c r="F66" s="110" t="s">
        <v>19</v>
      </c>
      <c r="G66" s="111"/>
      <c r="H66" s="112">
        <f t="shared" si="13"/>
        <v>0</v>
      </c>
      <c r="I66" s="112">
        <f t="shared" si="11"/>
        <v>0</v>
      </c>
      <c r="J66" s="112">
        <f t="shared" si="12"/>
        <v>0</v>
      </c>
      <c r="K66" s="124" t="s">
        <v>45</v>
      </c>
    </row>
    <row r="67" spans="1:13">
      <c r="A67" s="110">
        <v>49</v>
      </c>
      <c r="B67" s="189" t="s">
        <v>60</v>
      </c>
      <c r="C67" s="190" t="s">
        <v>60</v>
      </c>
      <c r="D67" s="191" t="s">
        <v>60</v>
      </c>
      <c r="E67" s="110">
        <v>10</v>
      </c>
      <c r="F67" s="110" t="s">
        <v>19</v>
      </c>
      <c r="G67" s="111"/>
      <c r="H67" s="112">
        <f t="shared" si="13"/>
        <v>0</v>
      </c>
      <c r="I67" s="112">
        <f t="shared" si="11"/>
        <v>0</v>
      </c>
      <c r="J67" s="112">
        <f t="shared" si="12"/>
        <v>0</v>
      </c>
      <c r="K67" s="124" t="s">
        <v>45</v>
      </c>
    </row>
    <row r="68" spans="1:13">
      <c r="A68" s="110">
        <v>50</v>
      </c>
      <c r="B68" s="189" t="s">
        <v>153</v>
      </c>
      <c r="C68" s="190" t="s">
        <v>61</v>
      </c>
      <c r="D68" s="191" t="s">
        <v>61</v>
      </c>
      <c r="E68" s="110">
        <v>4</v>
      </c>
      <c r="F68" s="110" t="s">
        <v>19</v>
      </c>
      <c r="G68" s="111"/>
      <c r="H68" s="112">
        <f t="shared" si="13"/>
        <v>0</v>
      </c>
      <c r="I68" s="112">
        <f t="shared" si="11"/>
        <v>0</v>
      </c>
      <c r="J68" s="112">
        <f t="shared" si="12"/>
        <v>0</v>
      </c>
      <c r="K68" s="124" t="s">
        <v>45</v>
      </c>
    </row>
    <row r="69" spans="1:13">
      <c r="A69" s="110">
        <v>51</v>
      </c>
      <c r="B69" s="189" t="s">
        <v>64</v>
      </c>
      <c r="C69" s="190" t="s">
        <v>64</v>
      </c>
      <c r="D69" s="191" t="s">
        <v>64</v>
      </c>
      <c r="E69" s="110">
        <v>1</v>
      </c>
      <c r="F69" s="110" t="s">
        <v>19</v>
      </c>
      <c r="G69" s="111"/>
      <c r="H69" s="112">
        <f t="shared" si="13"/>
        <v>0</v>
      </c>
      <c r="I69" s="112">
        <f t="shared" si="11"/>
        <v>0</v>
      </c>
      <c r="J69" s="112">
        <f t="shared" si="12"/>
        <v>0</v>
      </c>
      <c r="K69" s="124" t="s">
        <v>45</v>
      </c>
    </row>
    <row r="70" spans="1:13">
      <c r="A70" s="110">
        <v>52</v>
      </c>
      <c r="B70" s="189" t="s">
        <v>161</v>
      </c>
      <c r="C70" s="190" t="s">
        <v>65</v>
      </c>
      <c r="D70" s="191" t="s">
        <v>65</v>
      </c>
      <c r="E70" s="110">
        <v>2</v>
      </c>
      <c r="F70" s="110" t="s">
        <v>19</v>
      </c>
      <c r="G70" s="111"/>
      <c r="H70" s="112">
        <f t="shared" si="13"/>
        <v>0</v>
      </c>
      <c r="I70" s="112">
        <f t="shared" si="11"/>
        <v>0</v>
      </c>
      <c r="J70" s="112">
        <f t="shared" si="12"/>
        <v>0</v>
      </c>
      <c r="K70" s="124" t="s">
        <v>45</v>
      </c>
    </row>
    <row r="71" spans="1:13">
      <c r="A71" s="110">
        <v>53</v>
      </c>
      <c r="B71" s="189" t="s">
        <v>162</v>
      </c>
      <c r="C71" s="190" t="s">
        <v>66</v>
      </c>
      <c r="D71" s="191" t="s">
        <v>66</v>
      </c>
      <c r="E71" s="110">
        <v>2</v>
      </c>
      <c r="F71" s="110" t="s">
        <v>19</v>
      </c>
      <c r="G71" s="111"/>
      <c r="H71" s="112">
        <f t="shared" si="13"/>
        <v>0</v>
      </c>
      <c r="I71" s="112">
        <f t="shared" si="11"/>
        <v>0</v>
      </c>
      <c r="J71" s="112">
        <f t="shared" si="12"/>
        <v>0</v>
      </c>
      <c r="K71" s="124" t="s">
        <v>45</v>
      </c>
    </row>
    <row r="72" spans="1:13">
      <c r="A72" s="110">
        <v>54</v>
      </c>
      <c r="B72" s="189" t="s">
        <v>67</v>
      </c>
      <c r="C72" s="190" t="s">
        <v>67</v>
      </c>
      <c r="D72" s="191" t="s">
        <v>67</v>
      </c>
      <c r="E72" s="110">
        <v>1</v>
      </c>
      <c r="F72" s="110" t="s">
        <v>19</v>
      </c>
      <c r="G72" s="111"/>
      <c r="H72" s="112">
        <f t="shared" si="13"/>
        <v>0</v>
      </c>
      <c r="I72" s="112">
        <f t="shared" si="11"/>
        <v>0</v>
      </c>
      <c r="J72" s="112">
        <f t="shared" si="12"/>
        <v>0</v>
      </c>
      <c r="K72" s="124" t="s">
        <v>44</v>
      </c>
    </row>
    <row r="73" spans="1:13">
      <c r="A73" s="110">
        <v>55</v>
      </c>
      <c r="B73" s="189" t="s">
        <v>147</v>
      </c>
      <c r="C73" s="190"/>
      <c r="D73" s="191"/>
      <c r="E73" s="110">
        <v>1</v>
      </c>
      <c r="F73" s="110" t="s">
        <v>19</v>
      </c>
      <c r="G73" s="111"/>
      <c r="H73" s="112">
        <f t="shared" si="13"/>
        <v>0</v>
      </c>
      <c r="I73" s="112">
        <f t="shared" si="11"/>
        <v>0</v>
      </c>
      <c r="J73" s="112">
        <f t="shared" si="12"/>
        <v>0</v>
      </c>
      <c r="K73" s="124" t="s">
        <v>147</v>
      </c>
    </row>
    <row r="74" spans="1:13">
      <c r="A74" s="110">
        <v>56</v>
      </c>
      <c r="B74" s="189" t="s">
        <v>163</v>
      </c>
      <c r="C74" s="190" t="s">
        <v>68</v>
      </c>
      <c r="D74" s="191" t="s">
        <v>68</v>
      </c>
      <c r="E74" s="110">
        <v>15</v>
      </c>
      <c r="F74" s="110" t="s">
        <v>19</v>
      </c>
      <c r="G74" s="111"/>
      <c r="H74" s="112">
        <f t="shared" si="13"/>
        <v>0</v>
      </c>
      <c r="I74" s="112">
        <f t="shared" si="11"/>
        <v>0</v>
      </c>
      <c r="J74" s="112">
        <f t="shared" si="12"/>
        <v>0</v>
      </c>
      <c r="K74" s="124" t="s">
        <v>45</v>
      </c>
    </row>
    <row r="75" spans="1:13">
      <c r="A75" s="110">
        <v>57</v>
      </c>
      <c r="B75" s="189" t="s">
        <v>164</v>
      </c>
      <c r="C75" s="190" t="s">
        <v>69</v>
      </c>
      <c r="D75" s="191" t="s">
        <v>69</v>
      </c>
      <c r="E75" s="110">
        <v>2</v>
      </c>
      <c r="F75" s="110" t="s">
        <v>19</v>
      </c>
      <c r="G75" s="111"/>
      <c r="H75" s="112">
        <f t="shared" si="13"/>
        <v>0</v>
      </c>
      <c r="I75" s="112">
        <f t="shared" si="11"/>
        <v>0</v>
      </c>
      <c r="J75" s="112">
        <f t="shared" si="12"/>
        <v>0</v>
      </c>
      <c r="K75" s="124" t="s">
        <v>45</v>
      </c>
    </row>
    <row r="76" spans="1:13" ht="15.75" thickBot="1">
      <c r="A76" s="110">
        <v>58</v>
      </c>
      <c r="B76" s="189" t="s">
        <v>35</v>
      </c>
      <c r="C76" s="190"/>
      <c r="D76" s="191"/>
      <c r="E76" s="110">
        <v>1</v>
      </c>
      <c r="F76" s="110" t="s">
        <v>19</v>
      </c>
      <c r="G76" s="111"/>
      <c r="H76" s="112">
        <f t="shared" si="13"/>
        <v>0</v>
      </c>
      <c r="I76" s="112">
        <f t="shared" si="11"/>
        <v>0</v>
      </c>
      <c r="J76" s="112">
        <f t="shared" si="12"/>
        <v>0</v>
      </c>
      <c r="K76" s="124" t="s">
        <v>44</v>
      </c>
    </row>
    <row r="77" spans="1:13" ht="15.75" thickBot="1">
      <c r="A77" s="72"/>
      <c r="B77" s="73"/>
      <c r="C77" s="176" t="s">
        <v>165</v>
      </c>
      <c r="D77" s="177"/>
      <c r="E77" s="177"/>
      <c r="F77" s="177"/>
      <c r="G77" s="178"/>
      <c r="H77" s="114">
        <f>SUM(H56:H76)</f>
        <v>0</v>
      </c>
      <c r="I77" s="115"/>
      <c r="J77" s="114">
        <f>SUM(J56:J76)</f>
        <v>0</v>
      </c>
      <c r="K77" s="97"/>
    </row>
    <row r="78" spans="1:13">
      <c r="A78" s="76"/>
      <c r="B78" s="77"/>
      <c r="C78" s="77"/>
      <c r="D78" s="77"/>
      <c r="E78" s="78"/>
      <c r="F78" s="78"/>
      <c r="G78" s="116"/>
      <c r="H78" s="116"/>
      <c r="I78" s="116"/>
      <c r="J78" s="116"/>
      <c r="K78" s="98"/>
      <c r="L78" s="6"/>
    </row>
    <row r="79" spans="1:13" ht="15" customHeight="1">
      <c r="A79" s="187" t="s">
        <v>21</v>
      </c>
      <c r="B79" s="154"/>
      <c r="C79" s="154"/>
      <c r="D79" s="154"/>
      <c r="E79" s="154"/>
      <c r="F79" s="154"/>
      <c r="G79" s="154"/>
      <c r="H79" s="154"/>
      <c r="I79" s="154"/>
      <c r="J79" s="154"/>
      <c r="K79" s="193"/>
    </row>
    <row r="80" spans="1:13" ht="104.1" customHeight="1">
      <c r="A80" s="110">
        <v>59</v>
      </c>
      <c r="B80" s="192" t="s">
        <v>166</v>
      </c>
      <c r="C80" s="192"/>
      <c r="D80" s="192"/>
      <c r="E80" s="110">
        <v>10</v>
      </c>
      <c r="F80" s="110" t="s">
        <v>19</v>
      </c>
      <c r="G80" s="111"/>
      <c r="H80" s="112">
        <f>G80*E80</f>
        <v>0</v>
      </c>
      <c r="I80" s="112">
        <f t="shared" ref="I80:I95" si="14">G80*1.21</f>
        <v>0</v>
      </c>
      <c r="J80" s="112">
        <f t="shared" ref="J80:J95" si="15">I80*E80</f>
        <v>0</v>
      </c>
      <c r="K80" s="122" t="s">
        <v>203</v>
      </c>
      <c r="L80" s="4"/>
      <c r="M80" s="4"/>
    </row>
    <row r="81" spans="1:14" ht="93" customHeight="1">
      <c r="A81" s="110">
        <v>60</v>
      </c>
      <c r="B81" s="192" t="s">
        <v>204</v>
      </c>
      <c r="C81" s="192"/>
      <c r="D81" s="192"/>
      <c r="E81" s="110">
        <v>5</v>
      </c>
      <c r="F81" s="110" t="s">
        <v>19</v>
      </c>
      <c r="G81" s="111"/>
      <c r="H81" s="112">
        <f>G81*E81</f>
        <v>0</v>
      </c>
      <c r="I81" s="112">
        <f t="shared" si="14"/>
        <v>0</v>
      </c>
      <c r="J81" s="112">
        <f t="shared" si="15"/>
        <v>0</v>
      </c>
      <c r="K81" s="122" t="s">
        <v>205</v>
      </c>
      <c r="L81" s="4"/>
      <c r="M81" s="4"/>
    </row>
    <row r="82" spans="1:14" ht="93" customHeight="1">
      <c r="A82" s="110">
        <v>61</v>
      </c>
      <c r="B82" s="189" t="s">
        <v>206</v>
      </c>
      <c r="C82" s="190"/>
      <c r="D82" s="191"/>
      <c r="E82" s="110">
        <v>2</v>
      </c>
      <c r="F82" s="110" t="s">
        <v>19</v>
      </c>
      <c r="G82" s="111"/>
      <c r="H82" s="112">
        <f>G82*E82</f>
        <v>0</v>
      </c>
      <c r="I82" s="112">
        <f t="shared" si="14"/>
        <v>0</v>
      </c>
      <c r="J82" s="112">
        <f t="shared" si="15"/>
        <v>0</v>
      </c>
      <c r="K82" s="122" t="s">
        <v>207</v>
      </c>
      <c r="L82" s="4"/>
      <c r="M82" s="4"/>
    </row>
    <row r="83" spans="1:14" ht="90.95" customHeight="1">
      <c r="A83" s="110">
        <v>62</v>
      </c>
      <c r="B83" s="192" t="s">
        <v>328</v>
      </c>
      <c r="C83" s="192"/>
      <c r="D83" s="192"/>
      <c r="E83" s="110">
        <v>35</v>
      </c>
      <c r="F83" s="110" t="s">
        <v>19</v>
      </c>
      <c r="G83" s="111"/>
      <c r="H83" s="112">
        <f>G83*E83</f>
        <v>0</v>
      </c>
      <c r="I83" s="112">
        <f t="shared" si="14"/>
        <v>0</v>
      </c>
      <c r="J83" s="112">
        <f t="shared" si="15"/>
        <v>0</v>
      </c>
      <c r="K83" s="123" t="s">
        <v>168</v>
      </c>
      <c r="L83" s="12"/>
    </row>
    <row r="84" spans="1:14" ht="54" customHeight="1">
      <c r="A84" s="110">
        <v>63</v>
      </c>
      <c r="B84" s="189" t="s">
        <v>169</v>
      </c>
      <c r="C84" s="190"/>
      <c r="D84" s="191"/>
      <c r="E84" s="110">
        <v>1</v>
      </c>
      <c r="F84" s="110" t="s">
        <v>19</v>
      </c>
      <c r="G84" s="111"/>
      <c r="H84" s="112">
        <f t="shared" ref="H84:H95" si="16">G84*E84</f>
        <v>0</v>
      </c>
      <c r="I84" s="112">
        <f t="shared" si="14"/>
        <v>0</v>
      </c>
      <c r="J84" s="112">
        <f t="shared" si="15"/>
        <v>0</v>
      </c>
      <c r="K84" s="122" t="s">
        <v>170</v>
      </c>
      <c r="L84" s="12"/>
    </row>
    <row r="85" spans="1:14" ht="56.1" customHeight="1">
      <c r="A85" s="110">
        <v>64</v>
      </c>
      <c r="B85" s="189" t="s">
        <v>171</v>
      </c>
      <c r="C85" s="190"/>
      <c r="D85" s="191"/>
      <c r="E85" s="110">
        <v>2</v>
      </c>
      <c r="F85" s="110" t="s">
        <v>19</v>
      </c>
      <c r="G85" s="111"/>
      <c r="H85" s="112">
        <f t="shared" si="16"/>
        <v>0</v>
      </c>
      <c r="I85" s="112">
        <f t="shared" si="14"/>
        <v>0</v>
      </c>
      <c r="J85" s="112">
        <f t="shared" si="15"/>
        <v>0</v>
      </c>
      <c r="K85" s="122" t="s">
        <v>172</v>
      </c>
      <c r="L85" s="12"/>
    </row>
    <row r="86" spans="1:14" ht="147" customHeight="1">
      <c r="A86" s="110">
        <v>65</v>
      </c>
      <c r="B86" s="189" t="s">
        <v>173</v>
      </c>
      <c r="C86" s="190"/>
      <c r="D86" s="191"/>
      <c r="E86" s="110">
        <v>1</v>
      </c>
      <c r="F86" s="110" t="s">
        <v>19</v>
      </c>
      <c r="G86" s="111"/>
      <c r="H86" s="112">
        <f t="shared" si="16"/>
        <v>0</v>
      </c>
      <c r="I86" s="112">
        <f t="shared" si="14"/>
        <v>0</v>
      </c>
      <c r="J86" s="112">
        <f t="shared" si="15"/>
        <v>0</v>
      </c>
      <c r="K86" s="122" t="s">
        <v>208</v>
      </c>
      <c r="L86" s="12"/>
      <c r="M86" s="4"/>
    </row>
    <row r="87" spans="1:14" ht="138.94999999999999" customHeight="1">
      <c r="A87" s="110">
        <v>66</v>
      </c>
      <c r="B87" s="189" t="s">
        <v>9</v>
      </c>
      <c r="C87" s="190"/>
      <c r="D87" s="191"/>
      <c r="E87" s="110">
        <v>1</v>
      </c>
      <c r="F87" s="110" t="s">
        <v>19</v>
      </c>
      <c r="G87" s="111"/>
      <c r="H87" s="112">
        <f t="shared" si="16"/>
        <v>0</v>
      </c>
      <c r="I87" s="112">
        <f t="shared" si="14"/>
        <v>0</v>
      </c>
      <c r="J87" s="112">
        <f t="shared" si="15"/>
        <v>0</v>
      </c>
      <c r="K87" s="122" t="s">
        <v>175</v>
      </c>
      <c r="L87" s="12"/>
      <c r="M87" s="4"/>
    </row>
    <row r="88" spans="1:14" ht="131.1" customHeight="1">
      <c r="A88" s="110">
        <v>67</v>
      </c>
      <c r="B88" s="189" t="s">
        <v>36</v>
      </c>
      <c r="C88" s="190"/>
      <c r="D88" s="191"/>
      <c r="E88" s="110">
        <v>8</v>
      </c>
      <c r="F88" s="110" t="s">
        <v>19</v>
      </c>
      <c r="G88" s="111"/>
      <c r="H88" s="112">
        <f t="shared" si="16"/>
        <v>0</v>
      </c>
      <c r="I88" s="112">
        <f t="shared" si="14"/>
        <v>0</v>
      </c>
      <c r="J88" s="112">
        <f t="shared" si="15"/>
        <v>0</v>
      </c>
      <c r="K88" s="127" t="s">
        <v>176</v>
      </c>
      <c r="L88" s="12"/>
      <c r="M88" s="4"/>
    </row>
    <row r="89" spans="1:14" ht="131.1" customHeight="1">
      <c r="A89" s="110">
        <v>68</v>
      </c>
      <c r="B89" s="189" t="s">
        <v>181</v>
      </c>
      <c r="C89" s="190"/>
      <c r="D89" s="191"/>
      <c r="E89" s="110">
        <v>5</v>
      </c>
      <c r="F89" s="110" t="s">
        <v>19</v>
      </c>
      <c r="G89" s="111"/>
      <c r="H89" s="112">
        <f t="shared" si="16"/>
        <v>0</v>
      </c>
      <c r="I89" s="112">
        <f t="shared" si="14"/>
        <v>0</v>
      </c>
      <c r="J89" s="112">
        <f t="shared" si="15"/>
        <v>0</v>
      </c>
      <c r="K89" s="127" t="s">
        <v>176</v>
      </c>
      <c r="L89" s="12"/>
      <c r="M89" s="4"/>
    </row>
    <row r="90" spans="1:14" ht="78.95" customHeight="1">
      <c r="A90" s="110">
        <v>69</v>
      </c>
      <c r="B90" s="189" t="s">
        <v>209</v>
      </c>
      <c r="C90" s="190"/>
      <c r="D90" s="191"/>
      <c r="E90" s="110">
        <v>2</v>
      </c>
      <c r="F90" s="110" t="s">
        <v>19</v>
      </c>
      <c r="G90" s="111"/>
      <c r="H90" s="112">
        <f t="shared" si="16"/>
        <v>0</v>
      </c>
      <c r="I90" s="112">
        <f t="shared" si="14"/>
        <v>0</v>
      </c>
      <c r="J90" s="112">
        <f t="shared" si="15"/>
        <v>0</v>
      </c>
      <c r="K90" s="127" t="s">
        <v>210</v>
      </c>
      <c r="L90" s="12"/>
    </row>
    <row r="91" spans="1:14" ht="96" customHeight="1">
      <c r="A91" s="110">
        <v>70</v>
      </c>
      <c r="B91" s="189" t="s">
        <v>211</v>
      </c>
      <c r="C91" s="190"/>
      <c r="D91" s="191"/>
      <c r="E91" s="110">
        <v>2</v>
      </c>
      <c r="F91" s="110" t="s">
        <v>19</v>
      </c>
      <c r="G91" s="111"/>
      <c r="H91" s="112">
        <f t="shared" si="16"/>
        <v>0</v>
      </c>
      <c r="I91" s="112">
        <f t="shared" si="14"/>
        <v>0</v>
      </c>
      <c r="J91" s="112">
        <f t="shared" si="15"/>
        <v>0</v>
      </c>
      <c r="K91" s="127" t="s">
        <v>212</v>
      </c>
      <c r="L91" s="12"/>
    </row>
    <row r="92" spans="1:14" ht="78.95" customHeight="1">
      <c r="A92" s="110">
        <v>71</v>
      </c>
      <c r="B92" s="189" t="s">
        <v>213</v>
      </c>
      <c r="C92" s="190"/>
      <c r="D92" s="191"/>
      <c r="E92" s="110">
        <v>1</v>
      </c>
      <c r="F92" s="110" t="s">
        <v>19</v>
      </c>
      <c r="G92" s="111"/>
      <c r="H92" s="112">
        <f t="shared" si="16"/>
        <v>0</v>
      </c>
      <c r="I92" s="112">
        <f t="shared" si="14"/>
        <v>0</v>
      </c>
      <c r="J92" s="112">
        <f t="shared" si="15"/>
        <v>0</v>
      </c>
      <c r="K92" s="127" t="s">
        <v>214</v>
      </c>
      <c r="L92" s="12"/>
    </row>
    <row r="93" spans="1:14" ht="78.95" customHeight="1">
      <c r="A93" s="110">
        <v>72</v>
      </c>
      <c r="B93" s="189" t="s">
        <v>215</v>
      </c>
      <c r="C93" s="190"/>
      <c r="D93" s="191"/>
      <c r="E93" s="110">
        <v>6</v>
      </c>
      <c r="F93" s="110" t="s">
        <v>19</v>
      </c>
      <c r="G93" s="111"/>
      <c r="H93" s="112">
        <f t="shared" si="16"/>
        <v>0</v>
      </c>
      <c r="I93" s="112">
        <f t="shared" si="14"/>
        <v>0</v>
      </c>
      <c r="J93" s="112">
        <f t="shared" si="15"/>
        <v>0</v>
      </c>
      <c r="K93" s="127" t="s">
        <v>216</v>
      </c>
      <c r="L93" s="12"/>
    </row>
    <row r="94" spans="1:14" ht="78.95" customHeight="1">
      <c r="A94" s="110">
        <v>73</v>
      </c>
      <c r="B94" s="189" t="s">
        <v>217</v>
      </c>
      <c r="C94" s="190"/>
      <c r="D94" s="191"/>
      <c r="E94" s="110">
        <v>8</v>
      </c>
      <c r="F94" s="110" t="s">
        <v>19</v>
      </c>
      <c r="G94" s="111"/>
      <c r="H94" s="112">
        <f t="shared" si="16"/>
        <v>0</v>
      </c>
      <c r="I94" s="112">
        <f t="shared" si="14"/>
        <v>0</v>
      </c>
      <c r="J94" s="112">
        <f t="shared" si="15"/>
        <v>0</v>
      </c>
      <c r="K94" s="127" t="s">
        <v>218</v>
      </c>
      <c r="L94" s="12"/>
    </row>
    <row r="95" spans="1:14" ht="39" customHeight="1" thickBot="1">
      <c r="A95" s="110">
        <v>74</v>
      </c>
      <c r="B95" s="189" t="s">
        <v>219</v>
      </c>
      <c r="C95" s="190"/>
      <c r="D95" s="191"/>
      <c r="E95" s="110">
        <v>1</v>
      </c>
      <c r="F95" s="110" t="s">
        <v>19</v>
      </c>
      <c r="G95" s="111"/>
      <c r="H95" s="112">
        <f t="shared" si="16"/>
        <v>0</v>
      </c>
      <c r="I95" s="112">
        <f t="shared" si="14"/>
        <v>0</v>
      </c>
      <c r="J95" s="112">
        <f t="shared" si="15"/>
        <v>0</v>
      </c>
      <c r="K95" s="127" t="s">
        <v>220</v>
      </c>
      <c r="L95" s="12"/>
    </row>
    <row r="96" spans="1:14" ht="24.95" customHeight="1" thickBot="1">
      <c r="A96" s="72"/>
      <c r="B96" s="73"/>
      <c r="C96" s="176" t="s">
        <v>182</v>
      </c>
      <c r="D96" s="177"/>
      <c r="E96" s="177"/>
      <c r="F96" s="177"/>
      <c r="G96" s="178"/>
      <c r="H96" s="114">
        <f>SUM(H80:H95)</f>
        <v>0</v>
      </c>
      <c r="I96" s="115"/>
      <c r="J96" s="114">
        <f>SUM(J80:J95)</f>
        <v>0</v>
      </c>
      <c r="K96" s="97"/>
      <c r="N96" s="13"/>
    </row>
    <row r="97" spans="1:12" ht="27.95" customHeight="1">
      <c r="A97" s="76"/>
      <c r="B97" s="77"/>
      <c r="C97" s="77"/>
      <c r="D97" s="77"/>
      <c r="E97" s="78"/>
      <c r="F97" s="78"/>
      <c r="G97" s="116"/>
      <c r="H97" s="116"/>
      <c r="I97" s="116"/>
      <c r="J97" s="116"/>
      <c r="K97" s="98"/>
      <c r="L97" s="6"/>
    </row>
    <row r="98" spans="1:12" ht="18.95" customHeight="1">
      <c r="A98" s="187" t="s">
        <v>221</v>
      </c>
      <c r="B98" s="154"/>
      <c r="C98" s="154"/>
      <c r="D98" s="154"/>
      <c r="E98" s="154"/>
      <c r="F98" s="154"/>
      <c r="G98" s="154"/>
      <c r="H98" s="154"/>
      <c r="I98" s="154"/>
      <c r="J98" s="154"/>
      <c r="K98" s="193"/>
    </row>
    <row r="99" spans="1:12" ht="27.95" customHeight="1" thickBot="1">
      <c r="A99" s="110">
        <v>75</v>
      </c>
      <c r="B99" s="189" t="s">
        <v>221</v>
      </c>
      <c r="C99" s="190"/>
      <c r="D99" s="191"/>
      <c r="E99" s="110">
        <v>1</v>
      </c>
      <c r="F99" s="110" t="s">
        <v>19</v>
      </c>
      <c r="G99" s="111"/>
      <c r="H99" s="112">
        <f t="shared" ref="H99" si="17">G99*E99</f>
        <v>0</v>
      </c>
      <c r="I99" s="112">
        <f t="shared" ref="I99" si="18">G99*1.21</f>
        <v>0</v>
      </c>
      <c r="J99" s="112">
        <f t="shared" ref="J99" si="19">I99*E99</f>
        <v>0</v>
      </c>
      <c r="K99" s="123" t="s">
        <v>222</v>
      </c>
    </row>
    <row r="100" spans="1:12" ht="23.1" customHeight="1" thickBot="1">
      <c r="A100" s="72"/>
      <c r="B100" s="73"/>
      <c r="C100" s="176" t="s">
        <v>223</v>
      </c>
      <c r="D100" s="177"/>
      <c r="E100" s="177"/>
      <c r="F100" s="177"/>
      <c r="G100" s="178"/>
      <c r="H100" s="114">
        <f>SUM(H99)</f>
        <v>0</v>
      </c>
      <c r="I100" s="115"/>
      <c r="J100" s="114">
        <f>SUM(J99)</f>
        <v>0</v>
      </c>
      <c r="K100" s="97"/>
    </row>
    <row r="101" spans="1:12" ht="27.95" customHeight="1">
      <c r="A101" s="76"/>
      <c r="B101" s="77"/>
      <c r="C101" s="77"/>
      <c r="D101" s="77"/>
      <c r="E101" s="78"/>
      <c r="F101" s="78"/>
      <c r="G101" s="116"/>
      <c r="H101" s="116"/>
      <c r="I101" s="116"/>
      <c r="J101" s="116"/>
      <c r="K101" s="98"/>
      <c r="L101" s="6"/>
    </row>
    <row r="102" spans="1:12" ht="17.100000000000001" customHeight="1">
      <c r="A102" s="187" t="s">
        <v>186</v>
      </c>
      <c r="B102" s="154"/>
      <c r="C102" s="154"/>
      <c r="D102" s="154"/>
      <c r="E102" s="154"/>
      <c r="F102" s="154"/>
      <c r="G102" s="154"/>
      <c r="H102" s="154"/>
      <c r="I102" s="154"/>
      <c r="J102" s="154"/>
      <c r="K102" s="193"/>
    </row>
    <row r="103" spans="1:12" ht="29.25" customHeight="1" thickBot="1">
      <c r="A103" s="110">
        <v>76</v>
      </c>
      <c r="B103" s="189" t="s">
        <v>75</v>
      </c>
      <c r="C103" s="190"/>
      <c r="D103" s="191"/>
      <c r="E103" s="110">
        <v>1</v>
      </c>
      <c r="F103" s="110" t="s">
        <v>19</v>
      </c>
      <c r="G103" s="111"/>
      <c r="H103" s="112">
        <f t="shared" ref="H103" si="20">G103*E103</f>
        <v>0</v>
      </c>
      <c r="I103" s="112">
        <f t="shared" ref="I103" si="21">G103*1.21</f>
        <v>0</v>
      </c>
      <c r="J103" s="112">
        <f t="shared" ref="J103" si="22">I103*E103</f>
        <v>0</v>
      </c>
      <c r="K103" s="125" t="s">
        <v>75</v>
      </c>
    </row>
    <row r="104" spans="1:12" ht="24.95" customHeight="1" thickBot="1">
      <c r="A104" s="72"/>
      <c r="B104" s="73"/>
      <c r="C104" s="176" t="s">
        <v>187</v>
      </c>
      <c r="D104" s="177"/>
      <c r="E104" s="177"/>
      <c r="F104" s="177"/>
      <c r="G104" s="178"/>
      <c r="H104" s="114">
        <f>SUM(H103)</f>
        <v>0</v>
      </c>
      <c r="I104" s="115"/>
      <c r="J104" s="114">
        <f>SUM(J103)</f>
        <v>0</v>
      </c>
      <c r="K104" s="97"/>
    </row>
    <row r="105" spans="1:12">
      <c r="A105" s="84"/>
      <c r="B105" s="73"/>
      <c r="C105" s="73"/>
      <c r="D105" s="73"/>
      <c r="E105" s="72"/>
      <c r="F105" s="72"/>
      <c r="G105" s="115"/>
      <c r="H105" s="115"/>
      <c r="I105" s="115"/>
      <c r="J105" s="115"/>
      <c r="K105" s="97"/>
      <c r="L105" s="6"/>
    </row>
    <row r="106" spans="1:12">
      <c r="A106" s="85"/>
      <c r="B106" s="86"/>
      <c r="C106" s="86"/>
      <c r="D106" s="85"/>
      <c r="E106" s="85"/>
      <c r="F106" s="85"/>
      <c r="G106" s="85"/>
      <c r="H106" s="85"/>
      <c r="I106" s="85"/>
      <c r="J106" s="85"/>
      <c r="K106" s="85"/>
    </row>
    <row r="107" spans="1:12">
      <c r="A107" s="87"/>
      <c r="B107" s="88"/>
      <c r="C107" s="88"/>
      <c r="D107" s="87"/>
      <c r="E107" s="87"/>
      <c r="F107" s="87"/>
      <c r="G107" s="87"/>
      <c r="H107" s="87"/>
      <c r="I107" s="87"/>
      <c r="J107" s="87"/>
      <c r="K107" s="87"/>
    </row>
    <row r="108" spans="1:12" ht="15.75" thickBot="1">
      <c r="A108" s="87"/>
      <c r="B108" s="88"/>
      <c r="C108" s="88"/>
      <c r="D108" s="87"/>
      <c r="E108" s="87"/>
      <c r="F108" s="87"/>
      <c r="G108" s="87"/>
      <c r="H108" s="87"/>
      <c r="I108" s="87"/>
      <c r="J108" s="87"/>
      <c r="K108" s="87"/>
    </row>
    <row r="109" spans="1:12">
      <c r="A109" s="88"/>
      <c r="B109" s="88"/>
      <c r="C109" s="88"/>
      <c r="D109" s="173" t="s">
        <v>5</v>
      </c>
      <c r="E109" s="174"/>
      <c r="F109" s="174"/>
      <c r="G109" s="175"/>
      <c r="H109" s="136">
        <f>H104+H100+H96+H53+H34+H25+H21+H77</f>
        <v>0</v>
      </c>
      <c r="I109" s="89"/>
      <c r="J109" s="89"/>
      <c r="K109" s="87"/>
    </row>
    <row r="110" spans="1:12">
      <c r="A110" s="88"/>
      <c r="B110" s="88"/>
      <c r="C110" s="88"/>
      <c r="D110" s="167" t="s">
        <v>6</v>
      </c>
      <c r="E110" s="168"/>
      <c r="F110" s="168"/>
      <c r="G110" s="169"/>
      <c r="H110" s="137">
        <f>H109*0.21</f>
        <v>0</v>
      </c>
      <c r="I110" s="89"/>
      <c r="J110" s="89"/>
      <c r="K110" s="87"/>
    </row>
    <row r="111" spans="1:12" ht="15.75" thickBot="1">
      <c r="A111" s="88"/>
      <c r="B111" s="88"/>
      <c r="C111" s="88"/>
      <c r="D111" s="170" t="s">
        <v>7</v>
      </c>
      <c r="E111" s="171"/>
      <c r="F111" s="171"/>
      <c r="G111" s="172"/>
      <c r="H111" s="138">
        <f>H109*1.21</f>
        <v>0</v>
      </c>
      <c r="I111" s="90"/>
      <c r="J111" s="90"/>
      <c r="K111" s="87"/>
    </row>
  </sheetData>
  <mergeCells count="99">
    <mergeCell ref="D109:G109"/>
    <mergeCell ref="D110:G110"/>
    <mergeCell ref="D111:G111"/>
    <mergeCell ref="A98:K98"/>
    <mergeCell ref="B99:D99"/>
    <mergeCell ref="C100:G100"/>
    <mergeCell ref="A102:K102"/>
    <mergeCell ref="B103:D103"/>
    <mergeCell ref="C104:G104"/>
    <mergeCell ref="C96:G96"/>
    <mergeCell ref="B85:D85"/>
    <mergeCell ref="B86:D86"/>
    <mergeCell ref="B87:D87"/>
    <mergeCell ref="B88:D88"/>
    <mergeCell ref="B89:D89"/>
    <mergeCell ref="B90:D90"/>
    <mergeCell ref="B91:D91"/>
    <mergeCell ref="B92:D92"/>
    <mergeCell ref="B93:D93"/>
    <mergeCell ref="B94:D94"/>
    <mergeCell ref="B95:D95"/>
    <mergeCell ref="B84:D84"/>
    <mergeCell ref="B72:D72"/>
    <mergeCell ref="B73:D73"/>
    <mergeCell ref="B74:D74"/>
    <mergeCell ref="B75:D75"/>
    <mergeCell ref="B76:D76"/>
    <mergeCell ref="C77:G77"/>
    <mergeCell ref="A79:K79"/>
    <mergeCell ref="B80:D80"/>
    <mergeCell ref="B81:D81"/>
    <mergeCell ref="B82:D82"/>
    <mergeCell ref="B83:D83"/>
    <mergeCell ref="B71:D71"/>
    <mergeCell ref="B60:D60"/>
    <mergeCell ref="B61:D61"/>
    <mergeCell ref="B62:D62"/>
    <mergeCell ref="B63:D63"/>
    <mergeCell ref="B64:D64"/>
    <mergeCell ref="B65:D65"/>
    <mergeCell ref="B66:D66"/>
    <mergeCell ref="B67:D67"/>
    <mergeCell ref="B68:D68"/>
    <mergeCell ref="B69:D69"/>
    <mergeCell ref="B70:D70"/>
    <mergeCell ref="B59:D59"/>
    <mergeCell ref="B47:D47"/>
    <mergeCell ref="B48:D48"/>
    <mergeCell ref="B49:D49"/>
    <mergeCell ref="B50:D50"/>
    <mergeCell ref="B51:D51"/>
    <mergeCell ref="B52:D52"/>
    <mergeCell ref="C53:G53"/>
    <mergeCell ref="A55:K55"/>
    <mergeCell ref="B56:D56"/>
    <mergeCell ref="B57:D57"/>
    <mergeCell ref="B58:D58"/>
    <mergeCell ref="B46:D46"/>
    <mergeCell ref="C34:G34"/>
    <mergeCell ref="A36:K36"/>
    <mergeCell ref="B37:D37"/>
    <mergeCell ref="B38:D38"/>
    <mergeCell ref="B39:D39"/>
    <mergeCell ref="B40:D40"/>
    <mergeCell ref="B41:D41"/>
    <mergeCell ref="B42:D42"/>
    <mergeCell ref="B43:D43"/>
    <mergeCell ref="B44:D44"/>
    <mergeCell ref="B45:D45"/>
    <mergeCell ref="B33:D33"/>
    <mergeCell ref="B20:D20"/>
    <mergeCell ref="C21:G21"/>
    <mergeCell ref="A23:K23"/>
    <mergeCell ref="B24:D24"/>
    <mergeCell ref="C25:G25"/>
    <mergeCell ref="A27:K27"/>
    <mergeCell ref="B28:D28"/>
    <mergeCell ref="B29:D29"/>
    <mergeCell ref="B30:D30"/>
    <mergeCell ref="B31:D31"/>
    <mergeCell ref="B32:D32"/>
    <mergeCell ref="B19:D19"/>
    <mergeCell ref="B8:D8"/>
    <mergeCell ref="B9:D9"/>
    <mergeCell ref="B10:D10"/>
    <mergeCell ref="B11:D11"/>
    <mergeCell ref="B12:D12"/>
    <mergeCell ref="B13:D13"/>
    <mergeCell ref="B14:D14"/>
    <mergeCell ref="B15:D15"/>
    <mergeCell ref="B16:D16"/>
    <mergeCell ref="B17:D17"/>
    <mergeCell ref="B18:D18"/>
    <mergeCell ref="B7:D7"/>
    <mergeCell ref="A1:K2"/>
    <mergeCell ref="A3:K3"/>
    <mergeCell ref="A4:K4"/>
    <mergeCell ref="B5:D5"/>
    <mergeCell ref="A6:K6"/>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xl/worksheets/sheet6.xml><?xml version="1.0" encoding="utf-8"?>
<worksheet xmlns="http://schemas.openxmlformats.org/spreadsheetml/2006/main" xmlns:r="http://schemas.openxmlformats.org/officeDocument/2006/relationships">
  <sheetPr>
    <tabColor theme="3" tint="0.39997558519241921"/>
  </sheetPr>
  <dimension ref="A1:M95"/>
  <sheetViews>
    <sheetView topLeftCell="A76" zoomScaleNormal="100" workbookViewId="0">
      <selection activeCell="D93" sqref="D93:H95"/>
    </sheetView>
  </sheetViews>
  <sheetFormatPr defaultColWidth="8.85546875" defaultRowHeight="15"/>
  <cols>
    <col min="1" max="2" width="8.85546875" style="2"/>
    <col min="3" max="3" width="20.85546875" style="2" customWidth="1"/>
    <col min="4" max="4" width="2.7109375" style="2" customWidth="1"/>
    <col min="5" max="6" width="8.85546875" style="2"/>
    <col min="7" max="7" width="14.42578125" style="2" customWidth="1"/>
    <col min="8" max="8" width="14.5703125" style="2" bestFit="1" customWidth="1"/>
    <col min="9" max="9" width="12.85546875" style="2" customWidth="1"/>
    <col min="10" max="10" width="18" style="2" customWidth="1"/>
    <col min="11" max="11" width="63.42578125" style="1" customWidth="1"/>
  </cols>
  <sheetData>
    <row r="1" spans="1:13" ht="15" customHeight="1">
      <c r="A1" s="148" t="s">
        <v>331</v>
      </c>
      <c r="B1" s="148"/>
      <c r="C1" s="148"/>
      <c r="D1" s="148"/>
      <c r="E1" s="148"/>
      <c r="F1" s="148"/>
      <c r="G1" s="148"/>
      <c r="H1" s="148"/>
      <c r="I1" s="148"/>
      <c r="J1" s="148"/>
      <c r="K1" s="148"/>
    </row>
    <row r="2" spans="1:13" ht="15" customHeight="1">
      <c r="A2" s="148"/>
      <c r="B2" s="148"/>
      <c r="C2" s="148"/>
      <c r="D2" s="148"/>
      <c r="E2" s="148"/>
      <c r="F2" s="148"/>
      <c r="G2" s="148"/>
      <c r="H2" s="148"/>
      <c r="I2" s="148"/>
      <c r="J2" s="148"/>
      <c r="K2" s="148"/>
    </row>
    <row r="3" spans="1:13" ht="21">
      <c r="A3" s="149" t="s">
        <v>37</v>
      </c>
      <c r="B3" s="149"/>
      <c r="C3" s="149"/>
      <c r="D3" s="149"/>
      <c r="E3" s="149"/>
      <c r="F3" s="149"/>
      <c r="G3" s="149"/>
      <c r="H3" s="149"/>
      <c r="I3" s="149"/>
      <c r="J3" s="149"/>
      <c r="K3" s="149"/>
    </row>
    <row r="4" spans="1:13" ht="21">
      <c r="A4" s="150" t="s">
        <v>224</v>
      </c>
      <c r="B4" s="150"/>
      <c r="C4" s="150"/>
      <c r="D4" s="150"/>
      <c r="E4" s="150"/>
      <c r="F4" s="150"/>
      <c r="G4" s="150"/>
      <c r="H4" s="150"/>
      <c r="I4" s="150"/>
      <c r="J4" s="150"/>
      <c r="K4" s="150"/>
    </row>
    <row r="5" spans="1:13" s="3" customFormat="1" ht="25.5">
      <c r="A5" s="120" t="s">
        <v>0</v>
      </c>
      <c r="B5" s="186" t="s">
        <v>1</v>
      </c>
      <c r="C5" s="186"/>
      <c r="D5" s="186"/>
      <c r="E5" s="120" t="s">
        <v>2</v>
      </c>
      <c r="F5" s="120" t="s">
        <v>18</v>
      </c>
      <c r="G5" s="121" t="s">
        <v>3</v>
      </c>
      <c r="H5" s="121" t="s">
        <v>4</v>
      </c>
      <c r="I5" s="121" t="s">
        <v>22</v>
      </c>
      <c r="J5" s="121" t="s">
        <v>23</v>
      </c>
      <c r="K5" s="120" t="s">
        <v>10</v>
      </c>
    </row>
    <row r="6" spans="1:13" ht="15" customHeight="1">
      <c r="A6" s="187" t="s">
        <v>20</v>
      </c>
      <c r="B6" s="154"/>
      <c r="C6" s="154"/>
      <c r="D6" s="154"/>
      <c r="E6" s="154"/>
      <c r="F6" s="154"/>
      <c r="G6" s="154"/>
      <c r="H6" s="154"/>
      <c r="I6" s="154"/>
      <c r="J6" s="154"/>
      <c r="K6" s="193"/>
    </row>
    <row r="7" spans="1:13" ht="27.95" customHeight="1">
      <c r="A7" s="110">
        <v>1</v>
      </c>
      <c r="B7" s="183" t="s">
        <v>142</v>
      </c>
      <c r="C7" s="184"/>
      <c r="D7" s="185"/>
      <c r="E7" s="110">
        <v>1</v>
      </c>
      <c r="F7" s="110" t="s">
        <v>19</v>
      </c>
      <c r="G7" s="111"/>
      <c r="H7" s="112">
        <f>G7*E7</f>
        <v>0</v>
      </c>
      <c r="I7" s="112">
        <f>G7*1.21</f>
        <v>0</v>
      </c>
      <c r="J7" s="112">
        <f>I7*E7</f>
        <v>0</v>
      </c>
      <c r="K7" s="122" t="s">
        <v>48</v>
      </c>
      <c r="M7" s="11"/>
    </row>
    <row r="8" spans="1:13">
      <c r="A8" s="110">
        <v>2</v>
      </c>
      <c r="B8" s="188" t="s">
        <v>30</v>
      </c>
      <c r="C8" s="188"/>
      <c r="D8" s="188"/>
      <c r="E8" s="110">
        <v>1</v>
      </c>
      <c r="F8" s="110" t="s">
        <v>19</v>
      </c>
      <c r="G8" s="111"/>
      <c r="H8" s="112">
        <f t="shared" ref="H8:H15" si="0">G8*E8</f>
        <v>0</v>
      </c>
      <c r="I8" s="112">
        <f t="shared" ref="I8:I15" si="1">G8*1.21</f>
        <v>0</v>
      </c>
      <c r="J8" s="112">
        <f t="shared" ref="J8:J15" si="2">I8*E8</f>
        <v>0</v>
      </c>
      <c r="K8" s="123" t="s">
        <v>48</v>
      </c>
    </row>
    <row r="9" spans="1:13" ht="29.1" customHeight="1">
      <c r="A9" s="110">
        <v>3</v>
      </c>
      <c r="B9" s="188" t="s">
        <v>26</v>
      </c>
      <c r="C9" s="188"/>
      <c r="D9" s="188"/>
      <c r="E9" s="110">
        <v>1</v>
      </c>
      <c r="F9" s="110" t="s">
        <v>19</v>
      </c>
      <c r="G9" s="111"/>
      <c r="H9" s="112">
        <f t="shared" si="0"/>
        <v>0</v>
      </c>
      <c r="I9" s="112">
        <f t="shared" si="1"/>
        <v>0</v>
      </c>
      <c r="J9" s="112">
        <f t="shared" si="2"/>
        <v>0</v>
      </c>
      <c r="K9" s="123" t="s">
        <v>44</v>
      </c>
    </row>
    <row r="10" spans="1:13" ht="17.100000000000001" customHeight="1">
      <c r="A10" s="110">
        <v>4</v>
      </c>
      <c r="B10" s="188" t="s">
        <v>27</v>
      </c>
      <c r="C10" s="188"/>
      <c r="D10" s="188"/>
      <c r="E10" s="110">
        <v>1</v>
      </c>
      <c r="F10" s="110" t="s">
        <v>19</v>
      </c>
      <c r="G10" s="111"/>
      <c r="H10" s="112">
        <f t="shared" si="0"/>
        <v>0</v>
      </c>
      <c r="I10" s="112">
        <f t="shared" si="1"/>
        <v>0</v>
      </c>
      <c r="J10" s="112">
        <f t="shared" si="2"/>
        <v>0</v>
      </c>
      <c r="K10" s="123" t="s">
        <v>45</v>
      </c>
    </row>
    <row r="11" spans="1:13" ht="29.1" customHeight="1">
      <c r="A11" s="110">
        <v>5</v>
      </c>
      <c r="B11" s="188" t="s">
        <v>28</v>
      </c>
      <c r="C11" s="188"/>
      <c r="D11" s="188"/>
      <c r="E11" s="110">
        <v>1</v>
      </c>
      <c r="F11" s="110" t="s">
        <v>19</v>
      </c>
      <c r="G11" s="111"/>
      <c r="H11" s="112">
        <f t="shared" si="0"/>
        <v>0</v>
      </c>
      <c r="I11" s="112">
        <f t="shared" si="1"/>
        <v>0</v>
      </c>
      <c r="J11" s="112">
        <f t="shared" si="2"/>
        <v>0</v>
      </c>
      <c r="K11" s="123" t="s">
        <v>45</v>
      </c>
    </row>
    <row r="12" spans="1:13">
      <c r="A12" s="110">
        <v>6</v>
      </c>
      <c r="B12" s="188" t="s">
        <v>29</v>
      </c>
      <c r="C12" s="188"/>
      <c r="D12" s="188"/>
      <c r="E12" s="110">
        <v>1</v>
      </c>
      <c r="F12" s="110" t="s">
        <v>19</v>
      </c>
      <c r="G12" s="111"/>
      <c r="H12" s="112">
        <f t="shared" si="0"/>
        <v>0</v>
      </c>
      <c r="I12" s="112">
        <f t="shared" si="1"/>
        <v>0</v>
      </c>
      <c r="J12" s="112">
        <f t="shared" si="2"/>
        <v>0</v>
      </c>
      <c r="K12" s="123" t="s">
        <v>45</v>
      </c>
    </row>
    <row r="13" spans="1:13">
      <c r="A13" s="110">
        <v>7</v>
      </c>
      <c r="B13" s="188" t="s">
        <v>31</v>
      </c>
      <c r="C13" s="188"/>
      <c r="D13" s="188"/>
      <c r="E13" s="110">
        <v>1</v>
      </c>
      <c r="F13" s="110" t="s">
        <v>19</v>
      </c>
      <c r="G13" s="111"/>
      <c r="H13" s="112">
        <f t="shared" si="0"/>
        <v>0</v>
      </c>
      <c r="I13" s="112">
        <f t="shared" si="1"/>
        <v>0</v>
      </c>
      <c r="J13" s="112">
        <f t="shared" si="2"/>
        <v>0</v>
      </c>
      <c r="K13" s="123" t="s">
        <v>44</v>
      </c>
    </row>
    <row r="14" spans="1:13" ht="33" customHeight="1">
      <c r="A14" s="110">
        <v>8</v>
      </c>
      <c r="B14" s="188" t="s">
        <v>145</v>
      </c>
      <c r="C14" s="188"/>
      <c r="D14" s="188"/>
      <c r="E14" s="110">
        <v>1</v>
      </c>
      <c r="F14" s="110" t="s">
        <v>19</v>
      </c>
      <c r="G14" s="111"/>
      <c r="H14" s="112">
        <f t="shared" si="0"/>
        <v>0</v>
      </c>
      <c r="I14" s="112">
        <f t="shared" si="1"/>
        <v>0</v>
      </c>
      <c r="J14" s="112">
        <f t="shared" si="2"/>
        <v>0</v>
      </c>
      <c r="K14" s="123" t="s">
        <v>45</v>
      </c>
    </row>
    <row r="15" spans="1:13" ht="29.1" customHeight="1" thickBot="1">
      <c r="A15" s="110">
        <v>9</v>
      </c>
      <c r="B15" s="188" t="s">
        <v>144</v>
      </c>
      <c r="C15" s="179"/>
      <c r="D15" s="179"/>
      <c r="E15" s="69">
        <v>1</v>
      </c>
      <c r="F15" s="69" t="s">
        <v>19</v>
      </c>
      <c r="G15" s="82"/>
      <c r="H15" s="113">
        <f t="shared" si="0"/>
        <v>0</v>
      </c>
      <c r="I15" s="112">
        <f t="shared" si="1"/>
        <v>0</v>
      </c>
      <c r="J15" s="113">
        <f t="shared" si="2"/>
        <v>0</v>
      </c>
      <c r="K15" s="123" t="s">
        <v>44</v>
      </c>
    </row>
    <row r="16" spans="1:13" ht="18.95" customHeight="1" thickBot="1">
      <c r="A16" s="72"/>
      <c r="B16" s="73"/>
      <c r="C16" s="176" t="s">
        <v>146</v>
      </c>
      <c r="D16" s="177"/>
      <c r="E16" s="177"/>
      <c r="F16" s="177"/>
      <c r="G16" s="177"/>
      <c r="H16" s="114">
        <f>SUM(H7:H15)</f>
        <v>0</v>
      </c>
      <c r="I16" s="115"/>
      <c r="J16" s="114">
        <f>SUM(J7:J15)</f>
        <v>0</v>
      </c>
      <c r="K16" s="97"/>
    </row>
    <row r="17" spans="1:12" ht="18.95" customHeight="1">
      <c r="A17" s="76"/>
      <c r="B17" s="77"/>
      <c r="C17" s="77"/>
      <c r="D17" s="77"/>
      <c r="E17" s="78"/>
      <c r="F17" s="78"/>
      <c r="G17" s="116"/>
      <c r="H17" s="116"/>
      <c r="I17" s="116"/>
      <c r="J17" s="116"/>
      <c r="K17" s="98"/>
      <c r="L17" s="6"/>
    </row>
    <row r="18" spans="1:12">
      <c r="A18" s="187" t="s">
        <v>24</v>
      </c>
      <c r="B18" s="154"/>
      <c r="C18" s="154"/>
      <c r="D18" s="154"/>
      <c r="E18" s="154"/>
      <c r="F18" s="154"/>
      <c r="G18" s="154"/>
      <c r="H18" s="154"/>
      <c r="I18" s="154"/>
      <c r="J18" s="154"/>
      <c r="K18" s="193"/>
    </row>
    <row r="19" spans="1:12">
      <c r="A19" s="110">
        <v>10</v>
      </c>
      <c r="B19" s="189" t="s">
        <v>11</v>
      </c>
      <c r="C19" s="190"/>
      <c r="D19" s="191"/>
      <c r="E19" s="110">
        <v>13</v>
      </c>
      <c r="F19" s="110" t="s">
        <v>40</v>
      </c>
      <c r="G19" s="111"/>
      <c r="H19" s="112">
        <f>G19*E19</f>
        <v>0</v>
      </c>
      <c r="I19" s="112">
        <f t="shared" ref="I19:I34" si="3">G19*1.21</f>
        <v>0</v>
      </c>
      <c r="J19" s="112">
        <f t="shared" ref="J19:J34" si="4">I19*E19</f>
        <v>0</v>
      </c>
      <c r="K19" s="122" t="s">
        <v>46</v>
      </c>
    </row>
    <row r="20" spans="1:12">
      <c r="A20" s="110">
        <v>11</v>
      </c>
      <c r="B20" s="189" t="s">
        <v>321</v>
      </c>
      <c r="C20" s="190"/>
      <c r="D20" s="191"/>
      <c r="E20" s="110">
        <v>391</v>
      </c>
      <c r="F20" s="110" t="s">
        <v>40</v>
      </c>
      <c r="G20" s="111"/>
      <c r="H20" s="112">
        <f t="shared" ref="H20:H34" si="5">G20*E20</f>
        <v>0</v>
      </c>
      <c r="I20" s="112">
        <f t="shared" si="3"/>
        <v>0</v>
      </c>
      <c r="J20" s="112">
        <f t="shared" si="4"/>
        <v>0</v>
      </c>
      <c r="K20" s="122" t="s">
        <v>46</v>
      </c>
    </row>
    <row r="21" spans="1:12">
      <c r="A21" s="110">
        <v>12</v>
      </c>
      <c r="B21" s="189" t="s">
        <v>12</v>
      </c>
      <c r="C21" s="190"/>
      <c r="D21" s="191"/>
      <c r="E21" s="110">
        <v>25</v>
      </c>
      <c r="F21" s="110" t="s">
        <v>40</v>
      </c>
      <c r="G21" s="111"/>
      <c r="H21" s="112">
        <f t="shared" si="5"/>
        <v>0</v>
      </c>
      <c r="I21" s="112">
        <f t="shared" si="3"/>
        <v>0</v>
      </c>
      <c r="J21" s="112">
        <f t="shared" si="4"/>
        <v>0</v>
      </c>
      <c r="K21" s="122" t="s">
        <v>46</v>
      </c>
    </row>
    <row r="22" spans="1:12">
      <c r="A22" s="110">
        <v>13</v>
      </c>
      <c r="B22" s="189" t="s">
        <v>202</v>
      </c>
      <c r="C22" s="190"/>
      <c r="D22" s="191"/>
      <c r="E22" s="110">
        <v>76.489999999999995</v>
      </c>
      <c r="F22" s="110" t="s">
        <v>41</v>
      </c>
      <c r="G22" s="111"/>
      <c r="H22" s="112">
        <f t="shared" si="5"/>
        <v>0</v>
      </c>
      <c r="I22" s="112">
        <f t="shared" si="3"/>
        <v>0</v>
      </c>
      <c r="J22" s="112">
        <f t="shared" si="4"/>
        <v>0</v>
      </c>
      <c r="K22" s="122" t="s">
        <v>46</v>
      </c>
    </row>
    <row r="23" spans="1:12">
      <c r="A23" s="110">
        <v>14</v>
      </c>
      <c r="B23" s="189" t="s">
        <v>14</v>
      </c>
      <c r="C23" s="190"/>
      <c r="D23" s="191"/>
      <c r="E23" s="110">
        <v>33</v>
      </c>
      <c r="F23" s="110" t="s">
        <v>42</v>
      </c>
      <c r="G23" s="111"/>
      <c r="H23" s="112">
        <f t="shared" si="5"/>
        <v>0</v>
      </c>
      <c r="I23" s="112">
        <f t="shared" si="3"/>
        <v>0</v>
      </c>
      <c r="J23" s="112">
        <f t="shared" si="4"/>
        <v>0</v>
      </c>
      <c r="K23" s="122" t="s">
        <v>46</v>
      </c>
    </row>
    <row r="24" spans="1:12">
      <c r="A24" s="110">
        <v>15</v>
      </c>
      <c r="B24" s="189" t="s">
        <v>15</v>
      </c>
      <c r="C24" s="190"/>
      <c r="D24" s="191"/>
      <c r="E24" s="110">
        <v>76.489999999999995</v>
      </c>
      <c r="F24" s="110" t="s">
        <v>41</v>
      </c>
      <c r="G24" s="111"/>
      <c r="H24" s="112">
        <f t="shared" si="5"/>
        <v>0</v>
      </c>
      <c r="I24" s="112">
        <f t="shared" si="3"/>
        <v>0</v>
      </c>
      <c r="J24" s="112">
        <f t="shared" si="4"/>
        <v>0</v>
      </c>
      <c r="K24" s="122" t="s">
        <v>47</v>
      </c>
    </row>
    <row r="25" spans="1:12">
      <c r="A25" s="110">
        <v>16</v>
      </c>
      <c r="B25" s="189" t="s">
        <v>16</v>
      </c>
      <c r="C25" s="190"/>
      <c r="D25" s="191"/>
      <c r="E25" s="110">
        <v>76.489999999999995</v>
      </c>
      <c r="F25" s="110" t="s">
        <v>41</v>
      </c>
      <c r="G25" s="111"/>
      <c r="H25" s="112">
        <f t="shared" si="5"/>
        <v>0</v>
      </c>
      <c r="I25" s="112">
        <f t="shared" si="3"/>
        <v>0</v>
      </c>
      <c r="J25" s="112">
        <f t="shared" si="4"/>
        <v>0</v>
      </c>
      <c r="K25" s="122" t="s">
        <v>47</v>
      </c>
    </row>
    <row r="26" spans="1:12">
      <c r="A26" s="110">
        <v>17</v>
      </c>
      <c r="B26" s="189" t="s">
        <v>322</v>
      </c>
      <c r="C26" s="190"/>
      <c r="D26" s="191"/>
      <c r="E26" s="110">
        <v>76.489999999999995</v>
      </c>
      <c r="F26" s="110" t="s">
        <v>41</v>
      </c>
      <c r="G26" s="111"/>
      <c r="H26" s="112">
        <f t="shared" si="5"/>
        <v>0</v>
      </c>
      <c r="I26" s="112">
        <f t="shared" si="3"/>
        <v>0</v>
      </c>
      <c r="J26" s="112">
        <f t="shared" si="4"/>
        <v>0</v>
      </c>
      <c r="K26" s="122" t="s">
        <v>47</v>
      </c>
    </row>
    <row r="27" spans="1:12">
      <c r="A27" s="110">
        <v>18</v>
      </c>
      <c r="B27" s="189" t="s">
        <v>323</v>
      </c>
      <c r="C27" s="190"/>
      <c r="D27" s="191"/>
      <c r="E27" s="110">
        <v>76.489999999999995</v>
      </c>
      <c r="F27" s="110" t="s">
        <v>41</v>
      </c>
      <c r="G27" s="111"/>
      <c r="H27" s="112">
        <f t="shared" si="5"/>
        <v>0</v>
      </c>
      <c r="I27" s="112">
        <f t="shared" si="3"/>
        <v>0</v>
      </c>
      <c r="J27" s="112">
        <f t="shared" si="4"/>
        <v>0</v>
      </c>
      <c r="K27" s="122" t="s">
        <v>47</v>
      </c>
    </row>
    <row r="28" spans="1:12">
      <c r="A28" s="110">
        <v>19</v>
      </c>
      <c r="B28" s="189" t="s">
        <v>17</v>
      </c>
      <c r="C28" s="190"/>
      <c r="D28" s="191"/>
      <c r="E28" s="110">
        <v>198.26</v>
      </c>
      <c r="F28" s="110" t="s">
        <v>42</v>
      </c>
      <c r="G28" s="111"/>
      <c r="H28" s="112">
        <f t="shared" si="5"/>
        <v>0</v>
      </c>
      <c r="I28" s="112">
        <f t="shared" si="3"/>
        <v>0</v>
      </c>
      <c r="J28" s="112">
        <f t="shared" si="4"/>
        <v>0</v>
      </c>
      <c r="K28" s="122" t="s">
        <v>47</v>
      </c>
    </row>
    <row r="29" spans="1:12">
      <c r="A29" s="110">
        <v>20</v>
      </c>
      <c r="B29" s="189" t="s">
        <v>324</v>
      </c>
      <c r="C29" s="190"/>
      <c r="D29" s="191"/>
      <c r="E29" s="110">
        <v>35.520000000000003</v>
      </c>
      <c r="F29" s="110" t="s">
        <v>42</v>
      </c>
      <c r="G29" s="111"/>
      <c r="H29" s="112">
        <f t="shared" si="5"/>
        <v>0</v>
      </c>
      <c r="I29" s="112">
        <f t="shared" si="3"/>
        <v>0</v>
      </c>
      <c r="J29" s="112">
        <f t="shared" si="4"/>
        <v>0</v>
      </c>
      <c r="K29" s="122" t="s">
        <v>47</v>
      </c>
    </row>
    <row r="30" spans="1:12">
      <c r="A30" s="110">
        <v>21</v>
      </c>
      <c r="B30" s="189" t="s">
        <v>325</v>
      </c>
      <c r="C30" s="190"/>
      <c r="D30" s="191"/>
      <c r="E30" s="110">
        <v>2.5</v>
      </c>
      <c r="F30" s="110" t="s">
        <v>43</v>
      </c>
      <c r="G30" s="111"/>
      <c r="H30" s="112">
        <f t="shared" si="5"/>
        <v>0</v>
      </c>
      <c r="I30" s="112">
        <f t="shared" si="3"/>
        <v>0</v>
      </c>
      <c r="J30" s="112">
        <f t="shared" si="4"/>
        <v>0</v>
      </c>
      <c r="K30" s="122" t="s">
        <v>47</v>
      </c>
    </row>
    <row r="31" spans="1:12">
      <c r="A31" s="110">
        <v>22</v>
      </c>
      <c r="B31" s="189" t="s">
        <v>326</v>
      </c>
      <c r="C31" s="190"/>
      <c r="D31" s="191"/>
      <c r="E31" s="110">
        <v>36</v>
      </c>
      <c r="F31" s="110" t="s">
        <v>42</v>
      </c>
      <c r="G31" s="111"/>
      <c r="H31" s="112">
        <f t="shared" si="5"/>
        <v>0</v>
      </c>
      <c r="I31" s="112">
        <f t="shared" si="3"/>
        <v>0</v>
      </c>
      <c r="J31" s="112">
        <f t="shared" si="4"/>
        <v>0</v>
      </c>
      <c r="K31" s="122" t="s">
        <v>46</v>
      </c>
    </row>
    <row r="32" spans="1:12">
      <c r="A32" s="110">
        <v>23</v>
      </c>
      <c r="B32" s="189" t="s">
        <v>39</v>
      </c>
      <c r="C32" s="190"/>
      <c r="D32" s="191"/>
      <c r="E32" s="110">
        <v>6</v>
      </c>
      <c r="F32" s="110" t="s">
        <v>40</v>
      </c>
      <c r="G32" s="111"/>
      <c r="H32" s="112">
        <f t="shared" si="5"/>
        <v>0</v>
      </c>
      <c r="I32" s="112">
        <f t="shared" si="3"/>
        <v>0</v>
      </c>
      <c r="J32" s="112">
        <f t="shared" si="4"/>
        <v>0</v>
      </c>
      <c r="K32" s="122" t="s">
        <v>46</v>
      </c>
    </row>
    <row r="33" spans="1:11" ht="29.1" customHeight="1">
      <c r="A33" s="110">
        <v>24</v>
      </c>
      <c r="B33" s="189" t="s">
        <v>330</v>
      </c>
      <c r="C33" s="190"/>
      <c r="D33" s="191"/>
      <c r="E33" s="110">
        <v>76.489999999999995</v>
      </c>
      <c r="F33" s="110" t="s">
        <v>41</v>
      </c>
      <c r="G33" s="111"/>
      <c r="H33" s="112">
        <f t="shared" si="5"/>
        <v>0</v>
      </c>
      <c r="I33" s="112">
        <f t="shared" si="3"/>
        <v>0</v>
      </c>
      <c r="J33" s="112">
        <f t="shared" si="4"/>
        <v>0</v>
      </c>
      <c r="K33" s="122" t="s">
        <v>48</v>
      </c>
    </row>
    <row r="34" spans="1:11" ht="15.75" thickBot="1">
      <c r="A34" s="110">
        <v>25</v>
      </c>
      <c r="B34" s="189" t="s">
        <v>32</v>
      </c>
      <c r="C34" s="190"/>
      <c r="D34" s="191"/>
      <c r="E34" s="110">
        <v>12</v>
      </c>
      <c r="F34" s="110" t="s">
        <v>19</v>
      </c>
      <c r="G34" s="111"/>
      <c r="H34" s="112">
        <f t="shared" si="5"/>
        <v>0</v>
      </c>
      <c r="I34" s="112">
        <f t="shared" si="3"/>
        <v>0</v>
      </c>
      <c r="J34" s="112">
        <f t="shared" si="4"/>
        <v>0</v>
      </c>
      <c r="K34" s="122" t="s">
        <v>147</v>
      </c>
    </row>
    <row r="35" spans="1:11" ht="15.75" thickBot="1">
      <c r="A35" s="72"/>
      <c r="B35" s="73"/>
      <c r="C35" s="176" t="s">
        <v>148</v>
      </c>
      <c r="D35" s="177"/>
      <c r="E35" s="177"/>
      <c r="F35" s="177"/>
      <c r="G35" s="177"/>
      <c r="H35" s="114">
        <f>SUM(H19:H34)</f>
        <v>0</v>
      </c>
      <c r="I35" s="115"/>
      <c r="J35" s="114">
        <f>SUM(J19:J34)</f>
        <v>0</v>
      </c>
      <c r="K35" s="97"/>
    </row>
    <row r="36" spans="1:11">
      <c r="A36" s="76"/>
      <c r="B36" s="77"/>
      <c r="C36" s="77"/>
      <c r="D36" s="77"/>
      <c r="E36" s="78"/>
      <c r="F36" s="78"/>
      <c r="G36" s="116"/>
      <c r="H36" s="116"/>
      <c r="I36" s="116"/>
      <c r="J36" s="116"/>
      <c r="K36" s="98"/>
    </row>
    <row r="37" spans="1:11">
      <c r="A37" s="187" t="s">
        <v>33</v>
      </c>
      <c r="B37" s="154"/>
      <c r="C37" s="154"/>
      <c r="D37" s="154"/>
      <c r="E37" s="154"/>
      <c r="F37" s="154"/>
      <c r="G37" s="154"/>
      <c r="H37" s="154"/>
      <c r="I37" s="154"/>
      <c r="J37" s="154"/>
      <c r="K37" s="193"/>
    </row>
    <row r="38" spans="1:11">
      <c r="A38" s="110">
        <v>26</v>
      </c>
      <c r="B38" s="189" t="s">
        <v>149</v>
      </c>
      <c r="C38" s="190" t="s">
        <v>49</v>
      </c>
      <c r="D38" s="191" t="s">
        <v>49</v>
      </c>
      <c r="E38" s="110">
        <v>6</v>
      </c>
      <c r="F38" s="110" t="s">
        <v>19</v>
      </c>
      <c r="G38" s="111"/>
      <c r="H38" s="112">
        <f>G38*E38</f>
        <v>0</v>
      </c>
      <c r="I38" s="112">
        <f t="shared" ref="I38:I74" si="6">G38*1.21</f>
        <v>0</v>
      </c>
      <c r="J38" s="112">
        <f t="shared" ref="J38:J74" si="7">I38*E38</f>
        <v>0</v>
      </c>
      <c r="K38" s="124" t="s">
        <v>45</v>
      </c>
    </row>
    <row r="39" spans="1:11">
      <c r="A39" s="110">
        <v>27</v>
      </c>
      <c r="B39" s="189" t="s">
        <v>50</v>
      </c>
      <c r="C39" s="190" t="s">
        <v>50</v>
      </c>
      <c r="D39" s="191" t="s">
        <v>50</v>
      </c>
      <c r="E39" s="110">
        <v>180</v>
      </c>
      <c r="F39" s="110" t="s">
        <v>70</v>
      </c>
      <c r="G39" s="111"/>
      <c r="H39" s="112">
        <f t="shared" ref="H39:H74" si="8">G39*E39</f>
        <v>0</v>
      </c>
      <c r="I39" s="112">
        <f t="shared" si="6"/>
        <v>0</v>
      </c>
      <c r="J39" s="112">
        <f t="shared" si="7"/>
        <v>0</v>
      </c>
      <c r="K39" s="124" t="s">
        <v>45</v>
      </c>
    </row>
    <row r="40" spans="1:11" ht="15" customHeight="1">
      <c r="A40" s="110">
        <v>28</v>
      </c>
      <c r="B40" s="189" t="s">
        <v>51</v>
      </c>
      <c r="C40" s="190" t="s">
        <v>51</v>
      </c>
      <c r="D40" s="191" t="s">
        <v>51</v>
      </c>
      <c r="E40" s="110">
        <v>0</v>
      </c>
      <c r="F40" s="110" t="s">
        <v>70</v>
      </c>
      <c r="G40" s="111"/>
      <c r="H40" s="112">
        <f t="shared" si="8"/>
        <v>0</v>
      </c>
      <c r="I40" s="112">
        <f t="shared" si="6"/>
        <v>0</v>
      </c>
      <c r="J40" s="112">
        <f t="shared" si="7"/>
        <v>0</v>
      </c>
      <c r="K40" s="124" t="s">
        <v>45</v>
      </c>
    </row>
    <row r="41" spans="1:11" ht="15" customHeight="1">
      <c r="A41" s="110">
        <v>29</v>
      </c>
      <c r="B41" s="189" t="s">
        <v>225</v>
      </c>
      <c r="C41" s="190" t="s">
        <v>51</v>
      </c>
      <c r="D41" s="191" t="s">
        <v>51</v>
      </c>
      <c r="E41" s="110">
        <v>0</v>
      </c>
      <c r="F41" s="110" t="s">
        <v>70</v>
      </c>
      <c r="G41" s="111"/>
      <c r="H41" s="112">
        <f t="shared" si="8"/>
        <v>0</v>
      </c>
      <c r="I41" s="112">
        <f t="shared" si="6"/>
        <v>0</v>
      </c>
      <c r="J41" s="112">
        <f t="shared" si="7"/>
        <v>0</v>
      </c>
      <c r="K41" s="124" t="s">
        <v>45</v>
      </c>
    </row>
    <row r="42" spans="1:11">
      <c r="A42" s="110">
        <v>30</v>
      </c>
      <c r="B42" s="189" t="s">
        <v>52</v>
      </c>
      <c r="C42" s="190" t="s">
        <v>52</v>
      </c>
      <c r="D42" s="191" t="s">
        <v>52</v>
      </c>
      <c r="E42" s="110">
        <v>1</v>
      </c>
      <c r="F42" s="110" t="s">
        <v>19</v>
      </c>
      <c r="G42" s="111"/>
      <c r="H42" s="112">
        <f t="shared" si="8"/>
        <v>0</v>
      </c>
      <c r="I42" s="112">
        <f t="shared" si="6"/>
        <v>0</v>
      </c>
      <c r="J42" s="112">
        <f t="shared" si="7"/>
        <v>0</v>
      </c>
      <c r="K42" s="124" t="s">
        <v>44</v>
      </c>
    </row>
    <row r="43" spans="1:11">
      <c r="A43" s="110">
        <v>31</v>
      </c>
      <c r="B43" s="189" t="s">
        <v>53</v>
      </c>
      <c r="C43" s="190" t="s">
        <v>53</v>
      </c>
      <c r="D43" s="191" t="s">
        <v>53</v>
      </c>
      <c r="E43" s="110">
        <v>1</v>
      </c>
      <c r="F43" s="110" t="s">
        <v>19</v>
      </c>
      <c r="G43" s="111"/>
      <c r="H43" s="112">
        <f t="shared" si="8"/>
        <v>0</v>
      </c>
      <c r="I43" s="112">
        <f t="shared" si="6"/>
        <v>0</v>
      </c>
      <c r="J43" s="112">
        <f t="shared" si="7"/>
        <v>0</v>
      </c>
      <c r="K43" s="124" t="s">
        <v>45</v>
      </c>
    </row>
    <row r="44" spans="1:11">
      <c r="A44" s="110">
        <v>32</v>
      </c>
      <c r="B44" s="189" t="s">
        <v>54</v>
      </c>
      <c r="C44" s="190" t="s">
        <v>54</v>
      </c>
      <c r="D44" s="191" t="s">
        <v>54</v>
      </c>
      <c r="E44" s="110">
        <v>1</v>
      </c>
      <c r="F44" s="110" t="s">
        <v>19</v>
      </c>
      <c r="G44" s="111"/>
      <c r="H44" s="112">
        <f t="shared" si="8"/>
        <v>0</v>
      </c>
      <c r="I44" s="112">
        <f t="shared" si="6"/>
        <v>0</v>
      </c>
      <c r="J44" s="112">
        <f t="shared" si="7"/>
        <v>0</v>
      </c>
      <c r="K44" s="124" t="s">
        <v>45</v>
      </c>
    </row>
    <row r="45" spans="1:11">
      <c r="A45" s="110">
        <v>33</v>
      </c>
      <c r="B45" s="189" t="s">
        <v>81</v>
      </c>
      <c r="C45" s="190"/>
      <c r="D45" s="191"/>
      <c r="E45" s="110">
        <v>0</v>
      </c>
      <c r="F45" s="110" t="s">
        <v>19</v>
      </c>
      <c r="G45" s="111"/>
      <c r="H45" s="112">
        <f t="shared" si="8"/>
        <v>0</v>
      </c>
      <c r="I45" s="112">
        <f t="shared" si="6"/>
        <v>0</v>
      </c>
      <c r="J45" s="112">
        <f t="shared" si="7"/>
        <v>0</v>
      </c>
      <c r="K45" s="124" t="s">
        <v>45</v>
      </c>
    </row>
    <row r="46" spans="1:11">
      <c r="A46" s="110">
        <v>34</v>
      </c>
      <c r="B46" s="189" t="s">
        <v>82</v>
      </c>
      <c r="C46" s="190"/>
      <c r="D46" s="191"/>
      <c r="E46" s="110">
        <v>0</v>
      </c>
      <c r="F46" s="110" t="s">
        <v>19</v>
      </c>
      <c r="G46" s="111"/>
      <c r="H46" s="112">
        <f t="shared" si="8"/>
        <v>0</v>
      </c>
      <c r="I46" s="112">
        <f t="shared" si="6"/>
        <v>0</v>
      </c>
      <c r="J46" s="112">
        <f t="shared" si="7"/>
        <v>0</v>
      </c>
      <c r="K46" s="124" t="s">
        <v>45</v>
      </c>
    </row>
    <row r="47" spans="1:11">
      <c r="A47" s="110">
        <v>35</v>
      </c>
      <c r="B47" s="189" t="s">
        <v>83</v>
      </c>
      <c r="C47" s="190"/>
      <c r="D47" s="191"/>
      <c r="E47" s="110">
        <v>0</v>
      </c>
      <c r="F47" s="110" t="s">
        <v>19</v>
      </c>
      <c r="G47" s="111"/>
      <c r="H47" s="112">
        <f t="shared" si="8"/>
        <v>0</v>
      </c>
      <c r="I47" s="112">
        <f t="shared" si="6"/>
        <v>0</v>
      </c>
      <c r="J47" s="112">
        <f t="shared" si="7"/>
        <v>0</v>
      </c>
      <c r="K47" s="124" t="s">
        <v>45</v>
      </c>
    </row>
    <row r="48" spans="1:11">
      <c r="A48" s="110">
        <v>36</v>
      </c>
      <c r="B48" s="189" t="s">
        <v>55</v>
      </c>
      <c r="C48" s="190" t="s">
        <v>55</v>
      </c>
      <c r="D48" s="191" t="s">
        <v>55</v>
      </c>
      <c r="E48" s="110">
        <v>1</v>
      </c>
      <c r="F48" s="110" t="s">
        <v>19</v>
      </c>
      <c r="G48" s="111"/>
      <c r="H48" s="112">
        <f t="shared" si="8"/>
        <v>0</v>
      </c>
      <c r="I48" s="112">
        <f t="shared" si="6"/>
        <v>0</v>
      </c>
      <c r="J48" s="112">
        <f t="shared" si="7"/>
        <v>0</v>
      </c>
      <c r="K48" s="124" t="s">
        <v>45</v>
      </c>
    </row>
    <row r="49" spans="1:11">
      <c r="A49" s="110">
        <v>37</v>
      </c>
      <c r="B49" s="189" t="s">
        <v>150</v>
      </c>
      <c r="C49" s="190" t="s">
        <v>56</v>
      </c>
      <c r="D49" s="191" t="s">
        <v>56</v>
      </c>
      <c r="E49" s="110">
        <v>6</v>
      </c>
      <c r="F49" s="110" t="s">
        <v>19</v>
      </c>
      <c r="G49" s="111"/>
      <c r="H49" s="112">
        <f t="shared" si="8"/>
        <v>0</v>
      </c>
      <c r="I49" s="112">
        <f t="shared" si="6"/>
        <v>0</v>
      </c>
      <c r="J49" s="112">
        <f t="shared" si="7"/>
        <v>0</v>
      </c>
      <c r="K49" s="124" t="s">
        <v>45</v>
      </c>
    </row>
    <row r="50" spans="1:11">
      <c r="A50" s="110">
        <v>38</v>
      </c>
      <c r="B50" s="189" t="s">
        <v>151</v>
      </c>
      <c r="C50" s="190" t="s">
        <v>57</v>
      </c>
      <c r="D50" s="191" t="s">
        <v>57</v>
      </c>
      <c r="E50" s="110">
        <v>0.45</v>
      </c>
      <c r="F50" s="110" t="s">
        <v>19</v>
      </c>
      <c r="G50" s="111"/>
      <c r="H50" s="112">
        <f t="shared" si="8"/>
        <v>0</v>
      </c>
      <c r="I50" s="112">
        <f t="shared" si="6"/>
        <v>0</v>
      </c>
      <c r="J50" s="112">
        <f t="shared" si="7"/>
        <v>0</v>
      </c>
      <c r="K50" s="124" t="s">
        <v>45</v>
      </c>
    </row>
    <row r="51" spans="1:11">
      <c r="A51" s="110">
        <v>39</v>
      </c>
      <c r="B51" s="189" t="s">
        <v>152</v>
      </c>
      <c r="C51" s="190" t="s">
        <v>58</v>
      </c>
      <c r="D51" s="191" t="s">
        <v>58</v>
      </c>
      <c r="E51" s="110">
        <v>1</v>
      </c>
      <c r="F51" s="110" t="s">
        <v>19</v>
      </c>
      <c r="G51" s="111"/>
      <c r="H51" s="112">
        <f t="shared" si="8"/>
        <v>0</v>
      </c>
      <c r="I51" s="112">
        <f t="shared" si="6"/>
        <v>0</v>
      </c>
      <c r="J51" s="112">
        <f t="shared" si="7"/>
        <v>0</v>
      </c>
      <c r="K51" s="124" t="s">
        <v>45</v>
      </c>
    </row>
    <row r="52" spans="1:11">
      <c r="A52" s="110">
        <v>40</v>
      </c>
      <c r="B52" s="189" t="s">
        <v>59</v>
      </c>
      <c r="C52" s="190" t="s">
        <v>59</v>
      </c>
      <c r="D52" s="191" t="s">
        <v>59</v>
      </c>
      <c r="E52" s="110">
        <v>1</v>
      </c>
      <c r="F52" s="110" t="s">
        <v>19</v>
      </c>
      <c r="G52" s="111"/>
      <c r="H52" s="112">
        <f t="shared" si="8"/>
        <v>0</v>
      </c>
      <c r="I52" s="112">
        <f t="shared" si="6"/>
        <v>0</v>
      </c>
      <c r="J52" s="112">
        <f t="shared" si="7"/>
        <v>0</v>
      </c>
      <c r="K52" s="124" t="s">
        <v>45</v>
      </c>
    </row>
    <row r="53" spans="1:11">
      <c r="A53" s="110">
        <v>41</v>
      </c>
      <c r="B53" s="189" t="s">
        <v>60</v>
      </c>
      <c r="C53" s="190" t="s">
        <v>60</v>
      </c>
      <c r="D53" s="191" t="s">
        <v>60</v>
      </c>
      <c r="E53" s="110">
        <v>6</v>
      </c>
      <c r="F53" s="110" t="s">
        <v>19</v>
      </c>
      <c r="G53" s="111"/>
      <c r="H53" s="112">
        <f t="shared" si="8"/>
        <v>0</v>
      </c>
      <c r="I53" s="112">
        <f t="shared" si="6"/>
        <v>0</v>
      </c>
      <c r="J53" s="112">
        <f t="shared" si="7"/>
        <v>0</v>
      </c>
      <c r="K53" s="124" t="s">
        <v>45</v>
      </c>
    </row>
    <row r="54" spans="1:11">
      <c r="A54" s="110">
        <v>42</v>
      </c>
      <c r="B54" s="189" t="s">
        <v>153</v>
      </c>
      <c r="C54" s="190" t="s">
        <v>61</v>
      </c>
      <c r="D54" s="191" t="s">
        <v>61</v>
      </c>
      <c r="E54" s="110">
        <v>0</v>
      </c>
      <c r="F54" s="110" t="s">
        <v>19</v>
      </c>
      <c r="G54" s="111"/>
      <c r="H54" s="112">
        <f t="shared" si="8"/>
        <v>0</v>
      </c>
      <c r="I54" s="112">
        <f t="shared" si="6"/>
        <v>0</v>
      </c>
      <c r="J54" s="112">
        <f t="shared" si="7"/>
        <v>0</v>
      </c>
      <c r="K54" s="124" t="s">
        <v>45</v>
      </c>
    </row>
    <row r="55" spans="1:11">
      <c r="A55" s="110">
        <v>43</v>
      </c>
      <c r="B55" s="189" t="s">
        <v>64</v>
      </c>
      <c r="C55" s="190" t="s">
        <v>64</v>
      </c>
      <c r="D55" s="191" t="s">
        <v>64</v>
      </c>
      <c r="E55" s="110">
        <v>1</v>
      </c>
      <c r="F55" s="110" t="s">
        <v>19</v>
      </c>
      <c r="G55" s="111"/>
      <c r="H55" s="112">
        <f t="shared" si="8"/>
        <v>0</v>
      </c>
      <c r="I55" s="112">
        <f t="shared" si="6"/>
        <v>0</v>
      </c>
      <c r="J55" s="112">
        <f t="shared" si="7"/>
        <v>0</v>
      </c>
      <c r="K55" s="124" t="s">
        <v>45</v>
      </c>
    </row>
    <row r="56" spans="1:11">
      <c r="A56" s="110">
        <v>44</v>
      </c>
      <c r="B56" s="189" t="s">
        <v>226</v>
      </c>
      <c r="C56" s="190"/>
      <c r="D56" s="191"/>
      <c r="E56" s="110">
        <v>33</v>
      </c>
      <c r="F56" s="110" t="s">
        <v>19</v>
      </c>
      <c r="G56" s="111"/>
      <c r="H56" s="112">
        <f t="shared" si="8"/>
        <v>0</v>
      </c>
      <c r="I56" s="112">
        <f t="shared" si="6"/>
        <v>0</v>
      </c>
      <c r="J56" s="112">
        <f t="shared" si="7"/>
        <v>0</v>
      </c>
      <c r="K56" s="124" t="s">
        <v>45</v>
      </c>
    </row>
    <row r="57" spans="1:11">
      <c r="A57" s="110">
        <v>45</v>
      </c>
      <c r="B57" s="189" t="s">
        <v>62</v>
      </c>
      <c r="C57" s="190"/>
      <c r="D57" s="191"/>
      <c r="E57" s="110">
        <v>15</v>
      </c>
      <c r="F57" s="110" t="s">
        <v>19</v>
      </c>
      <c r="G57" s="111"/>
      <c r="H57" s="112">
        <f t="shared" si="8"/>
        <v>0</v>
      </c>
      <c r="I57" s="112">
        <f t="shared" si="6"/>
        <v>0</v>
      </c>
      <c r="J57" s="112">
        <f t="shared" si="7"/>
        <v>0</v>
      </c>
      <c r="K57" s="124" t="s">
        <v>45</v>
      </c>
    </row>
    <row r="58" spans="1:11">
      <c r="A58" s="110">
        <v>46</v>
      </c>
      <c r="B58" s="189" t="s">
        <v>227</v>
      </c>
      <c r="C58" s="190"/>
      <c r="D58" s="191"/>
      <c r="E58" s="110">
        <v>40</v>
      </c>
      <c r="F58" s="110" t="s">
        <v>70</v>
      </c>
      <c r="G58" s="111"/>
      <c r="H58" s="112">
        <f t="shared" si="8"/>
        <v>0</v>
      </c>
      <c r="I58" s="112">
        <f t="shared" si="6"/>
        <v>0</v>
      </c>
      <c r="J58" s="112">
        <f t="shared" si="7"/>
        <v>0</v>
      </c>
      <c r="K58" s="124" t="s">
        <v>45</v>
      </c>
    </row>
    <row r="59" spans="1:11">
      <c r="A59" s="110">
        <v>47</v>
      </c>
      <c r="B59" s="189" t="s">
        <v>161</v>
      </c>
      <c r="C59" s="190" t="s">
        <v>65</v>
      </c>
      <c r="D59" s="191" t="s">
        <v>65</v>
      </c>
      <c r="E59" s="110">
        <v>1</v>
      </c>
      <c r="F59" s="110" t="s">
        <v>19</v>
      </c>
      <c r="G59" s="111"/>
      <c r="H59" s="112">
        <f t="shared" si="8"/>
        <v>0</v>
      </c>
      <c r="I59" s="112">
        <f t="shared" si="6"/>
        <v>0</v>
      </c>
      <c r="J59" s="112">
        <f t="shared" si="7"/>
        <v>0</v>
      </c>
      <c r="K59" s="124" t="s">
        <v>45</v>
      </c>
    </row>
    <row r="60" spans="1:11">
      <c r="A60" s="110">
        <v>48</v>
      </c>
      <c r="B60" s="189" t="s">
        <v>162</v>
      </c>
      <c r="C60" s="190" t="s">
        <v>66</v>
      </c>
      <c r="D60" s="191" t="s">
        <v>66</v>
      </c>
      <c r="E60" s="110">
        <v>1</v>
      </c>
      <c r="F60" s="110" t="s">
        <v>19</v>
      </c>
      <c r="G60" s="111"/>
      <c r="H60" s="112">
        <f t="shared" si="8"/>
        <v>0</v>
      </c>
      <c r="I60" s="112">
        <f t="shared" si="6"/>
        <v>0</v>
      </c>
      <c r="J60" s="112">
        <f t="shared" si="7"/>
        <v>0</v>
      </c>
      <c r="K60" s="124" t="s">
        <v>45</v>
      </c>
    </row>
    <row r="61" spans="1:11">
      <c r="A61" s="110">
        <v>49</v>
      </c>
      <c r="B61" s="189" t="s">
        <v>67</v>
      </c>
      <c r="C61" s="190" t="s">
        <v>67</v>
      </c>
      <c r="D61" s="191" t="s">
        <v>67</v>
      </c>
      <c r="E61" s="110">
        <v>1</v>
      </c>
      <c r="F61" s="110" t="s">
        <v>19</v>
      </c>
      <c r="G61" s="111"/>
      <c r="H61" s="112">
        <f t="shared" si="8"/>
        <v>0</v>
      </c>
      <c r="I61" s="112">
        <f t="shared" si="6"/>
        <v>0</v>
      </c>
      <c r="J61" s="112">
        <f t="shared" si="7"/>
        <v>0</v>
      </c>
      <c r="K61" s="124" t="s">
        <v>44</v>
      </c>
    </row>
    <row r="62" spans="1:11">
      <c r="A62" s="110">
        <v>50</v>
      </c>
      <c r="B62" s="189" t="s">
        <v>147</v>
      </c>
      <c r="C62" s="190"/>
      <c r="D62" s="191"/>
      <c r="E62" s="110">
        <v>1</v>
      </c>
      <c r="F62" s="110" t="s">
        <v>19</v>
      </c>
      <c r="G62" s="111"/>
      <c r="H62" s="112">
        <f t="shared" si="8"/>
        <v>0</v>
      </c>
      <c r="I62" s="112">
        <f t="shared" si="6"/>
        <v>0</v>
      </c>
      <c r="J62" s="112">
        <f t="shared" si="7"/>
        <v>0</v>
      </c>
      <c r="K62" s="124" t="s">
        <v>147</v>
      </c>
    </row>
    <row r="63" spans="1:11">
      <c r="A63" s="110">
        <v>51</v>
      </c>
      <c r="B63" s="189" t="s">
        <v>228</v>
      </c>
      <c r="C63" s="190"/>
      <c r="D63" s="191"/>
      <c r="E63" s="110">
        <v>2</v>
      </c>
      <c r="F63" s="110" t="s">
        <v>19</v>
      </c>
      <c r="G63" s="111"/>
      <c r="H63" s="112">
        <f t="shared" si="8"/>
        <v>0</v>
      </c>
      <c r="I63" s="112">
        <f t="shared" si="6"/>
        <v>0</v>
      </c>
      <c r="J63" s="112">
        <f t="shared" si="7"/>
        <v>0</v>
      </c>
      <c r="K63" s="124" t="s">
        <v>45</v>
      </c>
    </row>
    <row r="64" spans="1:11">
      <c r="A64" s="110">
        <v>52</v>
      </c>
      <c r="B64" s="189" t="s">
        <v>229</v>
      </c>
      <c r="C64" s="190" t="s">
        <v>229</v>
      </c>
      <c r="D64" s="191" t="s">
        <v>229</v>
      </c>
      <c r="E64" s="110">
        <v>1</v>
      </c>
      <c r="F64" s="110" t="s">
        <v>19</v>
      </c>
      <c r="G64" s="111"/>
      <c r="H64" s="112">
        <f t="shared" si="8"/>
        <v>0</v>
      </c>
      <c r="I64" s="112">
        <f t="shared" si="6"/>
        <v>0</v>
      </c>
      <c r="J64" s="112">
        <f t="shared" si="7"/>
        <v>0</v>
      </c>
      <c r="K64" s="124" t="s">
        <v>45</v>
      </c>
    </row>
    <row r="65" spans="1:13">
      <c r="A65" s="110">
        <v>53</v>
      </c>
      <c r="B65" s="189" t="s">
        <v>230</v>
      </c>
      <c r="C65" s="190" t="s">
        <v>230</v>
      </c>
      <c r="D65" s="191" t="s">
        <v>230</v>
      </c>
      <c r="E65" s="110">
        <v>1</v>
      </c>
      <c r="F65" s="110" t="s">
        <v>19</v>
      </c>
      <c r="G65" s="111"/>
      <c r="H65" s="112">
        <f t="shared" si="8"/>
        <v>0</v>
      </c>
      <c r="I65" s="112">
        <f t="shared" si="6"/>
        <v>0</v>
      </c>
      <c r="J65" s="112">
        <f t="shared" si="7"/>
        <v>0</v>
      </c>
      <c r="K65" s="124" t="s">
        <v>45</v>
      </c>
    </row>
    <row r="66" spans="1:13">
      <c r="A66" s="110">
        <v>54</v>
      </c>
      <c r="B66" s="189" t="s">
        <v>231</v>
      </c>
      <c r="C66" s="190" t="s">
        <v>231</v>
      </c>
      <c r="D66" s="191" t="s">
        <v>231</v>
      </c>
      <c r="E66" s="110">
        <v>2</v>
      </c>
      <c r="F66" s="110" t="s">
        <v>19</v>
      </c>
      <c r="G66" s="111"/>
      <c r="H66" s="112">
        <f t="shared" si="8"/>
        <v>0</v>
      </c>
      <c r="I66" s="112">
        <f t="shared" si="6"/>
        <v>0</v>
      </c>
      <c r="J66" s="112">
        <f t="shared" si="7"/>
        <v>0</v>
      </c>
      <c r="K66" s="124" t="s">
        <v>45</v>
      </c>
    </row>
    <row r="67" spans="1:13">
      <c r="A67" s="110">
        <v>55</v>
      </c>
      <c r="B67" s="189" t="s">
        <v>232</v>
      </c>
      <c r="C67" s="190" t="s">
        <v>232</v>
      </c>
      <c r="D67" s="191" t="s">
        <v>232</v>
      </c>
      <c r="E67" s="110">
        <v>33</v>
      </c>
      <c r="F67" s="110" t="s">
        <v>19</v>
      </c>
      <c r="G67" s="111"/>
      <c r="H67" s="112">
        <f t="shared" si="8"/>
        <v>0</v>
      </c>
      <c r="I67" s="112">
        <f t="shared" si="6"/>
        <v>0</v>
      </c>
      <c r="J67" s="112">
        <f t="shared" si="7"/>
        <v>0</v>
      </c>
      <c r="K67" s="124" t="s">
        <v>45</v>
      </c>
    </row>
    <row r="68" spans="1:13">
      <c r="A68" s="110">
        <v>56</v>
      </c>
      <c r="B68" s="189" t="s">
        <v>233</v>
      </c>
      <c r="C68" s="190" t="s">
        <v>59</v>
      </c>
      <c r="D68" s="191" t="s">
        <v>59</v>
      </c>
      <c r="E68" s="110">
        <v>1</v>
      </c>
      <c r="F68" s="110" t="s">
        <v>19</v>
      </c>
      <c r="G68" s="111"/>
      <c r="H68" s="112">
        <f t="shared" si="8"/>
        <v>0</v>
      </c>
      <c r="I68" s="112">
        <f t="shared" si="6"/>
        <v>0</v>
      </c>
      <c r="J68" s="112">
        <f t="shared" si="7"/>
        <v>0</v>
      </c>
      <c r="K68" s="124" t="s">
        <v>45</v>
      </c>
    </row>
    <row r="69" spans="1:13">
      <c r="A69" s="110">
        <v>57</v>
      </c>
      <c r="B69" s="189" t="s">
        <v>234</v>
      </c>
      <c r="C69" s="190" t="s">
        <v>234</v>
      </c>
      <c r="D69" s="191" t="s">
        <v>234</v>
      </c>
      <c r="E69" s="110">
        <v>33</v>
      </c>
      <c r="F69" s="110" t="s">
        <v>19</v>
      </c>
      <c r="G69" s="111"/>
      <c r="H69" s="112">
        <f t="shared" si="8"/>
        <v>0</v>
      </c>
      <c r="I69" s="112">
        <f t="shared" si="6"/>
        <v>0</v>
      </c>
      <c r="J69" s="112">
        <f t="shared" si="7"/>
        <v>0</v>
      </c>
      <c r="K69" s="124" t="s">
        <v>45</v>
      </c>
    </row>
    <row r="70" spans="1:13">
      <c r="A70" s="110">
        <v>58</v>
      </c>
      <c r="B70" s="189" t="s">
        <v>235</v>
      </c>
      <c r="C70" s="190" t="s">
        <v>235</v>
      </c>
      <c r="D70" s="191" t="s">
        <v>235</v>
      </c>
      <c r="E70" s="110">
        <v>800</v>
      </c>
      <c r="F70" s="110" t="s">
        <v>19</v>
      </c>
      <c r="G70" s="111"/>
      <c r="H70" s="112">
        <f t="shared" si="8"/>
        <v>0</v>
      </c>
      <c r="I70" s="112">
        <f t="shared" si="6"/>
        <v>0</v>
      </c>
      <c r="J70" s="112">
        <f t="shared" si="7"/>
        <v>0</v>
      </c>
      <c r="K70" s="124" t="s">
        <v>45</v>
      </c>
    </row>
    <row r="71" spans="1:13">
      <c r="A71" s="110">
        <v>59</v>
      </c>
      <c r="B71" s="189" t="s">
        <v>236</v>
      </c>
      <c r="C71" s="190" t="s">
        <v>63</v>
      </c>
      <c r="D71" s="191" t="s">
        <v>63</v>
      </c>
      <c r="E71" s="110">
        <v>1</v>
      </c>
      <c r="F71" s="110" t="s">
        <v>19</v>
      </c>
      <c r="G71" s="111"/>
      <c r="H71" s="112">
        <f t="shared" si="8"/>
        <v>0</v>
      </c>
      <c r="I71" s="112">
        <f t="shared" si="6"/>
        <v>0</v>
      </c>
      <c r="J71" s="112">
        <f t="shared" si="7"/>
        <v>0</v>
      </c>
      <c r="K71" s="124" t="s">
        <v>45</v>
      </c>
    </row>
    <row r="72" spans="1:13" ht="26.1" customHeight="1">
      <c r="A72" s="110">
        <v>60</v>
      </c>
      <c r="B72" s="189" t="s">
        <v>237</v>
      </c>
      <c r="C72" s="190" t="s">
        <v>64</v>
      </c>
      <c r="D72" s="191" t="s">
        <v>64</v>
      </c>
      <c r="E72" s="110">
        <v>1</v>
      </c>
      <c r="F72" s="110" t="s">
        <v>19</v>
      </c>
      <c r="G72" s="111"/>
      <c r="H72" s="112">
        <f t="shared" si="8"/>
        <v>0</v>
      </c>
      <c r="I72" s="112">
        <f t="shared" si="6"/>
        <v>0</v>
      </c>
      <c r="J72" s="112">
        <f t="shared" si="7"/>
        <v>0</v>
      </c>
      <c r="K72" s="124" t="s">
        <v>45</v>
      </c>
    </row>
    <row r="73" spans="1:13">
      <c r="A73" s="110">
        <v>61</v>
      </c>
      <c r="B73" s="189" t="s">
        <v>67</v>
      </c>
      <c r="C73" s="190" t="s">
        <v>67</v>
      </c>
      <c r="D73" s="191" t="s">
        <v>67</v>
      </c>
      <c r="E73" s="110">
        <v>1</v>
      </c>
      <c r="F73" s="110" t="s">
        <v>19</v>
      </c>
      <c r="G73" s="111"/>
      <c r="H73" s="112">
        <f t="shared" si="8"/>
        <v>0</v>
      </c>
      <c r="I73" s="112">
        <f t="shared" si="6"/>
        <v>0</v>
      </c>
      <c r="J73" s="112">
        <f t="shared" si="7"/>
        <v>0</v>
      </c>
      <c r="K73" s="124" t="s">
        <v>45</v>
      </c>
    </row>
    <row r="74" spans="1:13" ht="15.75" thickBot="1">
      <c r="A74" s="110">
        <v>62</v>
      </c>
      <c r="B74" s="189" t="s">
        <v>35</v>
      </c>
      <c r="C74" s="190"/>
      <c r="D74" s="191"/>
      <c r="E74" s="110">
        <v>1</v>
      </c>
      <c r="F74" s="110" t="s">
        <v>19</v>
      </c>
      <c r="G74" s="111"/>
      <c r="H74" s="112">
        <f t="shared" si="8"/>
        <v>0</v>
      </c>
      <c r="I74" s="112">
        <f t="shared" si="6"/>
        <v>0</v>
      </c>
      <c r="J74" s="112">
        <f t="shared" si="7"/>
        <v>0</v>
      </c>
      <c r="K74" s="124"/>
    </row>
    <row r="75" spans="1:13" ht="15.75" thickBot="1">
      <c r="A75" s="72"/>
      <c r="B75" s="73"/>
      <c r="C75" s="176" t="s">
        <v>165</v>
      </c>
      <c r="D75" s="177"/>
      <c r="E75" s="177"/>
      <c r="F75" s="177"/>
      <c r="G75" s="177"/>
      <c r="H75" s="114">
        <f>SUM(H38:H74)</f>
        <v>0</v>
      </c>
      <c r="I75" s="115"/>
      <c r="J75" s="114">
        <f>SUM(J38:J74)</f>
        <v>0</v>
      </c>
      <c r="K75" s="97"/>
    </row>
    <row r="76" spans="1:13">
      <c r="A76" s="76"/>
      <c r="B76" s="77"/>
      <c r="C76" s="77"/>
      <c r="D76" s="77"/>
      <c r="E76" s="78"/>
      <c r="F76" s="78"/>
      <c r="G76" s="116"/>
      <c r="H76" s="116"/>
      <c r="I76" s="116"/>
      <c r="J76" s="116"/>
      <c r="K76" s="98"/>
    </row>
    <row r="77" spans="1:13" ht="15" customHeight="1">
      <c r="A77" s="187" t="s">
        <v>21</v>
      </c>
      <c r="B77" s="154"/>
      <c r="C77" s="154"/>
      <c r="D77" s="154"/>
      <c r="E77" s="154"/>
      <c r="F77" s="154"/>
      <c r="G77" s="154"/>
      <c r="H77" s="154"/>
      <c r="I77" s="154"/>
      <c r="J77" s="154"/>
      <c r="K77" s="193"/>
    </row>
    <row r="78" spans="1:13" ht="140.25">
      <c r="A78" s="110">
        <v>54</v>
      </c>
      <c r="B78" s="192" t="s">
        <v>166</v>
      </c>
      <c r="C78" s="192"/>
      <c r="D78" s="192"/>
      <c r="E78" s="110">
        <v>15</v>
      </c>
      <c r="F78" s="110" t="s">
        <v>19</v>
      </c>
      <c r="G78" s="111"/>
      <c r="H78" s="112">
        <f>G78*E78</f>
        <v>0</v>
      </c>
      <c r="I78" s="112">
        <f t="shared" ref="I78:I84" si="9">G78*1.21</f>
        <v>0</v>
      </c>
      <c r="J78" s="112">
        <f t="shared" ref="J78:J84" si="10">I78*E78</f>
        <v>0</v>
      </c>
      <c r="K78" s="122" t="s">
        <v>238</v>
      </c>
      <c r="L78" s="4"/>
      <c r="M78" s="4"/>
    </row>
    <row r="79" spans="1:13" ht="140.25">
      <c r="A79" s="110">
        <v>55</v>
      </c>
      <c r="B79" s="192" t="s">
        <v>239</v>
      </c>
      <c r="C79" s="192"/>
      <c r="D79" s="192"/>
      <c r="E79" s="110">
        <v>2</v>
      </c>
      <c r="F79" s="110" t="s">
        <v>19</v>
      </c>
      <c r="G79" s="111"/>
      <c r="H79" s="112">
        <f>G79*E79</f>
        <v>0</v>
      </c>
      <c r="I79" s="112">
        <f t="shared" si="9"/>
        <v>0</v>
      </c>
      <c r="J79" s="112">
        <f t="shared" si="10"/>
        <v>0</v>
      </c>
      <c r="K79" s="122" t="s">
        <v>240</v>
      </c>
      <c r="L79" s="4"/>
      <c r="M79" s="4"/>
    </row>
    <row r="80" spans="1:13" ht="51">
      <c r="A80" s="110">
        <v>56</v>
      </c>
      <c r="B80" s="192" t="s">
        <v>328</v>
      </c>
      <c r="C80" s="192"/>
      <c r="D80" s="192"/>
      <c r="E80" s="110">
        <v>35</v>
      </c>
      <c r="F80" s="110" t="s">
        <v>19</v>
      </c>
      <c r="G80" s="111"/>
      <c r="H80" s="112">
        <f>G80*E80</f>
        <v>0</v>
      </c>
      <c r="I80" s="112">
        <f t="shared" si="9"/>
        <v>0</v>
      </c>
      <c r="J80" s="112">
        <f t="shared" si="10"/>
        <v>0</v>
      </c>
      <c r="K80" s="123" t="s">
        <v>241</v>
      </c>
      <c r="L80" s="4"/>
      <c r="M80" s="4"/>
    </row>
    <row r="81" spans="1:13" ht="51">
      <c r="A81" s="110">
        <v>57</v>
      </c>
      <c r="B81" s="189" t="s">
        <v>93</v>
      </c>
      <c r="C81" s="190"/>
      <c r="D81" s="191"/>
      <c r="E81" s="110">
        <v>1</v>
      </c>
      <c r="F81" s="110" t="s">
        <v>19</v>
      </c>
      <c r="G81" s="111"/>
      <c r="H81" s="112">
        <f t="shared" ref="H81:H84" si="11">G81*E81</f>
        <v>0</v>
      </c>
      <c r="I81" s="112">
        <f t="shared" si="9"/>
        <v>0</v>
      </c>
      <c r="J81" s="112">
        <f t="shared" si="10"/>
        <v>0</v>
      </c>
      <c r="K81" s="122" t="s">
        <v>242</v>
      </c>
      <c r="L81" s="4"/>
      <c r="M81" s="4"/>
    </row>
    <row r="82" spans="1:13" ht="153">
      <c r="A82" s="110">
        <v>58</v>
      </c>
      <c r="B82" s="189" t="s">
        <v>9</v>
      </c>
      <c r="C82" s="190"/>
      <c r="D82" s="191"/>
      <c r="E82" s="110">
        <v>1</v>
      </c>
      <c r="F82" s="110" t="s">
        <v>19</v>
      </c>
      <c r="G82" s="111"/>
      <c r="H82" s="112">
        <f t="shared" si="11"/>
        <v>0</v>
      </c>
      <c r="I82" s="112">
        <f t="shared" si="9"/>
        <v>0</v>
      </c>
      <c r="J82" s="112">
        <f t="shared" si="10"/>
        <v>0</v>
      </c>
      <c r="K82" s="122" t="s">
        <v>243</v>
      </c>
      <c r="L82" s="4"/>
      <c r="M82" s="4"/>
    </row>
    <row r="83" spans="1:13" ht="102">
      <c r="A83" s="110">
        <v>59</v>
      </c>
      <c r="B83" s="189" t="s">
        <v>36</v>
      </c>
      <c r="C83" s="190"/>
      <c r="D83" s="191"/>
      <c r="E83" s="110">
        <v>1</v>
      </c>
      <c r="F83" s="110" t="s">
        <v>19</v>
      </c>
      <c r="G83" s="111"/>
      <c r="H83" s="112">
        <f t="shared" si="11"/>
        <v>0</v>
      </c>
      <c r="I83" s="112">
        <f t="shared" si="9"/>
        <v>0</v>
      </c>
      <c r="J83" s="112">
        <f t="shared" si="10"/>
        <v>0</v>
      </c>
      <c r="K83" s="127" t="s">
        <v>176</v>
      </c>
      <c r="L83" s="4"/>
      <c r="M83" s="4"/>
    </row>
    <row r="84" spans="1:13" ht="16.5" thickBot="1">
      <c r="A84" s="110">
        <v>60</v>
      </c>
      <c r="B84" s="189" t="s">
        <v>8</v>
      </c>
      <c r="C84" s="190"/>
      <c r="D84" s="191"/>
      <c r="E84" s="110">
        <v>1</v>
      </c>
      <c r="F84" s="110" t="s">
        <v>19</v>
      </c>
      <c r="G84" s="111"/>
      <c r="H84" s="112">
        <f t="shared" si="11"/>
        <v>0</v>
      </c>
      <c r="I84" s="112">
        <f t="shared" si="9"/>
        <v>0</v>
      </c>
      <c r="J84" s="112">
        <f t="shared" si="10"/>
        <v>0</v>
      </c>
      <c r="K84" s="128" t="s">
        <v>244</v>
      </c>
      <c r="L84" s="4"/>
      <c r="M84" s="4"/>
    </row>
    <row r="85" spans="1:13" ht="15.75" thickBot="1">
      <c r="A85" s="72"/>
      <c r="B85" s="73"/>
      <c r="C85" s="176" t="s">
        <v>182</v>
      </c>
      <c r="D85" s="177"/>
      <c r="E85" s="177"/>
      <c r="F85" s="177"/>
      <c r="G85" s="177"/>
      <c r="H85" s="114">
        <f>SUM(H78:H84)</f>
        <v>0</v>
      </c>
      <c r="I85" s="115"/>
      <c r="J85" s="114">
        <f>SUM(J78:J84)</f>
        <v>0</v>
      </c>
      <c r="K85" s="97"/>
    </row>
    <row r="86" spans="1:13">
      <c r="A86" s="76"/>
      <c r="B86" s="77"/>
      <c r="C86" s="77"/>
      <c r="D86" s="77"/>
      <c r="E86" s="78"/>
      <c r="F86" s="78"/>
      <c r="G86" s="116"/>
      <c r="H86" s="116"/>
      <c r="I86" s="116"/>
      <c r="J86" s="116"/>
      <c r="K86" s="98"/>
    </row>
    <row r="87" spans="1:13">
      <c r="A87" s="187" t="s">
        <v>98</v>
      </c>
      <c r="B87" s="154"/>
      <c r="C87" s="154"/>
      <c r="D87" s="154"/>
      <c r="E87" s="154"/>
      <c r="F87" s="154"/>
      <c r="G87" s="154"/>
      <c r="H87" s="154"/>
      <c r="I87" s="154"/>
      <c r="J87" s="154"/>
      <c r="K87" s="193"/>
    </row>
    <row r="88" spans="1:13" ht="15.75" thickBot="1">
      <c r="A88" s="110">
        <v>61</v>
      </c>
      <c r="B88" s="183" t="s">
        <v>75</v>
      </c>
      <c r="C88" s="184"/>
      <c r="D88" s="185"/>
      <c r="E88" s="110">
        <v>1</v>
      </c>
      <c r="F88" s="110" t="s">
        <v>19</v>
      </c>
      <c r="G88" s="111"/>
      <c r="H88" s="112">
        <f>G88*E88</f>
        <v>0</v>
      </c>
      <c r="I88" s="112">
        <f>G88*1.21</f>
        <v>0</v>
      </c>
      <c r="J88" s="112">
        <f>I88*E88</f>
        <v>0</v>
      </c>
      <c r="K88" s="122" t="s">
        <v>75</v>
      </c>
    </row>
    <row r="89" spans="1:13" ht="15.75" thickBot="1">
      <c r="A89" s="72"/>
      <c r="B89" s="73"/>
      <c r="C89" s="176" t="s">
        <v>187</v>
      </c>
      <c r="D89" s="177"/>
      <c r="E89" s="177"/>
      <c r="F89" s="177"/>
      <c r="G89" s="177"/>
      <c r="H89" s="114">
        <f>SUM(H88)</f>
        <v>0</v>
      </c>
      <c r="I89" s="115"/>
      <c r="J89" s="114">
        <f>SUM(J88)</f>
        <v>0</v>
      </c>
      <c r="K89" s="97"/>
    </row>
    <row r="90" spans="1:13">
      <c r="A90" s="84"/>
      <c r="B90" s="73"/>
      <c r="C90" s="73"/>
      <c r="D90" s="73"/>
      <c r="E90" s="72"/>
      <c r="F90" s="72"/>
      <c r="G90" s="115"/>
      <c r="H90" s="115"/>
      <c r="I90" s="115"/>
      <c r="J90" s="115"/>
      <c r="K90" s="97"/>
    </row>
    <row r="91" spans="1:13">
      <c r="A91" s="85"/>
      <c r="B91" s="86"/>
      <c r="C91" s="86"/>
      <c r="D91" s="85"/>
      <c r="E91" s="85"/>
      <c r="F91" s="85"/>
      <c r="G91" s="85"/>
      <c r="H91" s="85"/>
      <c r="I91" s="85"/>
      <c r="J91" s="85"/>
      <c r="K91" s="85"/>
    </row>
    <row r="92" spans="1:13" ht="15.75" thickBot="1">
      <c r="A92" s="87"/>
      <c r="B92" s="88"/>
      <c r="C92" s="88"/>
      <c r="D92" s="87"/>
      <c r="E92" s="87"/>
      <c r="F92" s="87"/>
      <c r="G92" s="87"/>
      <c r="H92" s="87"/>
      <c r="I92" s="87"/>
      <c r="J92" s="87"/>
      <c r="K92" s="87"/>
    </row>
    <row r="93" spans="1:13">
      <c r="A93" s="88"/>
      <c r="B93" s="88"/>
      <c r="C93" s="88"/>
      <c r="D93" s="173" t="s">
        <v>5</v>
      </c>
      <c r="E93" s="174"/>
      <c r="F93" s="174"/>
      <c r="G93" s="175"/>
      <c r="H93" s="136">
        <f>SUM(H78:H84,H38:H74,H19:H34,H7:H15,H88)</f>
        <v>0</v>
      </c>
      <c r="I93" s="89"/>
      <c r="J93" s="89"/>
      <c r="K93" s="87"/>
    </row>
    <row r="94" spans="1:13">
      <c r="A94" s="88"/>
      <c r="B94" s="88"/>
      <c r="C94" s="88"/>
      <c r="D94" s="167" t="s">
        <v>6</v>
      </c>
      <c r="E94" s="168"/>
      <c r="F94" s="168"/>
      <c r="G94" s="169"/>
      <c r="H94" s="137">
        <f>H93*0.21</f>
        <v>0</v>
      </c>
      <c r="I94" s="89"/>
      <c r="J94" s="89"/>
      <c r="K94" s="87"/>
    </row>
    <row r="95" spans="1:13" ht="15.75" thickBot="1">
      <c r="A95" s="88"/>
      <c r="B95" s="88"/>
      <c r="C95" s="88"/>
      <c r="D95" s="170" t="s">
        <v>7</v>
      </c>
      <c r="E95" s="171"/>
      <c r="F95" s="171"/>
      <c r="G95" s="172"/>
      <c r="H95" s="138">
        <f>H93*1.21</f>
        <v>0</v>
      </c>
      <c r="I95" s="90"/>
      <c r="J95" s="90"/>
      <c r="K95" s="87"/>
    </row>
  </sheetData>
  <mergeCells count="87">
    <mergeCell ref="D93:G93"/>
    <mergeCell ref="D94:G94"/>
    <mergeCell ref="D95:G95"/>
    <mergeCell ref="B83:D83"/>
    <mergeCell ref="B84:D84"/>
    <mergeCell ref="C85:G85"/>
    <mergeCell ref="A87:K87"/>
    <mergeCell ref="B88:D88"/>
    <mergeCell ref="C89:G89"/>
    <mergeCell ref="B82:D82"/>
    <mergeCell ref="B70:D70"/>
    <mergeCell ref="B71:D71"/>
    <mergeCell ref="B72:D72"/>
    <mergeCell ref="B73:D73"/>
    <mergeCell ref="B74:D74"/>
    <mergeCell ref="C75:G75"/>
    <mergeCell ref="A77:K77"/>
    <mergeCell ref="B78:D78"/>
    <mergeCell ref="B79:D79"/>
    <mergeCell ref="B80:D80"/>
    <mergeCell ref="B81:D81"/>
    <mergeCell ref="B69:D69"/>
    <mergeCell ref="B58:D58"/>
    <mergeCell ref="B59:D59"/>
    <mergeCell ref="B60:D60"/>
    <mergeCell ref="B61:D61"/>
    <mergeCell ref="B62:D62"/>
    <mergeCell ref="B63:D63"/>
    <mergeCell ref="B64:D64"/>
    <mergeCell ref="B65:D65"/>
    <mergeCell ref="B66:D66"/>
    <mergeCell ref="B67:D67"/>
    <mergeCell ref="B68:D68"/>
    <mergeCell ref="B57:D57"/>
    <mergeCell ref="B46:D46"/>
    <mergeCell ref="B47:D47"/>
    <mergeCell ref="B48:D48"/>
    <mergeCell ref="B49:D49"/>
    <mergeCell ref="B50:D50"/>
    <mergeCell ref="B51:D51"/>
    <mergeCell ref="B52:D52"/>
    <mergeCell ref="B53:D53"/>
    <mergeCell ref="B54:D54"/>
    <mergeCell ref="B55:D55"/>
    <mergeCell ref="B56:D56"/>
    <mergeCell ref="B45:D45"/>
    <mergeCell ref="B33:D33"/>
    <mergeCell ref="B34:D34"/>
    <mergeCell ref="C35:G35"/>
    <mergeCell ref="A37:K37"/>
    <mergeCell ref="B38:D38"/>
    <mergeCell ref="B39:D39"/>
    <mergeCell ref="B40:D40"/>
    <mergeCell ref="B41:D41"/>
    <mergeCell ref="B42:D42"/>
    <mergeCell ref="B43:D43"/>
    <mergeCell ref="B44:D44"/>
    <mergeCell ref="B32:D32"/>
    <mergeCell ref="B21:D21"/>
    <mergeCell ref="B22:D22"/>
    <mergeCell ref="B23:D23"/>
    <mergeCell ref="B24:D24"/>
    <mergeCell ref="B25:D25"/>
    <mergeCell ref="B26:D26"/>
    <mergeCell ref="B27:D27"/>
    <mergeCell ref="B28:D28"/>
    <mergeCell ref="B29:D29"/>
    <mergeCell ref="B30:D30"/>
    <mergeCell ref="B31:D31"/>
    <mergeCell ref="B20:D20"/>
    <mergeCell ref="B8:D8"/>
    <mergeCell ref="B9:D9"/>
    <mergeCell ref="B10:D10"/>
    <mergeCell ref="B11:D11"/>
    <mergeCell ref="B12:D12"/>
    <mergeCell ref="B13:D13"/>
    <mergeCell ref="B14:D14"/>
    <mergeCell ref="B15:D15"/>
    <mergeCell ref="C16:G16"/>
    <mergeCell ref="A18:K18"/>
    <mergeCell ref="B19:D19"/>
    <mergeCell ref="B7:D7"/>
    <mergeCell ref="A1:K2"/>
    <mergeCell ref="A3:K3"/>
    <mergeCell ref="A4:K4"/>
    <mergeCell ref="B5:D5"/>
    <mergeCell ref="A6:K6"/>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xl/worksheets/sheet7.xml><?xml version="1.0" encoding="utf-8"?>
<worksheet xmlns="http://schemas.openxmlformats.org/spreadsheetml/2006/main" xmlns:r="http://schemas.openxmlformats.org/officeDocument/2006/relationships">
  <sheetPr>
    <tabColor theme="3" tint="0.39997558519241921"/>
  </sheetPr>
  <dimension ref="A1:M89"/>
  <sheetViews>
    <sheetView topLeftCell="A73" zoomScaleNormal="100" workbookViewId="0">
      <selection activeCell="D87" sqref="D87:H89"/>
    </sheetView>
  </sheetViews>
  <sheetFormatPr defaultColWidth="8.85546875" defaultRowHeight="15"/>
  <cols>
    <col min="1" max="2" width="8.85546875" style="2"/>
    <col min="3" max="3" width="20.85546875" style="2" customWidth="1"/>
    <col min="4" max="4" width="2.7109375" style="2" customWidth="1"/>
    <col min="5" max="6" width="8.85546875" style="2"/>
    <col min="7" max="7" width="12.140625" style="2" customWidth="1"/>
    <col min="8" max="8" width="15.42578125" style="2" customWidth="1"/>
    <col min="9" max="9" width="12.85546875" style="2" customWidth="1"/>
    <col min="10" max="10" width="17.5703125" style="2" customWidth="1"/>
    <col min="11" max="11" width="63.42578125" style="1" customWidth="1"/>
  </cols>
  <sheetData>
    <row r="1" spans="1:13" ht="15" customHeight="1">
      <c r="A1" s="148" t="s">
        <v>331</v>
      </c>
      <c r="B1" s="148"/>
      <c r="C1" s="148"/>
      <c r="D1" s="148"/>
      <c r="E1" s="148"/>
      <c r="F1" s="148"/>
      <c r="G1" s="148"/>
      <c r="H1" s="148"/>
      <c r="I1" s="148"/>
      <c r="J1" s="148"/>
      <c r="K1" s="148"/>
    </row>
    <row r="2" spans="1:13" ht="15" customHeight="1">
      <c r="A2" s="148"/>
      <c r="B2" s="148"/>
      <c r="C2" s="148"/>
      <c r="D2" s="148"/>
      <c r="E2" s="148"/>
      <c r="F2" s="148"/>
      <c r="G2" s="148"/>
      <c r="H2" s="148"/>
      <c r="I2" s="148"/>
      <c r="J2" s="148"/>
      <c r="K2" s="148"/>
    </row>
    <row r="3" spans="1:13" ht="21">
      <c r="A3" s="149" t="s">
        <v>37</v>
      </c>
      <c r="B3" s="149"/>
      <c r="C3" s="149"/>
      <c r="D3" s="149"/>
      <c r="E3" s="149"/>
      <c r="F3" s="149"/>
      <c r="G3" s="149"/>
      <c r="H3" s="149"/>
      <c r="I3" s="149"/>
      <c r="J3" s="149"/>
      <c r="K3" s="149"/>
    </row>
    <row r="4" spans="1:13" ht="21">
      <c r="A4" s="150" t="s">
        <v>245</v>
      </c>
      <c r="B4" s="150"/>
      <c r="C4" s="150"/>
      <c r="D4" s="150"/>
      <c r="E4" s="150"/>
      <c r="F4" s="150"/>
      <c r="G4" s="150"/>
      <c r="H4" s="150"/>
      <c r="I4" s="150"/>
      <c r="J4" s="150"/>
      <c r="K4" s="150"/>
    </row>
    <row r="5" spans="1:13" s="3" customFormat="1" ht="25.5">
      <c r="A5" s="120" t="s">
        <v>0</v>
      </c>
      <c r="B5" s="186" t="s">
        <v>1</v>
      </c>
      <c r="C5" s="186"/>
      <c r="D5" s="186"/>
      <c r="E5" s="120" t="s">
        <v>2</v>
      </c>
      <c r="F5" s="120" t="s">
        <v>18</v>
      </c>
      <c r="G5" s="121" t="s">
        <v>3</v>
      </c>
      <c r="H5" s="121" t="s">
        <v>4</v>
      </c>
      <c r="I5" s="121" t="s">
        <v>22</v>
      </c>
      <c r="J5" s="121" t="s">
        <v>23</v>
      </c>
      <c r="K5" s="120" t="s">
        <v>10</v>
      </c>
    </row>
    <row r="6" spans="1:13" ht="15" customHeight="1">
      <c r="A6" s="187" t="s">
        <v>20</v>
      </c>
      <c r="B6" s="154"/>
      <c r="C6" s="154"/>
      <c r="D6" s="154"/>
      <c r="E6" s="154"/>
      <c r="F6" s="154"/>
      <c r="G6" s="154"/>
      <c r="H6" s="154"/>
      <c r="I6" s="154"/>
      <c r="J6" s="154"/>
      <c r="K6" s="193"/>
    </row>
    <row r="7" spans="1:13" ht="27.95" customHeight="1">
      <c r="A7" s="110">
        <v>1</v>
      </c>
      <c r="B7" s="183" t="s">
        <v>142</v>
      </c>
      <c r="C7" s="184"/>
      <c r="D7" s="185"/>
      <c r="E7" s="110">
        <v>1</v>
      </c>
      <c r="F7" s="110" t="s">
        <v>19</v>
      </c>
      <c r="G7" s="111"/>
      <c r="H7" s="112">
        <f>G7*E7</f>
        <v>0</v>
      </c>
      <c r="I7" s="112">
        <f>G7*1.21</f>
        <v>0</v>
      </c>
      <c r="J7" s="112">
        <f>I7*E7</f>
        <v>0</v>
      </c>
      <c r="K7" s="122" t="s">
        <v>48</v>
      </c>
      <c r="M7" s="11"/>
    </row>
    <row r="8" spans="1:13">
      <c r="A8" s="110">
        <v>2</v>
      </c>
      <c r="B8" s="188" t="s">
        <v>30</v>
      </c>
      <c r="C8" s="188"/>
      <c r="D8" s="188"/>
      <c r="E8" s="110">
        <v>2</v>
      </c>
      <c r="F8" s="110" t="s">
        <v>19</v>
      </c>
      <c r="G8" s="111"/>
      <c r="H8" s="112">
        <f t="shared" ref="H8:H18" si="0">G8*E8</f>
        <v>0</v>
      </c>
      <c r="I8" s="112">
        <f t="shared" ref="I8:I18" si="1">G8*1.21</f>
        <v>0</v>
      </c>
      <c r="J8" s="112">
        <f t="shared" ref="J8:J18" si="2">I8*E8</f>
        <v>0</v>
      </c>
      <c r="K8" s="123" t="s">
        <v>48</v>
      </c>
    </row>
    <row r="9" spans="1:13" ht="29.1" customHeight="1">
      <c r="A9" s="110">
        <v>3</v>
      </c>
      <c r="B9" s="188" t="s">
        <v>26</v>
      </c>
      <c r="C9" s="188"/>
      <c r="D9" s="188"/>
      <c r="E9" s="110">
        <v>1</v>
      </c>
      <c r="F9" s="110" t="s">
        <v>19</v>
      </c>
      <c r="G9" s="111"/>
      <c r="H9" s="112">
        <f t="shared" si="0"/>
        <v>0</v>
      </c>
      <c r="I9" s="112">
        <f t="shared" si="1"/>
        <v>0</v>
      </c>
      <c r="J9" s="112">
        <f t="shared" si="2"/>
        <v>0</v>
      </c>
      <c r="K9" s="123" t="s">
        <v>44</v>
      </c>
    </row>
    <row r="10" spans="1:13" ht="17.100000000000001" customHeight="1">
      <c r="A10" s="110">
        <v>4</v>
      </c>
      <c r="B10" s="188" t="s">
        <v>27</v>
      </c>
      <c r="C10" s="188"/>
      <c r="D10" s="188"/>
      <c r="E10" s="110">
        <v>1</v>
      </c>
      <c r="F10" s="110" t="s">
        <v>19</v>
      </c>
      <c r="G10" s="111"/>
      <c r="H10" s="112">
        <f t="shared" si="0"/>
        <v>0</v>
      </c>
      <c r="I10" s="112">
        <f t="shared" si="1"/>
        <v>0</v>
      </c>
      <c r="J10" s="112">
        <f t="shared" si="2"/>
        <v>0</v>
      </c>
      <c r="K10" s="123" t="s">
        <v>45</v>
      </c>
    </row>
    <row r="11" spans="1:13" ht="29.1" customHeight="1">
      <c r="A11" s="110">
        <v>5</v>
      </c>
      <c r="B11" s="188" t="s">
        <v>28</v>
      </c>
      <c r="C11" s="188"/>
      <c r="D11" s="188"/>
      <c r="E11" s="110">
        <v>2</v>
      </c>
      <c r="F11" s="110" t="s">
        <v>19</v>
      </c>
      <c r="G11" s="111"/>
      <c r="H11" s="112">
        <f t="shared" si="0"/>
        <v>0</v>
      </c>
      <c r="I11" s="112">
        <f t="shared" si="1"/>
        <v>0</v>
      </c>
      <c r="J11" s="112">
        <f t="shared" si="2"/>
        <v>0</v>
      </c>
      <c r="K11" s="123" t="s">
        <v>45</v>
      </c>
    </row>
    <row r="12" spans="1:13">
      <c r="A12" s="110">
        <v>6</v>
      </c>
      <c r="B12" s="188" t="s">
        <v>29</v>
      </c>
      <c r="C12" s="188"/>
      <c r="D12" s="188"/>
      <c r="E12" s="110">
        <v>1</v>
      </c>
      <c r="F12" s="110" t="s">
        <v>19</v>
      </c>
      <c r="G12" s="111"/>
      <c r="H12" s="112">
        <f t="shared" si="0"/>
        <v>0</v>
      </c>
      <c r="I12" s="112">
        <f t="shared" si="1"/>
        <v>0</v>
      </c>
      <c r="J12" s="112">
        <f t="shared" si="2"/>
        <v>0</v>
      </c>
      <c r="K12" s="123" t="s">
        <v>45</v>
      </c>
    </row>
    <row r="13" spans="1:13">
      <c r="A13" s="110">
        <v>7</v>
      </c>
      <c r="B13" s="188" t="s">
        <v>31</v>
      </c>
      <c r="C13" s="188"/>
      <c r="D13" s="188"/>
      <c r="E13" s="110">
        <v>1</v>
      </c>
      <c r="F13" s="110" t="s">
        <v>19</v>
      </c>
      <c r="G13" s="111"/>
      <c r="H13" s="112">
        <f t="shared" si="0"/>
        <v>0</v>
      </c>
      <c r="I13" s="112">
        <f t="shared" si="1"/>
        <v>0</v>
      </c>
      <c r="J13" s="112">
        <f t="shared" si="2"/>
        <v>0</v>
      </c>
      <c r="K13" s="123" t="s">
        <v>44</v>
      </c>
    </row>
    <row r="14" spans="1:13" ht="42.95" customHeight="1">
      <c r="A14" s="110">
        <v>8</v>
      </c>
      <c r="B14" s="188" t="s">
        <v>145</v>
      </c>
      <c r="C14" s="188"/>
      <c r="D14" s="188"/>
      <c r="E14" s="110">
        <v>1</v>
      </c>
      <c r="F14" s="110" t="s">
        <v>19</v>
      </c>
      <c r="G14" s="111"/>
      <c r="H14" s="112">
        <f t="shared" si="0"/>
        <v>0</v>
      </c>
      <c r="I14" s="112">
        <f t="shared" si="1"/>
        <v>0</v>
      </c>
      <c r="J14" s="112">
        <f t="shared" si="2"/>
        <v>0</v>
      </c>
      <c r="K14" s="123" t="s">
        <v>45</v>
      </c>
    </row>
    <row r="15" spans="1:13" ht="42.95" customHeight="1">
      <c r="A15" s="110">
        <v>9</v>
      </c>
      <c r="B15" s="189" t="s">
        <v>246</v>
      </c>
      <c r="C15" s="190"/>
      <c r="D15" s="191"/>
      <c r="E15" s="110">
        <v>1</v>
      </c>
      <c r="F15" s="110" t="s">
        <v>19</v>
      </c>
      <c r="G15" s="111"/>
      <c r="H15" s="112">
        <f t="shared" si="0"/>
        <v>0</v>
      </c>
      <c r="I15" s="112">
        <f t="shared" si="1"/>
        <v>0</v>
      </c>
      <c r="J15" s="112">
        <f t="shared" si="2"/>
        <v>0</v>
      </c>
      <c r="K15" s="123" t="s">
        <v>48</v>
      </c>
    </row>
    <row r="16" spans="1:13" ht="42.95" customHeight="1">
      <c r="A16" s="110">
        <v>10</v>
      </c>
      <c r="B16" s="189" t="s">
        <v>247</v>
      </c>
      <c r="C16" s="190"/>
      <c r="D16" s="191"/>
      <c r="E16" s="110">
        <v>1</v>
      </c>
      <c r="F16" s="110" t="s">
        <v>19</v>
      </c>
      <c r="G16" s="111"/>
      <c r="H16" s="112">
        <f t="shared" si="0"/>
        <v>0</v>
      </c>
      <c r="I16" s="112">
        <f t="shared" si="1"/>
        <v>0</v>
      </c>
      <c r="J16" s="112">
        <f t="shared" si="2"/>
        <v>0</v>
      </c>
      <c r="K16" s="123" t="s">
        <v>48</v>
      </c>
    </row>
    <row r="17" spans="1:12" ht="42.95" customHeight="1">
      <c r="A17" s="110">
        <v>11</v>
      </c>
      <c r="B17" s="189" t="s">
        <v>248</v>
      </c>
      <c r="C17" s="190"/>
      <c r="D17" s="191"/>
      <c r="E17" s="110">
        <v>1</v>
      </c>
      <c r="F17" s="110" t="s">
        <v>19</v>
      </c>
      <c r="G17" s="111"/>
      <c r="H17" s="112">
        <f t="shared" si="0"/>
        <v>0</v>
      </c>
      <c r="I17" s="112">
        <f t="shared" si="1"/>
        <v>0</v>
      </c>
      <c r="J17" s="112">
        <f t="shared" si="2"/>
        <v>0</v>
      </c>
      <c r="K17" s="123" t="s">
        <v>45</v>
      </c>
    </row>
    <row r="18" spans="1:12" ht="42.95" customHeight="1" thickBot="1">
      <c r="A18" s="110">
        <v>12</v>
      </c>
      <c r="B18" s="188" t="s">
        <v>144</v>
      </c>
      <c r="C18" s="179"/>
      <c r="D18" s="179"/>
      <c r="E18" s="69">
        <v>1</v>
      </c>
      <c r="F18" s="69" t="s">
        <v>19</v>
      </c>
      <c r="G18" s="82"/>
      <c r="H18" s="113">
        <f t="shared" si="0"/>
        <v>0</v>
      </c>
      <c r="I18" s="112">
        <f t="shared" si="1"/>
        <v>0</v>
      </c>
      <c r="J18" s="113">
        <f t="shared" si="2"/>
        <v>0</v>
      </c>
      <c r="K18" s="123" t="s">
        <v>44</v>
      </c>
    </row>
    <row r="19" spans="1:12" ht="15.95" customHeight="1" thickBot="1">
      <c r="A19" s="72"/>
      <c r="B19" s="73"/>
      <c r="C19" s="176" t="s">
        <v>249</v>
      </c>
      <c r="D19" s="177"/>
      <c r="E19" s="177"/>
      <c r="F19" s="177"/>
      <c r="G19" s="178"/>
      <c r="H19" s="114">
        <f>SUM(H7:H18)</f>
        <v>0</v>
      </c>
      <c r="I19" s="115"/>
      <c r="J19" s="114">
        <f>SUM(J7:J18)</f>
        <v>0</v>
      </c>
      <c r="K19" s="97"/>
    </row>
    <row r="20" spans="1:12" ht="15.95" customHeight="1">
      <c r="A20" s="76"/>
      <c r="B20" s="77"/>
      <c r="C20" s="77"/>
      <c r="D20" s="77"/>
      <c r="E20" s="78"/>
      <c r="F20" s="78"/>
      <c r="G20" s="116"/>
      <c r="H20" s="116"/>
      <c r="I20" s="116"/>
      <c r="J20" s="116"/>
      <c r="K20" s="98"/>
      <c r="L20" s="6"/>
    </row>
    <row r="21" spans="1:12">
      <c r="A21" s="187" t="s">
        <v>24</v>
      </c>
      <c r="B21" s="154"/>
      <c r="C21" s="154"/>
      <c r="D21" s="154"/>
      <c r="E21" s="154"/>
      <c r="F21" s="154"/>
      <c r="G21" s="154"/>
      <c r="H21" s="154"/>
      <c r="I21" s="154"/>
      <c r="J21" s="154"/>
      <c r="K21" s="193"/>
    </row>
    <row r="22" spans="1:12">
      <c r="A22" s="110">
        <v>13</v>
      </c>
      <c r="B22" s="189" t="s">
        <v>11</v>
      </c>
      <c r="C22" s="190"/>
      <c r="D22" s="191"/>
      <c r="E22" s="110">
        <v>12</v>
      </c>
      <c r="F22" s="110" t="s">
        <v>40</v>
      </c>
      <c r="G22" s="111"/>
      <c r="H22" s="112">
        <f>G22*E22</f>
        <v>0</v>
      </c>
      <c r="I22" s="112">
        <f t="shared" ref="I22:I37" si="3">G22*1.21</f>
        <v>0</v>
      </c>
      <c r="J22" s="112">
        <f t="shared" ref="J22:J37" si="4">I22*E22</f>
        <v>0</v>
      </c>
      <c r="K22" s="122" t="s">
        <v>46</v>
      </c>
    </row>
    <row r="23" spans="1:12">
      <c r="A23" s="110">
        <v>14</v>
      </c>
      <c r="B23" s="189" t="s">
        <v>321</v>
      </c>
      <c r="C23" s="190"/>
      <c r="D23" s="191"/>
      <c r="E23" s="110">
        <v>375</v>
      </c>
      <c r="F23" s="110" t="s">
        <v>40</v>
      </c>
      <c r="G23" s="111"/>
      <c r="H23" s="112">
        <f t="shared" ref="H23:H37" si="5">G23*E23</f>
        <v>0</v>
      </c>
      <c r="I23" s="112">
        <f t="shared" si="3"/>
        <v>0</v>
      </c>
      <c r="J23" s="112">
        <f t="shared" si="4"/>
        <v>0</v>
      </c>
      <c r="K23" s="122" t="s">
        <v>46</v>
      </c>
    </row>
    <row r="24" spans="1:12">
      <c r="A24" s="110">
        <v>15</v>
      </c>
      <c r="B24" s="189" t="s">
        <v>12</v>
      </c>
      <c r="C24" s="190"/>
      <c r="D24" s="191"/>
      <c r="E24" s="110">
        <v>22</v>
      </c>
      <c r="F24" s="110" t="s">
        <v>40</v>
      </c>
      <c r="G24" s="111"/>
      <c r="H24" s="112">
        <f t="shared" si="5"/>
        <v>0</v>
      </c>
      <c r="I24" s="112">
        <f t="shared" si="3"/>
        <v>0</v>
      </c>
      <c r="J24" s="112">
        <f t="shared" si="4"/>
        <v>0</v>
      </c>
      <c r="K24" s="122" t="s">
        <v>46</v>
      </c>
    </row>
    <row r="25" spans="1:12">
      <c r="A25" s="110">
        <v>16</v>
      </c>
      <c r="B25" s="189" t="s">
        <v>202</v>
      </c>
      <c r="C25" s="190"/>
      <c r="D25" s="191"/>
      <c r="E25" s="110">
        <v>64.55</v>
      </c>
      <c r="F25" s="110" t="s">
        <v>41</v>
      </c>
      <c r="G25" s="111"/>
      <c r="H25" s="112">
        <f t="shared" si="5"/>
        <v>0</v>
      </c>
      <c r="I25" s="112">
        <f t="shared" si="3"/>
        <v>0</v>
      </c>
      <c r="J25" s="112">
        <f t="shared" si="4"/>
        <v>0</v>
      </c>
      <c r="K25" s="122" t="s">
        <v>46</v>
      </c>
    </row>
    <row r="26" spans="1:12">
      <c r="A26" s="110">
        <v>17</v>
      </c>
      <c r="B26" s="189" t="s">
        <v>14</v>
      </c>
      <c r="C26" s="190"/>
      <c r="D26" s="191"/>
      <c r="E26" s="110">
        <v>33</v>
      </c>
      <c r="F26" s="110" t="s">
        <v>42</v>
      </c>
      <c r="G26" s="111"/>
      <c r="H26" s="112">
        <f t="shared" si="5"/>
        <v>0</v>
      </c>
      <c r="I26" s="112">
        <f t="shared" si="3"/>
        <v>0</v>
      </c>
      <c r="J26" s="112">
        <f t="shared" si="4"/>
        <v>0</v>
      </c>
      <c r="K26" s="122" t="s">
        <v>46</v>
      </c>
    </row>
    <row r="27" spans="1:12">
      <c r="A27" s="110">
        <v>18</v>
      </c>
      <c r="B27" s="189" t="s">
        <v>15</v>
      </c>
      <c r="C27" s="190"/>
      <c r="D27" s="191"/>
      <c r="E27" s="110">
        <v>60.71</v>
      </c>
      <c r="F27" s="110" t="s">
        <v>41</v>
      </c>
      <c r="G27" s="111"/>
      <c r="H27" s="112">
        <f t="shared" si="5"/>
        <v>0</v>
      </c>
      <c r="I27" s="112">
        <f t="shared" si="3"/>
        <v>0</v>
      </c>
      <c r="J27" s="112">
        <f t="shared" si="4"/>
        <v>0</v>
      </c>
      <c r="K27" s="122" t="s">
        <v>47</v>
      </c>
    </row>
    <row r="28" spans="1:12">
      <c r="A28" s="110">
        <v>19</v>
      </c>
      <c r="B28" s="189" t="s">
        <v>16</v>
      </c>
      <c r="C28" s="190"/>
      <c r="D28" s="191"/>
      <c r="E28" s="110">
        <v>60.71</v>
      </c>
      <c r="F28" s="110" t="s">
        <v>41</v>
      </c>
      <c r="G28" s="111"/>
      <c r="H28" s="112">
        <f t="shared" si="5"/>
        <v>0</v>
      </c>
      <c r="I28" s="112">
        <f t="shared" si="3"/>
        <v>0</v>
      </c>
      <c r="J28" s="112">
        <f t="shared" si="4"/>
        <v>0</v>
      </c>
      <c r="K28" s="122" t="s">
        <v>47</v>
      </c>
    </row>
    <row r="29" spans="1:12">
      <c r="A29" s="110">
        <v>20</v>
      </c>
      <c r="B29" s="189" t="s">
        <v>322</v>
      </c>
      <c r="C29" s="190"/>
      <c r="D29" s="191"/>
      <c r="E29" s="110">
        <v>60.71</v>
      </c>
      <c r="F29" s="110" t="s">
        <v>41</v>
      </c>
      <c r="G29" s="111"/>
      <c r="H29" s="112">
        <f t="shared" si="5"/>
        <v>0</v>
      </c>
      <c r="I29" s="112">
        <f t="shared" si="3"/>
        <v>0</v>
      </c>
      <c r="J29" s="112">
        <f t="shared" si="4"/>
        <v>0</v>
      </c>
      <c r="K29" s="122" t="s">
        <v>47</v>
      </c>
    </row>
    <row r="30" spans="1:12">
      <c r="A30" s="110">
        <v>21</v>
      </c>
      <c r="B30" s="189" t="s">
        <v>323</v>
      </c>
      <c r="C30" s="190"/>
      <c r="D30" s="191"/>
      <c r="E30" s="110">
        <v>60.71</v>
      </c>
      <c r="F30" s="110" t="s">
        <v>41</v>
      </c>
      <c r="G30" s="111"/>
      <c r="H30" s="112">
        <f t="shared" si="5"/>
        <v>0</v>
      </c>
      <c r="I30" s="112">
        <f t="shared" si="3"/>
        <v>0</v>
      </c>
      <c r="J30" s="112">
        <f t="shared" si="4"/>
        <v>0</v>
      </c>
      <c r="K30" s="122" t="s">
        <v>47</v>
      </c>
    </row>
    <row r="31" spans="1:12">
      <c r="A31" s="110">
        <v>22</v>
      </c>
      <c r="B31" s="189" t="s">
        <v>17</v>
      </c>
      <c r="C31" s="190"/>
      <c r="D31" s="191"/>
      <c r="E31" s="110">
        <v>185.35</v>
      </c>
      <c r="F31" s="110" t="s">
        <v>42</v>
      </c>
      <c r="G31" s="111"/>
      <c r="H31" s="112">
        <f t="shared" si="5"/>
        <v>0</v>
      </c>
      <c r="I31" s="112">
        <f t="shared" si="3"/>
        <v>0</v>
      </c>
      <c r="J31" s="112">
        <f t="shared" si="4"/>
        <v>0</v>
      </c>
      <c r="K31" s="122" t="s">
        <v>47</v>
      </c>
    </row>
    <row r="32" spans="1:12">
      <c r="A32" s="110">
        <v>23</v>
      </c>
      <c r="B32" s="189" t="s">
        <v>324</v>
      </c>
      <c r="C32" s="190"/>
      <c r="D32" s="191"/>
      <c r="E32" s="110">
        <v>31.1</v>
      </c>
      <c r="F32" s="110" t="s">
        <v>42</v>
      </c>
      <c r="G32" s="111"/>
      <c r="H32" s="112">
        <f t="shared" si="5"/>
        <v>0</v>
      </c>
      <c r="I32" s="112">
        <f t="shared" si="3"/>
        <v>0</v>
      </c>
      <c r="J32" s="112">
        <f t="shared" si="4"/>
        <v>0</v>
      </c>
      <c r="K32" s="122" t="s">
        <v>47</v>
      </c>
    </row>
    <row r="33" spans="1:12">
      <c r="A33" s="110">
        <v>24</v>
      </c>
      <c r="B33" s="189" t="s">
        <v>325</v>
      </c>
      <c r="C33" s="190"/>
      <c r="D33" s="191"/>
      <c r="E33" s="110">
        <v>2</v>
      </c>
      <c r="F33" s="110" t="s">
        <v>43</v>
      </c>
      <c r="G33" s="111"/>
      <c r="H33" s="112">
        <f t="shared" si="5"/>
        <v>0</v>
      </c>
      <c r="I33" s="112">
        <f t="shared" si="3"/>
        <v>0</v>
      </c>
      <c r="J33" s="112">
        <f t="shared" si="4"/>
        <v>0</v>
      </c>
      <c r="K33" s="122" t="s">
        <v>47</v>
      </c>
    </row>
    <row r="34" spans="1:12">
      <c r="A34" s="110">
        <v>25</v>
      </c>
      <c r="B34" s="189" t="s">
        <v>326</v>
      </c>
      <c r="C34" s="190"/>
      <c r="D34" s="191"/>
      <c r="E34" s="110">
        <v>33</v>
      </c>
      <c r="F34" s="110" t="s">
        <v>42</v>
      </c>
      <c r="G34" s="111"/>
      <c r="H34" s="112">
        <f t="shared" si="5"/>
        <v>0</v>
      </c>
      <c r="I34" s="112">
        <f t="shared" si="3"/>
        <v>0</v>
      </c>
      <c r="J34" s="112">
        <f t="shared" si="4"/>
        <v>0</v>
      </c>
      <c r="K34" s="122" t="s">
        <v>46</v>
      </c>
    </row>
    <row r="35" spans="1:12">
      <c r="A35" s="110">
        <v>26</v>
      </c>
      <c r="B35" s="189" t="s">
        <v>39</v>
      </c>
      <c r="C35" s="190"/>
      <c r="D35" s="191"/>
      <c r="E35" s="110">
        <v>5</v>
      </c>
      <c r="F35" s="110" t="s">
        <v>40</v>
      </c>
      <c r="G35" s="111"/>
      <c r="H35" s="112">
        <f t="shared" si="5"/>
        <v>0</v>
      </c>
      <c r="I35" s="112">
        <f t="shared" si="3"/>
        <v>0</v>
      </c>
      <c r="J35" s="112">
        <f t="shared" si="4"/>
        <v>0</v>
      </c>
      <c r="K35" s="122" t="s">
        <v>46</v>
      </c>
    </row>
    <row r="36" spans="1:12" ht="29.1" customHeight="1">
      <c r="A36" s="110">
        <v>27</v>
      </c>
      <c r="B36" s="189" t="s">
        <v>330</v>
      </c>
      <c r="C36" s="190"/>
      <c r="D36" s="191"/>
      <c r="E36" s="110">
        <v>60.71</v>
      </c>
      <c r="F36" s="110" t="s">
        <v>41</v>
      </c>
      <c r="G36" s="111"/>
      <c r="H36" s="112">
        <f t="shared" si="5"/>
        <v>0</v>
      </c>
      <c r="I36" s="112">
        <f t="shared" si="3"/>
        <v>0</v>
      </c>
      <c r="J36" s="112">
        <f t="shared" si="4"/>
        <v>0</v>
      </c>
      <c r="K36" s="122" t="s">
        <v>48</v>
      </c>
    </row>
    <row r="37" spans="1:12" ht="15.75" thickBot="1">
      <c r="A37" s="110">
        <v>28</v>
      </c>
      <c r="B37" s="189" t="s">
        <v>32</v>
      </c>
      <c r="C37" s="190"/>
      <c r="D37" s="191"/>
      <c r="E37" s="110">
        <v>12</v>
      </c>
      <c r="F37" s="110" t="s">
        <v>19</v>
      </c>
      <c r="G37" s="111"/>
      <c r="H37" s="112">
        <f t="shared" si="5"/>
        <v>0</v>
      </c>
      <c r="I37" s="112">
        <f t="shared" si="3"/>
        <v>0</v>
      </c>
      <c r="J37" s="112">
        <f t="shared" si="4"/>
        <v>0</v>
      </c>
      <c r="K37" s="122" t="s">
        <v>147</v>
      </c>
    </row>
    <row r="38" spans="1:12" ht="15.75" thickBot="1">
      <c r="A38" s="72"/>
      <c r="B38" s="73"/>
      <c r="C38" s="176" t="s">
        <v>148</v>
      </c>
      <c r="D38" s="177"/>
      <c r="E38" s="177"/>
      <c r="F38" s="177"/>
      <c r="G38" s="178"/>
      <c r="H38" s="114">
        <f>SUM(H22:H37)</f>
        <v>0</v>
      </c>
      <c r="I38" s="115"/>
      <c r="J38" s="114">
        <f>SUM(J22:J37)</f>
        <v>0</v>
      </c>
      <c r="K38" s="97"/>
    </row>
    <row r="39" spans="1:12">
      <c r="A39" s="76"/>
      <c r="B39" s="77"/>
      <c r="C39" s="77"/>
      <c r="D39" s="77"/>
      <c r="E39" s="78"/>
      <c r="F39" s="78"/>
      <c r="G39" s="116"/>
      <c r="H39" s="116"/>
      <c r="I39" s="116"/>
      <c r="J39" s="116"/>
      <c r="K39" s="98"/>
      <c r="L39" s="6"/>
    </row>
    <row r="40" spans="1:12">
      <c r="A40" s="187" t="s">
        <v>33</v>
      </c>
      <c r="B40" s="154"/>
      <c r="C40" s="154"/>
      <c r="D40" s="154"/>
      <c r="E40" s="154"/>
      <c r="F40" s="154"/>
      <c r="G40" s="154"/>
      <c r="H40" s="154"/>
      <c r="I40" s="154"/>
      <c r="J40" s="154"/>
      <c r="K40" s="193"/>
    </row>
    <row r="41" spans="1:12">
      <c r="A41" s="110">
        <v>29</v>
      </c>
      <c r="B41" s="189" t="s">
        <v>149</v>
      </c>
      <c r="C41" s="190" t="s">
        <v>49</v>
      </c>
      <c r="D41" s="191" t="s">
        <v>49</v>
      </c>
      <c r="E41" s="110">
        <v>9</v>
      </c>
      <c r="F41" s="110" t="s">
        <v>19</v>
      </c>
      <c r="G41" s="111"/>
      <c r="H41" s="112">
        <f>G41*E41</f>
        <v>0</v>
      </c>
      <c r="I41" s="112">
        <f t="shared" ref="I41:I68" si="6">G41*1.21</f>
        <v>0</v>
      </c>
      <c r="J41" s="112">
        <f t="shared" ref="J41:J68" si="7">I41*E41</f>
        <v>0</v>
      </c>
      <c r="K41" s="124" t="s">
        <v>45</v>
      </c>
    </row>
    <row r="42" spans="1:12">
      <c r="A42" s="110">
        <v>30</v>
      </c>
      <c r="B42" s="189" t="s">
        <v>50</v>
      </c>
      <c r="C42" s="190" t="s">
        <v>50</v>
      </c>
      <c r="D42" s="191" t="s">
        <v>50</v>
      </c>
      <c r="E42" s="110">
        <v>110</v>
      </c>
      <c r="F42" s="110" t="s">
        <v>70</v>
      </c>
      <c r="G42" s="111"/>
      <c r="H42" s="112">
        <f t="shared" ref="H42:H68" si="8">G42*E42</f>
        <v>0</v>
      </c>
      <c r="I42" s="112">
        <f t="shared" si="6"/>
        <v>0</v>
      </c>
      <c r="J42" s="112">
        <f t="shared" si="7"/>
        <v>0</v>
      </c>
      <c r="K42" s="124" t="s">
        <v>45</v>
      </c>
    </row>
    <row r="43" spans="1:12" ht="15" customHeight="1">
      <c r="A43" s="110">
        <v>31</v>
      </c>
      <c r="B43" s="189" t="s">
        <v>51</v>
      </c>
      <c r="C43" s="190" t="s">
        <v>51</v>
      </c>
      <c r="D43" s="191" t="s">
        <v>51</v>
      </c>
      <c r="E43" s="110">
        <v>50</v>
      </c>
      <c r="F43" s="110" t="s">
        <v>70</v>
      </c>
      <c r="G43" s="111"/>
      <c r="H43" s="112">
        <f t="shared" si="8"/>
        <v>0</v>
      </c>
      <c r="I43" s="112">
        <f t="shared" si="6"/>
        <v>0</v>
      </c>
      <c r="J43" s="112">
        <f t="shared" si="7"/>
        <v>0</v>
      </c>
      <c r="K43" s="124" t="s">
        <v>45</v>
      </c>
    </row>
    <row r="44" spans="1:12" ht="15" customHeight="1">
      <c r="A44" s="110">
        <v>32</v>
      </c>
      <c r="B44" s="189" t="s">
        <v>225</v>
      </c>
      <c r="C44" s="190" t="s">
        <v>51</v>
      </c>
      <c r="D44" s="191" t="s">
        <v>51</v>
      </c>
      <c r="E44" s="110">
        <v>20</v>
      </c>
      <c r="F44" s="110" t="s">
        <v>70</v>
      </c>
      <c r="G44" s="111"/>
      <c r="H44" s="112">
        <f t="shared" si="8"/>
        <v>0</v>
      </c>
      <c r="I44" s="112">
        <f t="shared" si="6"/>
        <v>0</v>
      </c>
      <c r="J44" s="112">
        <f t="shared" si="7"/>
        <v>0</v>
      </c>
      <c r="K44" s="124" t="s">
        <v>45</v>
      </c>
    </row>
    <row r="45" spans="1:12">
      <c r="A45" s="110">
        <v>33</v>
      </c>
      <c r="B45" s="189" t="s">
        <v>52</v>
      </c>
      <c r="C45" s="190" t="s">
        <v>52</v>
      </c>
      <c r="D45" s="191" t="s">
        <v>52</v>
      </c>
      <c r="E45" s="110">
        <v>1</v>
      </c>
      <c r="F45" s="110" t="s">
        <v>19</v>
      </c>
      <c r="G45" s="111"/>
      <c r="H45" s="112">
        <f t="shared" si="8"/>
        <v>0</v>
      </c>
      <c r="I45" s="112">
        <f t="shared" si="6"/>
        <v>0</v>
      </c>
      <c r="J45" s="112">
        <f t="shared" si="7"/>
        <v>0</v>
      </c>
      <c r="K45" s="124" t="s">
        <v>44</v>
      </c>
    </row>
    <row r="46" spans="1:12">
      <c r="A46" s="110">
        <v>34</v>
      </c>
      <c r="B46" s="189" t="s">
        <v>53</v>
      </c>
      <c r="C46" s="190" t="s">
        <v>53</v>
      </c>
      <c r="D46" s="191" t="s">
        <v>53</v>
      </c>
      <c r="E46" s="110">
        <v>1</v>
      </c>
      <c r="F46" s="110" t="s">
        <v>19</v>
      </c>
      <c r="G46" s="111"/>
      <c r="H46" s="112">
        <f t="shared" si="8"/>
        <v>0</v>
      </c>
      <c r="I46" s="112">
        <f t="shared" si="6"/>
        <v>0</v>
      </c>
      <c r="J46" s="112">
        <f t="shared" si="7"/>
        <v>0</v>
      </c>
      <c r="K46" s="124" t="s">
        <v>45</v>
      </c>
    </row>
    <row r="47" spans="1:12">
      <c r="A47" s="110">
        <v>35</v>
      </c>
      <c r="B47" s="189" t="s">
        <v>54</v>
      </c>
      <c r="C47" s="190" t="s">
        <v>54</v>
      </c>
      <c r="D47" s="191" t="s">
        <v>54</v>
      </c>
      <c r="E47" s="110">
        <v>1</v>
      </c>
      <c r="F47" s="110" t="s">
        <v>19</v>
      </c>
      <c r="G47" s="111"/>
      <c r="H47" s="112">
        <f t="shared" si="8"/>
        <v>0</v>
      </c>
      <c r="I47" s="112">
        <f t="shared" si="6"/>
        <v>0</v>
      </c>
      <c r="J47" s="112">
        <f t="shared" si="7"/>
        <v>0</v>
      </c>
      <c r="K47" s="124" t="s">
        <v>45</v>
      </c>
    </row>
    <row r="48" spans="1:12">
      <c r="A48" s="110">
        <v>36</v>
      </c>
      <c r="B48" s="189" t="s">
        <v>81</v>
      </c>
      <c r="C48" s="190"/>
      <c r="D48" s="191"/>
      <c r="E48" s="110">
        <v>1</v>
      </c>
      <c r="F48" s="110" t="s">
        <v>19</v>
      </c>
      <c r="G48" s="111"/>
      <c r="H48" s="112">
        <f t="shared" si="8"/>
        <v>0</v>
      </c>
      <c r="I48" s="112">
        <f t="shared" si="6"/>
        <v>0</v>
      </c>
      <c r="J48" s="112">
        <f t="shared" si="7"/>
        <v>0</v>
      </c>
      <c r="K48" s="124" t="s">
        <v>45</v>
      </c>
    </row>
    <row r="49" spans="1:11">
      <c r="A49" s="110">
        <v>37</v>
      </c>
      <c r="B49" s="189" t="s">
        <v>82</v>
      </c>
      <c r="C49" s="190"/>
      <c r="D49" s="191"/>
      <c r="E49" s="110">
        <v>1</v>
      </c>
      <c r="F49" s="110" t="s">
        <v>19</v>
      </c>
      <c r="G49" s="111"/>
      <c r="H49" s="112">
        <f t="shared" si="8"/>
        <v>0</v>
      </c>
      <c r="I49" s="112">
        <f t="shared" si="6"/>
        <v>0</v>
      </c>
      <c r="J49" s="112">
        <f t="shared" si="7"/>
        <v>0</v>
      </c>
      <c r="K49" s="124" t="s">
        <v>45</v>
      </c>
    </row>
    <row r="50" spans="1:11">
      <c r="A50" s="110">
        <v>38</v>
      </c>
      <c r="B50" s="189" t="s">
        <v>83</v>
      </c>
      <c r="C50" s="190"/>
      <c r="D50" s="191"/>
      <c r="E50" s="110">
        <v>1</v>
      </c>
      <c r="F50" s="110" t="s">
        <v>19</v>
      </c>
      <c r="G50" s="111"/>
      <c r="H50" s="112">
        <f t="shared" si="8"/>
        <v>0</v>
      </c>
      <c r="I50" s="112">
        <f t="shared" si="6"/>
        <v>0</v>
      </c>
      <c r="J50" s="112">
        <f t="shared" si="7"/>
        <v>0</v>
      </c>
      <c r="K50" s="124" t="s">
        <v>45</v>
      </c>
    </row>
    <row r="51" spans="1:11">
      <c r="A51" s="110">
        <v>39</v>
      </c>
      <c r="B51" s="189" t="s">
        <v>55</v>
      </c>
      <c r="C51" s="190" t="s">
        <v>55</v>
      </c>
      <c r="D51" s="191" t="s">
        <v>55</v>
      </c>
      <c r="E51" s="110">
        <v>1</v>
      </c>
      <c r="F51" s="110" t="s">
        <v>19</v>
      </c>
      <c r="G51" s="111"/>
      <c r="H51" s="112">
        <f t="shared" si="8"/>
        <v>0</v>
      </c>
      <c r="I51" s="112">
        <f t="shared" si="6"/>
        <v>0</v>
      </c>
      <c r="J51" s="112">
        <f t="shared" si="7"/>
        <v>0</v>
      </c>
      <c r="K51" s="124" t="s">
        <v>45</v>
      </c>
    </row>
    <row r="52" spans="1:11">
      <c r="A52" s="110">
        <v>40</v>
      </c>
      <c r="B52" s="189" t="s">
        <v>150</v>
      </c>
      <c r="C52" s="190" t="s">
        <v>56</v>
      </c>
      <c r="D52" s="191" t="s">
        <v>56</v>
      </c>
      <c r="E52" s="110">
        <v>6</v>
      </c>
      <c r="F52" s="110" t="s">
        <v>19</v>
      </c>
      <c r="G52" s="111"/>
      <c r="H52" s="112">
        <f t="shared" si="8"/>
        <v>0</v>
      </c>
      <c r="I52" s="112">
        <f t="shared" si="6"/>
        <v>0</v>
      </c>
      <c r="J52" s="112">
        <f t="shared" si="7"/>
        <v>0</v>
      </c>
      <c r="K52" s="124" t="s">
        <v>45</v>
      </c>
    </row>
    <row r="53" spans="1:11">
      <c r="A53" s="110">
        <v>41</v>
      </c>
      <c r="B53" s="189" t="s">
        <v>151</v>
      </c>
      <c r="C53" s="190" t="s">
        <v>57</v>
      </c>
      <c r="D53" s="191" t="s">
        <v>57</v>
      </c>
      <c r="E53" s="110">
        <v>0.45</v>
      </c>
      <c r="F53" s="110" t="s">
        <v>19</v>
      </c>
      <c r="G53" s="111"/>
      <c r="H53" s="112">
        <f t="shared" si="8"/>
        <v>0</v>
      </c>
      <c r="I53" s="112">
        <f t="shared" si="6"/>
        <v>0</v>
      </c>
      <c r="J53" s="112">
        <f t="shared" si="7"/>
        <v>0</v>
      </c>
      <c r="K53" s="124" t="s">
        <v>45</v>
      </c>
    </row>
    <row r="54" spans="1:11">
      <c r="A54" s="110">
        <v>42</v>
      </c>
      <c r="B54" s="189" t="s">
        <v>152</v>
      </c>
      <c r="C54" s="190" t="s">
        <v>58</v>
      </c>
      <c r="D54" s="191" t="s">
        <v>58</v>
      </c>
      <c r="E54" s="110">
        <v>1</v>
      </c>
      <c r="F54" s="110" t="s">
        <v>19</v>
      </c>
      <c r="G54" s="111"/>
      <c r="H54" s="112">
        <f t="shared" si="8"/>
        <v>0</v>
      </c>
      <c r="I54" s="112">
        <f t="shared" si="6"/>
        <v>0</v>
      </c>
      <c r="J54" s="112">
        <f t="shared" si="7"/>
        <v>0</v>
      </c>
      <c r="K54" s="124" t="s">
        <v>45</v>
      </c>
    </row>
    <row r="55" spans="1:11">
      <c r="A55" s="110">
        <v>43</v>
      </c>
      <c r="B55" s="189" t="s">
        <v>59</v>
      </c>
      <c r="C55" s="190" t="s">
        <v>59</v>
      </c>
      <c r="D55" s="191" t="s">
        <v>59</v>
      </c>
      <c r="E55" s="110">
        <v>1</v>
      </c>
      <c r="F55" s="110" t="s">
        <v>19</v>
      </c>
      <c r="G55" s="111"/>
      <c r="H55" s="112">
        <f t="shared" si="8"/>
        <v>0</v>
      </c>
      <c r="I55" s="112">
        <f t="shared" si="6"/>
        <v>0</v>
      </c>
      <c r="J55" s="112">
        <f t="shared" si="7"/>
        <v>0</v>
      </c>
      <c r="K55" s="124" t="s">
        <v>45</v>
      </c>
    </row>
    <row r="56" spans="1:11">
      <c r="A56" s="110">
        <v>44</v>
      </c>
      <c r="B56" s="189" t="s">
        <v>60</v>
      </c>
      <c r="C56" s="190" t="s">
        <v>60</v>
      </c>
      <c r="D56" s="191" t="s">
        <v>60</v>
      </c>
      <c r="E56" s="110">
        <v>6</v>
      </c>
      <c r="F56" s="110" t="s">
        <v>19</v>
      </c>
      <c r="G56" s="111"/>
      <c r="H56" s="112">
        <f t="shared" si="8"/>
        <v>0</v>
      </c>
      <c r="I56" s="112">
        <f t="shared" si="6"/>
        <v>0</v>
      </c>
      <c r="J56" s="112">
        <f t="shared" si="7"/>
        <v>0</v>
      </c>
      <c r="K56" s="124" t="s">
        <v>45</v>
      </c>
    </row>
    <row r="57" spans="1:11">
      <c r="A57" s="110">
        <v>45</v>
      </c>
      <c r="B57" s="189" t="s">
        <v>153</v>
      </c>
      <c r="C57" s="190" t="s">
        <v>61</v>
      </c>
      <c r="D57" s="191" t="s">
        <v>61</v>
      </c>
      <c r="E57" s="110">
        <v>3</v>
      </c>
      <c r="F57" s="110" t="s">
        <v>19</v>
      </c>
      <c r="G57" s="111"/>
      <c r="H57" s="112">
        <f t="shared" si="8"/>
        <v>0</v>
      </c>
      <c r="I57" s="112">
        <f t="shared" si="6"/>
        <v>0</v>
      </c>
      <c r="J57" s="112">
        <f t="shared" si="7"/>
        <v>0</v>
      </c>
      <c r="K57" s="124" t="s">
        <v>45</v>
      </c>
    </row>
    <row r="58" spans="1:11">
      <c r="A58" s="110">
        <v>46</v>
      </c>
      <c r="B58" s="189" t="s">
        <v>64</v>
      </c>
      <c r="C58" s="190" t="s">
        <v>64</v>
      </c>
      <c r="D58" s="191" t="s">
        <v>64</v>
      </c>
      <c r="E58" s="110">
        <v>1</v>
      </c>
      <c r="F58" s="110" t="s">
        <v>19</v>
      </c>
      <c r="G58" s="111"/>
      <c r="H58" s="112">
        <f t="shared" si="8"/>
        <v>0</v>
      </c>
      <c r="I58" s="112">
        <f t="shared" si="6"/>
        <v>0</v>
      </c>
      <c r="J58" s="112">
        <f t="shared" si="7"/>
        <v>0</v>
      </c>
      <c r="K58" s="124" t="s">
        <v>45</v>
      </c>
    </row>
    <row r="59" spans="1:11">
      <c r="A59" s="110">
        <v>47</v>
      </c>
      <c r="B59" s="189" t="s">
        <v>226</v>
      </c>
      <c r="C59" s="190"/>
      <c r="D59" s="191"/>
      <c r="E59" s="110">
        <v>31</v>
      </c>
      <c r="F59" s="110" t="s">
        <v>19</v>
      </c>
      <c r="G59" s="111"/>
      <c r="H59" s="112">
        <f t="shared" si="8"/>
        <v>0</v>
      </c>
      <c r="I59" s="112">
        <f t="shared" si="6"/>
        <v>0</v>
      </c>
      <c r="J59" s="112">
        <f t="shared" si="7"/>
        <v>0</v>
      </c>
      <c r="K59" s="124" t="s">
        <v>45</v>
      </c>
    </row>
    <row r="60" spans="1:11">
      <c r="A60" s="110">
        <v>48</v>
      </c>
      <c r="B60" s="189" t="s">
        <v>62</v>
      </c>
      <c r="C60" s="190"/>
      <c r="D60" s="191"/>
      <c r="E60" s="110">
        <v>17</v>
      </c>
      <c r="F60" s="110" t="s">
        <v>19</v>
      </c>
      <c r="G60" s="111"/>
      <c r="H60" s="112">
        <f t="shared" si="8"/>
        <v>0</v>
      </c>
      <c r="I60" s="112">
        <f t="shared" si="6"/>
        <v>0</v>
      </c>
      <c r="J60" s="112">
        <f t="shared" si="7"/>
        <v>0</v>
      </c>
      <c r="K60" s="124" t="s">
        <v>45</v>
      </c>
    </row>
    <row r="61" spans="1:11">
      <c r="A61" s="110">
        <v>49</v>
      </c>
      <c r="B61" s="189" t="s">
        <v>227</v>
      </c>
      <c r="C61" s="190"/>
      <c r="D61" s="191"/>
      <c r="E61" s="110">
        <v>40</v>
      </c>
      <c r="F61" s="110" t="s">
        <v>70</v>
      </c>
      <c r="G61" s="111"/>
      <c r="H61" s="112">
        <f t="shared" si="8"/>
        <v>0</v>
      </c>
      <c r="I61" s="112">
        <f t="shared" si="6"/>
        <v>0</v>
      </c>
      <c r="J61" s="112">
        <f t="shared" si="7"/>
        <v>0</v>
      </c>
      <c r="K61" s="124" t="s">
        <v>45</v>
      </c>
    </row>
    <row r="62" spans="1:11">
      <c r="A62" s="110">
        <v>50</v>
      </c>
      <c r="B62" s="189" t="s">
        <v>161</v>
      </c>
      <c r="C62" s="190" t="s">
        <v>65</v>
      </c>
      <c r="D62" s="191" t="s">
        <v>65</v>
      </c>
      <c r="E62" s="110">
        <v>1</v>
      </c>
      <c r="F62" s="110" t="s">
        <v>19</v>
      </c>
      <c r="G62" s="111"/>
      <c r="H62" s="112">
        <f t="shared" si="8"/>
        <v>0</v>
      </c>
      <c r="I62" s="112">
        <f t="shared" si="6"/>
        <v>0</v>
      </c>
      <c r="J62" s="112">
        <f t="shared" si="7"/>
        <v>0</v>
      </c>
      <c r="K62" s="124" t="s">
        <v>45</v>
      </c>
    </row>
    <row r="63" spans="1:11">
      <c r="A63" s="110">
        <v>51</v>
      </c>
      <c r="B63" s="189" t="s">
        <v>162</v>
      </c>
      <c r="C63" s="190" t="s">
        <v>66</v>
      </c>
      <c r="D63" s="191" t="s">
        <v>66</v>
      </c>
      <c r="E63" s="110">
        <v>1</v>
      </c>
      <c r="F63" s="110" t="s">
        <v>19</v>
      </c>
      <c r="G63" s="111"/>
      <c r="H63" s="112">
        <f t="shared" si="8"/>
        <v>0</v>
      </c>
      <c r="I63" s="112">
        <f t="shared" si="6"/>
        <v>0</v>
      </c>
      <c r="J63" s="112">
        <f t="shared" si="7"/>
        <v>0</v>
      </c>
      <c r="K63" s="124" t="s">
        <v>45</v>
      </c>
    </row>
    <row r="64" spans="1:11">
      <c r="A64" s="110">
        <v>52</v>
      </c>
      <c r="B64" s="189" t="s">
        <v>67</v>
      </c>
      <c r="C64" s="190" t="s">
        <v>67</v>
      </c>
      <c r="D64" s="191" t="s">
        <v>67</v>
      </c>
      <c r="E64" s="110">
        <v>1</v>
      </c>
      <c r="F64" s="110" t="s">
        <v>19</v>
      </c>
      <c r="G64" s="111"/>
      <c r="H64" s="112">
        <f t="shared" si="8"/>
        <v>0</v>
      </c>
      <c r="I64" s="112">
        <f t="shared" si="6"/>
        <v>0</v>
      </c>
      <c r="J64" s="112">
        <f t="shared" si="7"/>
        <v>0</v>
      </c>
      <c r="K64" s="124" t="s">
        <v>44</v>
      </c>
    </row>
    <row r="65" spans="1:13">
      <c r="A65" s="110">
        <v>53</v>
      </c>
      <c r="B65" s="189" t="s">
        <v>147</v>
      </c>
      <c r="C65" s="190"/>
      <c r="D65" s="191"/>
      <c r="E65" s="110">
        <v>1</v>
      </c>
      <c r="F65" s="110" t="s">
        <v>19</v>
      </c>
      <c r="G65" s="111"/>
      <c r="H65" s="112">
        <f t="shared" si="8"/>
        <v>0</v>
      </c>
      <c r="I65" s="112">
        <f t="shared" si="6"/>
        <v>0</v>
      </c>
      <c r="J65" s="112">
        <f t="shared" si="7"/>
        <v>0</v>
      </c>
      <c r="K65" s="124" t="s">
        <v>147</v>
      </c>
    </row>
    <row r="66" spans="1:13">
      <c r="A66" s="110">
        <v>54</v>
      </c>
      <c r="B66" s="189" t="s">
        <v>163</v>
      </c>
      <c r="C66" s="190" t="s">
        <v>68</v>
      </c>
      <c r="D66" s="191" t="s">
        <v>68</v>
      </c>
      <c r="E66" s="110">
        <v>9</v>
      </c>
      <c r="F66" s="110" t="s">
        <v>19</v>
      </c>
      <c r="G66" s="111"/>
      <c r="H66" s="112">
        <f t="shared" si="8"/>
        <v>0</v>
      </c>
      <c r="I66" s="112">
        <f t="shared" si="6"/>
        <v>0</v>
      </c>
      <c r="J66" s="112">
        <f t="shared" si="7"/>
        <v>0</v>
      </c>
      <c r="K66" s="124" t="s">
        <v>45</v>
      </c>
    </row>
    <row r="67" spans="1:13">
      <c r="A67" s="110">
        <v>55</v>
      </c>
      <c r="B67" s="189" t="s">
        <v>164</v>
      </c>
      <c r="C67" s="190" t="s">
        <v>69</v>
      </c>
      <c r="D67" s="191" t="s">
        <v>69</v>
      </c>
      <c r="E67" s="110">
        <v>2</v>
      </c>
      <c r="F67" s="110" t="s">
        <v>19</v>
      </c>
      <c r="G67" s="111"/>
      <c r="H67" s="112">
        <f t="shared" si="8"/>
        <v>0</v>
      </c>
      <c r="I67" s="112">
        <f t="shared" si="6"/>
        <v>0</v>
      </c>
      <c r="J67" s="112">
        <f t="shared" si="7"/>
        <v>0</v>
      </c>
      <c r="K67" s="124" t="s">
        <v>45</v>
      </c>
    </row>
    <row r="68" spans="1:13" ht="15.75" thickBot="1">
      <c r="A68" s="110">
        <v>56</v>
      </c>
      <c r="B68" s="189" t="s">
        <v>35</v>
      </c>
      <c r="C68" s="190"/>
      <c r="D68" s="191"/>
      <c r="E68" s="110">
        <v>1</v>
      </c>
      <c r="F68" s="110" t="s">
        <v>19</v>
      </c>
      <c r="G68" s="111"/>
      <c r="H68" s="112">
        <f t="shared" si="8"/>
        <v>0</v>
      </c>
      <c r="I68" s="112">
        <f t="shared" si="6"/>
        <v>0</v>
      </c>
      <c r="J68" s="112">
        <f t="shared" si="7"/>
        <v>0</v>
      </c>
      <c r="K68" s="124"/>
    </row>
    <row r="69" spans="1:13" ht="15.75" thickBot="1">
      <c r="A69" s="72"/>
      <c r="B69" s="73"/>
      <c r="C69" s="176" t="s">
        <v>165</v>
      </c>
      <c r="D69" s="177"/>
      <c r="E69" s="177"/>
      <c r="F69" s="177"/>
      <c r="G69" s="178"/>
      <c r="H69" s="114">
        <f>SUM(H41:H68)</f>
        <v>0</v>
      </c>
      <c r="I69" s="115"/>
      <c r="J69" s="114">
        <f>SUM(J41:J68)</f>
        <v>0</v>
      </c>
      <c r="K69" s="97"/>
    </row>
    <row r="70" spans="1:13">
      <c r="A70" s="76"/>
      <c r="B70" s="77"/>
      <c r="C70" s="77"/>
      <c r="D70" s="77"/>
      <c r="E70" s="78"/>
      <c r="F70" s="78"/>
      <c r="G70" s="116"/>
      <c r="H70" s="116"/>
      <c r="I70" s="116"/>
      <c r="J70" s="116"/>
      <c r="K70" s="98"/>
      <c r="L70" s="6"/>
    </row>
    <row r="71" spans="1:13" ht="15" customHeight="1">
      <c r="A71" s="187" t="s">
        <v>21</v>
      </c>
      <c r="B71" s="154"/>
      <c r="C71" s="154"/>
      <c r="D71" s="154"/>
      <c r="E71" s="154"/>
      <c r="F71" s="154"/>
      <c r="G71" s="154"/>
      <c r="H71" s="154"/>
      <c r="I71" s="154"/>
      <c r="J71" s="154"/>
      <c r="K71" s="193"/>
    </row>
    <row r="72" spans="1:13" ht="156.94999999999999" customHeight="1">
      <c r="A72" s="110">
        <v>57</v>
      </c>
      <c r="B72" s="192" t="s">
        <v>166</v>
      </c>
      <c r="C72" s="192"/>
      <c r="D72" s="192"/>
      <c r="E72" s="110">
        <v>14</v>
      </c>
      <c r="F72" s="110" t="s">
        <v>19</v>
      </c>
      <c r="G72" s="111"/>
      <c r="H72" s="112">
        <f>G72*E72</f>
        <v>0</v>
      </c>
      <c r="I72" s="112">
        <f t="shared" ref="I72:I79" si="9">G72*1.21</f>
        <v>0</v>
      </c>
      <c r="J72" s="112">
        <f t="shared" ref="J72:J79" si="10">I72*E72</f>
        <v>0</v>
      </c>
      <c r="K72" s="122" t="s">
        <v>250</v>
      </c>
      <c r="L72" s="4"/>
      <c r="M72" s="4"/>
    </row>
    <row r="73" spans="1:13" ht="156.94999999999999" customHeight="1">
      <c r="A73" s="110">
        <v>58</v>
      </c>
      <c r="B73" s="192" t="s">
        <v>251</v>
      </c>
      <c r="C73" s="192"/>
      <c r="D73" s="192"/>
      <c r="E73" s="110">
        <v>1</v>
      </c>
      <c r="F73" s="110" t="s">
        <v>19</v>
      </c>
      <c r="G73" s="111"/>
      <c r="H73" s="112">
        <f>G73*E73</f>
        <v>0</v>
      </c>
      <c r="I73" s="112">
        <f t="shared" si="9"/>
        <v>0</v>
      </c>
      <c r="J73" s="112">
        <f t="shared" si="10"/>
        <v>0</v>
      </c>
      <c r="K73" s="122" t="s">
        <v>252</v>
      </c>
      <c r="L73" s="4"/>
      <c r="M73" s="4"/>
    </row>
    <row r="74" spans="1:13" ht="156.94999999999999" customHeight="1">
      <c r="A74" s="110">
        <v>59</v>
      </c>
      <c r="B74" s="192" t="s">
        <v>253</v>
      </c>
      <c r="C74" s="192"/>
      <c r="D74" s="192"/>
      <c r="E74" s="110">
        <v>1</v>
      </c>
      <c r="F74" s="110" t="s">
        <v>19</v>
      </c>
      <c r="G74" s="111"/>
      <c r="H74" s="112">
        <f>G74*E74</f>
        <v>0</v>
      </c>
      <c r="I74" s="112">
        <f t="shared" si="9"/>
        <v>0</v>
      </c>
      <c r="J74" s="112">
        <f t="shared" si="10"/>
        <v>0</v>
      </c>
      <c r="K74" s="122" t="s">
        <v>254</v>
      </c>
      <c r="L74" s="4"/>
      <c r="M74" s="4"/>
    </row>
    <row r="75" spans="1:13" ht="90.95" customHeight="1">
      <c r="A75" s="110">
        <v>60</v>
      </c>
      <c r="B75" s="192" t="s">
        <v>328</v>
      </c>
      <c r="C75" s="192"/>
      <c r="D75" s="192"/>
      <c r="E75" s="110">
        <v>30</v>
      </c>
      <c r="F75" s="110" t="s">
        <v>19</v>
      </c>
      <c r="G75" s="111"/>
      <c r="H75" s="112">
        <f>G75*E75</f>
        <v>0</v>
      </c>
      <c r="I75" s="112">
        <f t="shared" si="9"/>
        <v>0</v>
      </c>
      <c r="J75" s="112">
        <f t="shared" si="10"/>
        <v>0</v>
      </c>
      <c r="K75" s="123" t="s">
        <v>241</v>
      </c>
      <c r="L75" s="4"/>
      <c r="M75" s="4"/>
    </row>
    <row r="76" spans="1:13" ht="62.1" customHeight="1">
      <c r="A76" s="110">
        <v>61</v>
      </c>
      <c r="B76" s="189" t="s">
        <v>93</v>
      </c>
      <c r="C76" s="190"/>
      <c r="D76" s="191"/>
      <c r="E76" s="110">
        <v>1</v>
      </c>
      <c r="F76" s="110" t="s">
        <v>19</v>
      </c>
      <c r="G76" s="111"/>
      <c r="H76" s="112">
        <f t="shared" ref="H76:H79" si="11">G76*E76</f>
        <v>0</v>
      </c>
      <c r="I76" s="112">
        <f t="shared" si="9"/>
        <v>0</v>
      </c>
      <c r="J76" s="112">
        <f t="shared" si="10"/>
        <v>0</v>
      </c>
      <c r="K76" s="122" t="s">
        <v>242</v>
      </c>
      <c r="L76" s="4"/>
      <c r="M76" s="4"/>
    </row>
    <row r="77" spans="1:13" ht="177" customHeight="1">
      <c r="A77" s="110">
        <v>62</v>
      </c>
      <c r="B77" s="189" t="s">
        <v>9</v>
      </c>
      <c r="C77" s="190"/>
      <c r="D77" s="191"/>
      <c r="E77" s="110">
        <v>1</v>
      </c>
      <c r="F77" s="110" t="s">
        <v>19</v>
      </c>
      <c r="G77" s="111"/>
      <c r="H77" s="112">
        <f t="shared" si="11"/>
        <v>0</v>
      </c>
      <c r="I77" s="112">
        <f t="shared" si="9"/>
        <v>0</v>
      </c>
      <c r="J77" s="112">
        <f t="shared" si="10"/>
        <v>0</v>
      </c>
      <c r="K77" s="122" t="s">
        <v>255</v>
      </c>
      <c r="L77" s="4"/>
      <c r="M77" s="4"/>
    </row>
    <row r="78" spans="1:13" ht="131.1" customHeight="1">
      <c r="A78" s="110">
        <v>63</v>
      </c>
      <c r="B78" s="189" t="s">
        <v>36</v>
      </c>
      <c r="C78" s="190"/>
      <c r="D78" s="191"/>
      <c r="E78" s="110">
        <v>1</v>
      </c>
      <c r="F78" s="110" t="s">
        <v>19</v>
      </c>
      <c r="G78" s="111"/>
      <c r="H78" s="112">
        <f t="shared" si="11"/>
        <v>0</v>
      </c>
      <c r="I78" s="112">
        <f t="shared" si="9"/>
        <v>0</v>
      </c>
      <c r="J78" s="112">
        <f t="shared" si="10"/>
        <v>0</v>
      </c>
      <c r="K78" s="127" t="s">
        <v>176</v>
      </c>
      <c r="L78" s="4"/>
      <c r="M78" s="4"/>
    </row>
    <row r="79" spans="1:13" ht="54" customHeight="1" thickBot="1">
      <c r="A79" s="110">
        <v>64</v>
      </c>
      <c r="B79" s="189" t="s">
        <v>8</v>
      </c>
      <c r="C79" s="190"/>
      <c r="D79" s="191"/>
      <c r="E79" s="110">
        <v>1</v>
      </c>
      <c r="F79" s="110" t="s">
        <v>19</v>
      </c>
      <c r="G79" s="111"/>
      <c r="H79" s="112">
        <f t="shared" si="11"/>
        <v>0</v>
      </c>
      <c r="I79" s="112">
        <f t="shared" si="9"/>
        <v>0</v>
      </c>
      <c r="J79" s="112">
        <f t="shared" si="10"/>
        <v>0</v>
      </c>
      <c r="K79" s="128" t="s">
        <v>256</v>
      </c>
      <c r="L79" s="4"/>
      <c r="M79" s="4"/>
    </row>
    <row r="80" spans="1:13" ht="15.75" thickBot="1">
      <c r="A80" s="72"/>
      <c r="B80" s="73"/>
      <c r="C80" s="176" t="s">
        <v>182</v>
      </c>
      <c r="D80" s="177"/>
      <c r="E80" s="177"/>
      <c r="F80" s="177"/>
      <c r="G80" s="178"/>
      <c r="H80" s="114">
        <f>SUM(H72:H79)</f>
        <v>0</v>
      </c>
      <c r="I80" s="115"/>
      <c r="J80" s="114">
        <f>SUM(J72:J79)</f>
        <v>0</v>
      </c>
      <c r="K80" s="97"/>
    </row>
    <row r="81" spans="1:12">
      <c r="A81" s="84"/>
      <c r="B81" s="73"/>
      <c r="C81" s="73"/>
      <c r="D81" s="73"/>
      <c r="E81" s="72"/>
      <c r="F81" s="72"/>
      <c r="G81" s="115"/>
      <c r="H81" s="115"/>
      <c r="I81" s="115"/>
      <c r="J81" s="115"/>
      <c r="K81" s="97"/>
      <c r="L81" s="6"/>
    </row>
    <row r="82" spans="1:12">
      <c r="A82" s="187" t="s">
        <v>98</v>
      </c>
      <c r="B82" s="154"/>
      <c r="C82" s="154"/>
      <c r="D82" s="154"/>
      <c r="E82" s="154"/>
      <c r="F82" s="154"/>
      <c r="G82" s="154"/>
      <c r="H82" s="154"/>
      <c r="I82" s="154"/>
      <c r="J82" s="154"/>
      <c r="K82" s="193"/>
    </row>
    <row r="83" spans="1:12" ht="15.75" thickBot="1">
      <c r="A83" s="110">
        <v>65</v>
      </c>
      <c r="B83" s="189" t="s">
        <v>75</v>
      </c>
      <c r="C83" s="190" t="s">
        <v>49</v>
      </c>
      <c r="D83" s="191" t="s">
        <v>49</v>
      </c>
      <c r="E83" s="110">
        <v>1</v>
      </c>
      <c r="F83" s="110" t="s">
        <v>19</v>
      </c>
      <c r="G83" s="111"/>
      <c r="H83" s="112">
        <f>G83*E83</f>
        <v>0</v>
      </c>
      <c r="I83" s="112">
        <f t="shared" ref="I83" si="12">G83*1.21</f>
        <v>0</v>
      </c>
      <c r="J83" s="112">
        <f t="shared" ref="J83" si="13">I83*E83</f>
        <v>0</v>
      </c>
      <c r="K83" s="124" t="s">
        <v>75</v>
      </c>
    </row>
    <row r="84" spans="1:12" ht="15.75" thickBot="1">
      <c r="A84" s="72"/>
      <c r="B84" s="73"/>
      <c r="C84" s="176" t="s">
        <v>187</v>
      </c>
      <c r="D84" s="177"/>
      <c r="E84" s="177"/>
      <c r="F84" s="177"/>
      <c r="G84" s="178"/>
      <c r="H84" s="114">
        <f>SUM(H83)</f>
        <v>0</v>
      </c>
      <c r="I84" s="115"/>
      <c r="J84" s="114">
        <f>SUM(J83)</f>
        <v>0</v>
      </c>
      <c r="K84" s="97"/>
    </row>
    <row r="85" spans="1:12">
      <c r="A85" s="84"/>
      <c r="B85" s="73"/>
      <c r="C85" s="73"/>
      <c r="D85" s="73"/>
      <c r="E85" s="72"/>
      <c r="F85" s="72"/>
      <c r="G85" s="115"/>
      <c r="H85" s="115"/>
      <c r="I85" s="115"/>
      <c r="J85" s="115"/>
      <c r="K85" s="97"/>
      <c r="L85" s="6"/>
    </row>
    <row r="86" spans="1:12" ht="15.75" thickBot="1">
      <c r="A86" s="87"/>
      <c r="B86" s="88"/>
      <c r="C86" s="88"/>
      <c r="D86" s="87"/>
      <c r="E86" s="87"/>
      <c r="F86" s="87"/>
      <c r="G86" s="87"/>
      <c r="H86" s="87"/>
      <c r="I86" s="87"/>
      <c r="J86" s="87"/>
      <c r="K86" s="87"/>
    </row>
    <row r="87" spans="1:12">
      <c r="A87" s="88"/>
      <c r="B87" s="88"/>
      <c r="C87" s="88"/>
      <c r="D87" s="173" t="s">
        <v>5</v>
      </c>
      <c r="E87" s="174"/>
      <c r="F87" s="174"/>
      <c r="G87" s="175"/>
      <c r="H87" s="136">
        <f>SUM(H72:H79,H41:H68,H22:H37,H7:H18,H83)</f>
        <v>0</v>
      </c>
      <c r="I87" s="89"/>
      <c r="J87" s="89"/>
      <c r="K87" s="87"/>
    </row>
    <row r="88" spans="1:12">
      <c r="A88" s="88"/>
      <c r="B88" s="88"/>
      <c r="C88" s="88"/>
      <c r="D88" s="167" t="s">
        <v>6</v>
      </c>
      <c r="E88" s="168"/>
      <c r="F88" s="168"/>
      <c r="G88" s="169"/>
      <c r="H88" s="137">
        <f>H87*0.21</f>
        <v>0</v>
      </c>
      <c r="I88" s="89"/>
      <c r="J88" s="89"/>
      <c r="K88" s="87"/>
    </row>
    <row r="89" spans="1:12" ht="15.75" thickBot="1">
      <c r="A89" s="88"/>
      <c r="B89" s="88"/>
      <c r="C89" s="88"/>
      <c r="D89" s="170" t="s">
        <v>7</v>
      </c>
      <c r="E89" s="171"/>
      <c r="F89" s="171"/>
      <c r="G89" s="172"/>
      <c r="H89" s="138">
        <f>H87*1.21</f>
        <v>0</v>
      </c>
      <c r="I89" s="90"/>
      <c r="J89" s="90"/>
      <c r="K89" s="87"/>
    </row>
  </sheetData>
  <mergeCells count="82">
    <mergeCell ref="C84:G84"/>
    <mergeCell ref="D87:G87"/>
    <mergeCell ref="D88:G88"/>
    <mergeCell ref="D89:G89"/>
    <mergeCell ref="B77:D77"/>
    <mergeCell ref="B78:D78"/>
    <mergeCell ref="B79:D79"/>
    <mergeCell ref="C80:G80"/>
    <mergeCell ref="A82:K82"/>
    <mergeCell ref="B83:D83"/>
    <mergeCell ref="B76:D76"/>
    <mergeCell ref="B64:D64"/>
    <mergeCell ref="B65:D65"/>
    <mergeCell ref="B66:D66"/>
    <mergeCell ref="B67:D67"/>
    <mergeCell ref="B68:D68"/>
    <mergeCell ref="C69:G69"/>
    <mergeCell ref="A71:K71"/>
    <mergeCell ref="B72:D72"/>
    <mergeCell ref="B73:D73"/>
    <mergeCell ref="B74:D74"/>
    <mergeCell ref="B75:D75"/>
    <mergeCell ref="B63:D63"/>
    <mergeCell ref="B52:D52"/>
    <mergeCell ref="B53:D53"/>
    <mergeCell ref="B54:D54"/>
    <mergeCell ref="B55:D55"/>
    <mergeCell ref="B56:D56"/>
    <mergeCell ref="B57:D57"/>
    <mergeCell ref="B58:D58"/>
    <mergeCell ref="B59:D59"/>
    <mergeCell ref="B60:D60"/>
    <mergeCell ref="B61:D61"/>
    <mergeCell ref="B62:D62"/>
    <mergeCell ref="B51:D51"/>
    <mergeCell ref="A40:K40"/>
    <mergeCell ref="B41:D41"/>
    <mergeCell ref="B42:D42"/>
    <mergeCell ref="B43:D43"/>
    <mergeCell ref="B44:D44"/>
    <mergeCell ref="B45:D45"/>
    <mergeCell ref="B46:D46"/>
    <mergeCell ref="B47:D47"/>
    <mergeCell ref="B48:D48"/>
    <mergeCell ref="B49:D49"/>
    <mergeCell ref="B50:D50"/>
    <mergeCell ref="C38:G38"/>
    <mergeCell ref="B27:D27"/>
    <mergeCell ref="B28:D28"/>
    <mergeCell ref="B29:D29"/>
    <mergeCell ref="B30:D30"/>
    <mergeCell ref="B31:D31"/>
    <mergeCell ref="B32:D32"/>
    <mergeCell ref="B33:D33"/>
    <mergeCell ref="B34:D34"/>
    <mergeCell ref="B35:D35"/>
    <mergeCell ref="B36:D36"/>
    <mergeCell ref="B37:D37"/>
    <mergeCell ref="B26:D26"/>
    <mergeCell ref="B14:D14"/>
    <mergeCell ref="B15:D15"/>
    <mergeCell ref="B16:D16"/>
    <mergeCell ref="B17:D17"/>
    <mergeCell ref="B18:D18"/>
    <mergeCell ref="C19:G19"/>
    <mergeCell ref="A21:K21"/>
    <mergeCell ref="B22:D22"/>
    <mergeCell ref="B23:D23"/>
    <mergeCell ref="B24:D24"/>
    <mergeCell ref="B25:D25"/>
    <mergeCell ref="B13:D13"/>
    <mergeCell ref="A1:K2"/>
    <mergeCell ref="A3:K3"/>
    <mergeCell ref="A4:K4"/>
    <mergeCell ref="B5:D5"/>
    <mergeCell ref="A6:K6"/>
    <mergeCell ref="B7:D7"/>
    <mergeCell ref="B8:D8"/>
    <mergeCell ref="B9:D9"/>
    <mergeCell ref="B10:D10"/>
    <mergeCell ref="B11:D11"/>
    <mergeCell ref="B12:D12"/>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xl/worksheets/sheet8.xml><?xml version="1.0" encoding="utf-8"?>
<worksheet xmlns="http://schemas.openxmlformats.org/spreadsheetml/2006/main" xmlns:r="http://schemas.openxmlformats.org/officeDocument/2006/relationships">
  <sheetPr>
    <tabColor theme="3" tint="0.39997558519241921"/>
  </sheetPr>
  <dimension ref="A1:N107"/>
  <sheetViews>
    <sheetView topLeftCell="A94" zoomScaleNormal="100" zoomScalePageLayoutView="115" workbookViewId="0">
      <selection activeCell="D105" sqref="D105:H107"/>
    </sheetView>
  </sheetViews>
  <sheetFormatPr defaultColWidth="8.85546875" defaultRowHeight="15"/>
  <cols>
    <col min="1" max="2" width="8.85546875" style="2"/>
    <col min="3" max="3" width="20.85546875" style="2" customWidth="1"/>
    <col min="4" max="4" width="2.7109375" style="2" customWidth="1"/>
    <col min="5" max="6" width="8.85546875" style="2"/>
    <col min="7" max="7" width="13.7109375" style="2" customWidth="1"/>
    <col min="8" max="8" width="14.7109375" style="2" customWidth="1"/>
    <col min="9" max="9" width="12.85546875" style="2" customWidth="1"/>
    <col min="10" max="10" width="14.7109375" style="2" customWidth="1"/>
    <col min="11" max="11" width="63.42578125" style="1" customWidth="1"/>
    <col min="13" max="13" width="13.7109375" bestFit="1" customWidth="1"/>
  </cols>
  <sheetData>
    <row r="1" spans="1:13" ht="15" customHeight="1">
      <c r="A1" s="148" t="s">
        <v>331</v>
      </c>
      <c r="B1" s="148"/>
      <c r="C1" s="148"/>
      <c r="D1" s="148"/>
      <c r="E1" s="148"/>
      <c r="F1" s="148"/>
      <c r="G1" s="148"/>
      <c r="H1" s="148"/>
      <c r="I1" s="148"/>
      <c r="J1" s="148"/>
      <c r="K1" s="148"/>
    </row>
    <row r="2" spans="1:13" ht="15" customHeight="1">
      <c r="A2" s="148"/>
      <c r="B2" s="148"/>
      <c r="C2" s="148"/>
      <c r="D2" s="148"/>
      <c r="E2" s="148"/>
      <c r="F2" s="148"/>
      <c r="G2" s="148"/>
      <c r="H2" s="148"/>
      <c r="I2" s="148"/>
      <c r="J2" s="148"/>
      <c r="K2" s="148"/>
    </row>
    <row r="3" spans="1:13" ht="21">
      <c r="A3" s="149" t="s">
        <v>37</v>
      </c>
      <c r="B3" s="149"/>
      <c r="C3" s="149"/>
      <c r="D3" s="149"/>
      <c r="E3" s="149"/>
      <c r="F3" s="149"/>
      <c r="G3" s="149"/>
      <c r="H3" s="149"/>
      <c r="I3" s="149"/>
      <c r="J3" s="149"/>
      <c r="K3" s="149"/>
    </row>
    <row r="4" spans="1:13" ht="21">
      <c r="A4" s="150" t="s">
        <v>257</v>
      </c>
      <c r="B4" s="150"/>
      <c r="C4" s="150"/>
      <c r="D4" s="150"/>
      <c r="E4" s="150"/>
      <c r="F4" s="150"/>
      <c r="G4" s="150"/>
      <c r="H4" s="150"/>
      <c r="I4" s="150"/>
      <c r="J4" s="150"/>
      <c r="K4" s="150"/>
    </row>
    <row r="5" spans="1:13" s="3" customFormat="1" ht="25.5">
      <c r="A5" s="120" t="s">
        <v>0</v>
      </c>
      <c r="B5" s="186" t="s">
        <v>1</v>
      </c>
      <c r="C5" s="186"/>
      <c r="D5" s="186"/>
      <c r="E5" s="120" t="s">
        <v>2</v>
      </c>
      <c r="F5" s="120" t="s">
        <v>18</v>
      </c>
      <c r="G5" s="121" t="s">
        <v>3</v>
      </c>
      <c r="H5" s="121" t="s">
        <v>4</v>
      </c>
      <c r="I5" s="121" t="s">
        <v>22</v>
      </c>
      <c r="J5" s="121" t="s">
        <v>23</v>
      </c>
      <c r="K5" s="120" t="s">
        <v>10</v>
      </c>
    </row>
    <row r="6" spans="1:13" ht="15" customHeight="1">
      <c r="A6" s="187" t="s">
        <v>20</v>
      </c>
      <c r="B6" s="154"/>
      <c r="C6" s="154"/>
      <c r="D6" s="154"/>
      <c r="E6" s="154"/>
      <c r="F6" s="154"/>
      <c r="G6" s="154"/>
      <c r="H6" s="154"/>
      <c r="I6" s="154"/>
      <c r="J6" s="154"/>
      <c r="K6" s="193"/>
    </row>
    <row r="7" spans="1:13" ht="27.95" customHeight="1">
      <c r="A7" s="110">
        <v>1</v>
      </c>
      <c r="B7" s="183" t="s">
        <v>142</v>
      </c>
      <c r="C7" s="184"/>
      <c r="D7" s="185"/>
      <c r="E7" s="110">
        <v>1</v>
      </c>
      <c r="F7" s="110" t="s">
        <v>19</v>
      </c>
      <c r="G7" s="111"/>
      <c r="H7" s="112">
        <f>G7*E7</f>
        <v>0</v>
      </c>
      <c r="I7" s="112">
        <f>G7*1.21</f>
        <v>0</v>
      </c>
      <c r="J7" s="112">
        <f>I7*E7</f>
        <v>0</v>
      </c>
      <c r="K7" s="122" t="s">
        <v>48</v>
      </c>
      <c r="M7" s="11"/>
    </row>
    <row r="8" spans="1:13" ht="27.95" customHeight="1">
      <c r="A8" s="110">
        <v>2</v>
      </c>
      <c r="B8" s="189" t="s">
        <v>189</v>
      </c>
      <c r="C8" s="190"/>
      <c r="D8" s="191"/>
      <c r="E8" s="110">
        <v>1</v>
      </c>
      <c r="F8" s="110" t="s">
        <v>19</v>
      </c>
      <c r="G8" s="111"/>
      <c r="H8" s="112">
        <f>G8*E8</f>
        <v>0</v>
      </c>
      <c r="I8" s="112">
        <f>G8*1.21</f>
        <v>0</v>
      </c>
      <c r="J8" s="112">
        <f>I8*E8</f>
        <v>0</v>
      </c>
      <c r="K8" s="122" t="s">
        <v>48</v>
      </c>
      <c r="M8" s="11"/>
    </row>
    <row r="9" spans="1:13" ht="29.1" customHeight="1">
      <c r="A9" s="110">
        <v>3</v>
      </c>
      <c r="B9" s="188" t="s">
        <v>25</v>
      </c>
      <c r="C9" s="188"/>
      <c r="D9" s="188"/>
      <c r="E9" s="110">
        <v>2</v>
      </c>
      <c r="F9" s="110" t="s">
        <v>19</v>
      </c>
      <c r="G9" s="111"/>
      <c r="H9" s="112">
        <f>G9*E9</f>
        <v>0</v>
      </c>
      <c r="I9" s="112">
        <f t="shared" ref="I9:I20" si="0">G9*1.21</f>
        <v>0</v>
      </c>
      <c r="J9" s="112">
        <f t="shared" ref="J9:J20" si="1">I9*E9</f>
        <v>0</v>
      </c>
      <c r="K9" s="123" t="s">
        <v>48</v>
      </c>
    </row>
    <row r="10" spans="1:13">
      <c r="A10" s="110">
        <v>4</v>
      </c>
      <c r="B10" s="188" t="s">
        <v>30</v>
      </c>
      <c r="C10" s="188"/>
      <c r="D10" s="188"/>
      <c r="E10" s="110">
        <v>2</v>
      </c>
      <c r="F10" s="110" t="s">
        <v>19</v>
      </c>
      <c r="G10" s="111"/>
      <c r="H10" s="112">
        <f t="shared" ref="H10:H20" si="2">G10*E10</f>
        <v>0</v>
      </c>
      <c r="I10" s="112">
        <f t="shared" si="0"/>
        <v>0</v>
      </c>
      <c r="J10" s="112">
        <f t="shared" si="1"/>
        <v>0</v>
      </c>
      <c r="K10" s="123" t="s">
        <v>48</v>
      </c>
    </row>
    <row r="11" spans="1:13" ht="29.1" customHeight="1">
      <c r="A11" s="110">
        <v>5</v>
      </c>
      <c r="B11" s="188" t="s">
        <v>26</v>
      </c>
      <c r="C11" s="188"/>
      <c r="D11" s="188"/>
      <c r="E11" s="110">
        <v>1</v>
      </c>
      <c r="F11" s="110" t="s">
        <v>19</v>
      </c>
      <c r="G11" s="111"/>
      <c r="H11" s="112">
        <f t="shared" si="2"/>
        <v>0</v>
      </c>
      <c r="I11" s="112">
        <f t="shared" si="0"/>
        <v>0</v>
      </c>
      <c r="J11" s="112">
        <f t="shared" si="1"/>
        <v>0</v>
      </c>
      <c r="K11" s="123" t="s">
        <v>44</v>
      </c>
    </row>
    <row r="12" spans="1:13" ht="17.100000000000001" customHeight="1">
      <c r="A12" s="110">
        <v>6</v>
      </c>
      <c r="B12" s="188" t="s">
        <v>27</v>
      </c>
      <c r="C12" s="188"/>
      <c r="D12" s="188"/>
      <c r="E12" s="110">
        <v>1</v>
      </c>
      <c r="F12" s="110" t="s">
        <v>19</v>
      </c>
      <c r="G12" s="111"/>
      <c r="H12" s="112">
        <f t="shared" si="2"/>
        <v>0</v>
      </c>
      <c r="I12" s="112">
        <f t="shared" si="0"/>
        <v>0</v>
      </c>
      <c r="J12" s="112">
        <f t="shared" si="1"/>
        <v>0</v>
      </c>
      <c r="K12" s="123" t="s">
        <v>45</v>
      </c>
    </row>
    <row r="13" spans="1:13" ht="29.1" customHeight="1">
      <c r="A13" s="110">
        <v>7</v>
      </c>
      <c r="B13" s="188" t="s">
        <v>28</v>
      </c>
      <c r="C13" s="188"/>
      <c r="D13" s="188"/>
      <c r="E13" s="110">
        <v>2</v>
      </c>
      <c r="F13" s="110" t="s">
        <v>19</v>
      </c>
      <c r="G13" s="111"/>
      <c r="H13" s="112">
        <f t="shared" si="2"/>
        <v>0</v>
      </c>
      <c r="I13" s="112">
        <f t="shared" si="0"/>
        <v>0</v>
      </c>
      <c r="J13" s="112">
        <f t="shared" si="1"/>
        <v>0</v>
      </c>
      <c r="K13" s="123" t="s">
        <v>45</v>
      </c>
    </row>
    <row r="14" spans="1:13">
      <c r="A14" s="110">
        <v>8</v>
      </c>
      <c r="B14" s="188" t="s">
        <v>29</v>
      </c>
      <c r="C14" s="188"/>
      <c r="D14" s="188"/>
      <c r="E14" s="110">
        <v>1</v>
      </c>
      <c r="F14" s="110" t="s">
        <v>19</v>
      </c>
      <c r="G14" s="111"/>
      <c r="H14" s="112">
        <f t="shared" si="2"/>
        <v>0</v>
      </c>
      <c r="I14" s="112">
        <f t="shared" si="0"/>
        <v>0</v>
      </c>
      <c r="J14" s="112">
        <f t="shared" si="1"/>
        <v>0</v>
      </c>
      <c r="K14" s="123" t="s">
        <v>45</v>
      </c>
    </row>
    <row r="15" spans="1:13" ht="27" customHeight="1">
      <c r="A15" s="110">
        <v>9</v>
      </c>
      <c r="B15" s="188" t="s">
        <v>77</v>
      </c>
      <c r="C15" s="188"/>
      <c r="D15" s="188"/>
      <c r="E15" s="110">
        <v>2</v>
      </c>
      <c r="F15" s="110" t="s">
        <v>19</v>
      </c>
      <c r="G15" s="111"/>
      <c r="H15" s="112">
        <f t="shared" si="2"/>
        <v>0</v>
      </c>
      <c r="I15" s="112">
        <f t="shared" si="0"/>
        <v>0</v>
      </c>
      <c r="J15" s="112">
        <f t="shared" si="1"/>
        <v>0</v>
      </c>
      <c r="K15" s="123" t="s">
        <v>45</v>
      </c>
    </row>
    <row r="16" spans="1:13">
      <c r="A16" s="110">
        <v>10</v>
      </c>
      <c r="B16" s="188" t="s">
        <v>71</v>
      </c>
      <c r="C16" s="188"/>
      <c r="D16" s="188"/>
      <c r="E16" s="110">
        <v>1</v>
      </c>
      <c r="F16" s="110" t="s">
        <v>19</v>
      </c>
      <c r="G16" s="111"/>
      <c r="H16" s="112">
        <f t="shared" si="2"/>
        <v>0</v>
      </c>
      <c r="I16" s="112">
        <f t="shared" si="0"/>
        <v>0</v>
      </c>
      <c r="J16" s="112">
        <f t="shared" si="1"/>
        <v>0</v>
      </c>
      <c r="K16" s="123" t="s">
        <v>45</v>
      </c>
    </row>
    <row r="17" spans="1:12">
      <c r="A17" s="110">
        <v>11</v>
      </c>
      <c r="B17" s="188" t="s">
        <v>31</v>
      </c>
      <c r="C17" s="188"/>
      <c r="D17" s="188"/>
      <c r="E17" s="110">
        <v>1</v>
      </c>
      <c r="F17" s="110" t="s">
        <v>19</v>
      </c>
      <c r="G17" s="111"/>
      <c r="H17" s="112">
        <f t="shared" si="2"/>
        <v>0</v>
      </c>
      <c r="I17" s="112">
        <f t="shared" si="0"/>
        <v>0</v>
      </c>
      <c r="J17" s="112">
        <f t="shared" si="1"/>
        <v>0</v>
      </c>
      <c r="K17" s="123" t="s">
        <v>44</v>
      </c>
    </row>
    <row r="18" spans="1:12" ht="27.95" customHeight="1">
      <c r="A18" s="110">
        <v>12</v>
      </c>
      <c r="B18" s="188" t="s">
        <v>190</v>
      </c>
      <c r="C18" s="188"/>
      <c r="D18" s="188"/>
      <c r="E18" s="110">
        <v>1</v>
      </c>
      <c r="F18" s="110" t="s">
        <v>19</v>
      </c>
      <c r="G18" s="111"/>
      <c r="H18" s="112">
        <f t="shared" si="2"/>
        <v>0</v>
      </c>
      <c r="I18" s="112">
        <f t="shared" si="0"/>
        <v>0</v>
      </c>
      <c r="J18" s="112">
        <f t="shared" si="1"/>
        <v>0</v>
      </c>
      <c r="K18" s="123" t="s">
        <v>48</v>
      </c>
    </row>
    <row r="19" spans="1:12" ht="42.95" customHeight="1">
      <c r="A19" s="110">
        <v>13</v>
      </c>
      <c r="B19" s="188" t="s">
        <v>145</v>
      </c>
      <c r="C19" s="188"/>
      <c r="D19" s="188"/>
      <c r="E19" s="110">
        <v>2</v>
      </c>
      <c r="F19" s="110" t="s">
        <v>19</v>
      </c>
      <c r="G19" s="111"/>
      <c r="H19" s="112">
        <f t="shared" si="2"/>
        <v>0</v>
      </c>
      <c r="I19" s="112">
        <f t="shared" si="0"/>
        <v>0</v>
      </c>
      <c r="J19" s="112">
        <f t="shared" si="1"/>
        <v>0</v>
      </c>
      <c r="K19" s="123" t="s">
        <v>45</v>
      </c>
    </row>
    <row r="20" spans="1:12" ht="42.95" customHeight="1" thickBot="1">
      <c r="A20" s="110">
        <v>14</v>
      </c>
      <c r="B20" s="188" t="s">
        <v>144</v>
      </c>
      <c r="C20" s="179"/>
      <c r="D20" s="179"/>
      <c r="E20" s="69">
        <v>1</v>
      </c>
      <c r="F20" s="69" t="s">
        <v>19</v>
      </c>
      <c r="G20" s="82"/>
      <c r="H20" s="113">
        <f t="shared" si="2"/>
        <v>0</v>
      </c>
      <c r="I20" s="112">
        <f t="shared" si="0"/>
        <v>0</v>
      </c>
      <c r="J20" s="113">
        <f t="shared" si="1"/>
        <v>0</v>
      </c>
      <c r="K20" s="123" t="s">
        <v>44</v>
      </c>
    </row>
    <row r="21" spans="1:12" ht="20.100000000000001" customHeight="1" thickBot="1">
      <c r="A21" s="72"/>
      <c r="B21" s="73"/>
      <c r="C21" s="176" t="s">
        <v>146</v>
      </c>
      <c r="D21" s="177"/>
      <c r="E21" s="177"/>
      <c r="F21" s="177"/>
      <c r="G21" s="178"/>
      <c r="H21" s="114">
        <f>SUM(H7:H20)</f>
        <v>0</v>
      </c>
      <c r="I21" s="115"/>
      <c r="J21" s="114">
        <f>SUM(J7:J20)</f>
        <v>0</v>
      </c>
      <c r="K21" s="97"/>
    </row>
    <row r="22" spans="1:12" ht="27" customHeight="1">
      <c r="A22" s="76"/>
      <c r="B22" s="77"/>
      <c r="C22" s="77"/>
      <c r="D22" s="77"/>
      <c r="E22" s="78"/>
      <c r="F22" s="78"/>
      <c r="G22" s="116"/>
      <c r="H22" s="116"/>
      <c r="I22" s="116"/>
      <c r="J22" s="116"/>
      <c r="K22" s="98"/>
      <c r="L22" s="6"/>
    </row>
    <row r="23" spans="1:12" ht="15" customHeight="1">
      <c r="A23" s="187" t="s">
        <v>191</v>
      </c>
      <c r="B23" s="154"/>
      <c r="C23" s="154"/>
      <c r="D23" s="154"/>
      <c r="E23" s="154"/>
      <c r="F23" s="154"/>
      <c r="G23" s="154"/>
      <c r="H23" s="154"/>
      <c r="I23" s="154"/>
      <c r="J23" s="154"/>
      <c r="K23" s="193"/>
    </row>
    <row r="24" spans="1:12" ht="69" customHeight="1" thickBot="1">
      <c r="A24" s="110">
        <v>15</v>
      </c>
      <c r="B24" s="188" t="s">
        <v>192</v>
      </c>
      <c r="C24" s="188"/>
      <c r="D24" s="188"/>
      <c r="E24" s="110">
        <v>1</v>
      </c>
      <c r="F24" s="110" t="s">
        <v>19</v>
      </c>
      <c r="G24" s="111"/>
      <c r="H24" s="112">
        <f t="shared" ref="H24" si="3">G24*E24</f>
        <v>0</v>
      </c>
      <c r="I24" s="112">
        <f t="shared" ref="I24" si="4">G24*1.21</f>
        <v>0</v>
      </c>
      <c r="J24" s="112">
        <f t="shared" ref="J24" si="5">I24*E24</f>
        <v>0</v>
      </c>
      <c r="K24" s="126" t="s">
        <v>193</v>
      </c>
    </row>
    <row r="25" spans="1:12" ht="18" customHeight="1" thickBot="1">
      <c r="A25" s="72"/>
      <c r="B25" s="73"/>
      <c r="C25" s="176" t="s">
        <v>194</v>
      </c>
      <c r="D25" s="177"/>
      <c r="E25" s="177"/>
      <c r="F25" s="177"/>
      <c r="G25" s="178"/>
      <c r="H25" s="114">
        <f>SUM(H24)</f>
        <v>0</v>
      </c>
      <c r="I25" s="115"/>
      <c r="J25" s="114">
        <f>SUM(J24)</f>
        <v>0</v>
      </c>
      <c r="K25" s="97"/>
    </row>
    <row r="26" spans="1:12" ht="26.1" customHeight="1">
      <c r="A26" s="76"/>
      <c r="B26" s="77"/>
      <c r="C26" s="77"/>
      <c r="D26" s="77"/>
      <c r="E26" s="78"/>
      <c r="F26" s="78"/>
      <c r="G26" s="116"/>
      <c r="H26" s="116"/>
      <c r="I26" s="116"/>
      <c r="J26" s="116"/>
      <c r="K26" s="98"/>
      <c r="L26" s="6"/>
    </row>
    <row r="27" spans="1:12" ht="18" customHeight="1">
      <c r="A27" s="187" t="s">
        <v>34</v>
      </c>
      <c r="B27" s="154"/>
      <c r="C27" s="154"/>
      <c r="D27" s="154"/>
      <c r="E27" s="154"/>
      <c r="F27" s="154"/>
      <c r="G27" s="154"/>
      <c r="H27" s="154"/>
      <c r="I27" s="154"/>
      <c r="J27" s="154"/>
      <c r="K27" s="193"/>
    </row>
    <row r="28" spans="1:12" ht="17.100000000000001" customHeight="1">
      <c r="A28" s="110">
        <v>16</v>
      </c>
      <c r="B28" s="188" t="s">
        <v>195</v>
      </c>
      <c r="C28" s="188"/>
      <c r="D28" s="188"/>
      <c r="E28" s="110">
        <v>4</v>
      </c>
      <c r="F28" s="110" t="s">
        <v>19</v>
      </c>
      <c r="G28" s="111"/>
      <c r="H28" s="112">
        <f t="shared" ref="H28:H33" si="6">G28*E28</f>
        <v>0</v>
      </c>
      <c r="I28" s="112">
        <f t="shared" ref="I28:I33" si="7">G28*1.21</f>
        <v>0</v>
      </c>
      <c r="J28" s="112">
        <f t="shared" ref="J28:J33" si="8">I28*E28</f>
        <v>0</v>
      </c>
      <c r="K28" s="127" t="s">
        <v>48</v>
      </c>
    </row>
    <row r="29" spans="1:12" ht="17.100000000000001" customHeight="1">
      <c r="A29" s="110">
        <v>17</v>
      </c>
      <c r="B29" s="188" t="s">
        <v>196</v>
      </c>
      <c r="C29" s="188"/>
      <c r="D29" s="188"/>
      <c r="E29" s="110">
        <v>4</v>
      </c>
      <c r="F29" s="110" t="s">
        <v>19</v>
      </c>
      <c r="G29" s="111"/>
      <c r="H29" s="112">
        <f t="shared" si="6"/>
        <v>0</v>
      </c>
      <c r="I29" s="112">
        <f t="shared" si="7"/>
        <v>0</v>
      </c>
      <c r="J29" s="112">
        <f t="shared" si="8"/>
        <v>0</v>
      </c>
      <c r="K29" s="127" t="s">
        <v>197</v>
      </c>
    </row>
    <row r="30" spans="1:12" ht="17.100000000000001" customHeight="1">
      <c r="A30" s="110">
        <v>18</v>
      </c>
      <c r="B30" s="188" t="s">
        <v>198</v>
      </c>
      <c r="C30" s="188"/>
      <c r="D30" s="188"/>
      <c r="E30" s="110">
        <v>4</v>
      </c>
      <c r="F30" s="110" t="s">
        <v>19</v>
      </c>
      <c r="G30" s="111"/>
      <c r="H30" s="112">
        <f t="shared" si="6"/>
        <v>0</v>
      </c>
      <c r="I30" s="112">
        <f t="shared" si="7"/>
        <v>0</v>
      </c>
      <c r="J30" s="112">
        <f t="shared" si="8"/>
        <v>0</v>
      </c>
      <c r="K30" s="127" t="s">
        <v>47</v>
      </c>
    </row>
    <row r="31" spans="1:12" ht="26.1" customHeight="1">
      <c r="A31" s="110">
        <v>19</v>
      </c>
      <c r="B31" s="188" t="s">
        <v>199</v>
      </c>
      <c r="C31" s="188"/>
      <c r="D31" s="188"/>
      <c r="E31" s="110">
        <v>13</v>
      </c>
      <c r="F31" s="110" t="s">
        <v>19</v>
      </c>
      <c r="G31" s="111"/>
      <c r="H31" s="112">
        <f t="shared" si="6"/>
        <v>0</v>
      </c>
      <c r="I31" s="112">
        <f t="shared" si="7"/>
        <v>0</v>
      </c>
      <c r="J31" s="112">
        <f t="shared" si="8"/>
        <v>0</v>
      </c>
      <c r="K31" s="127" t="s">
        <v>47</v>
      </c>
    </row>
    <row r="32" spans="1:12" ht="27" customHeight="1">
      <c r="A32" s="110">
        <v>20</v>
      </c>
      <c r="B32" s="188" t="s">
        <v>200</v>
      </c>
      <c r="C32" s="188"/>
      <c r="D32" s="188"/>
      <c r="E32" s="110">
        <v>13</v>
      </c>
      <c r="F32" s="110" t="s">
        <v>19</v>
      </c>
      <c r="G32" s="111"/>
      <c r="H32" s="112">
        <f t="shared" si="6"/>
        <v>0</v>
      </c>
      <c r="I32" s="112">
        <f t="shared" si="7"/>
        <v>0</v>
      </c>
      <c r="J32" s="112">
        <f t="shared" si="8"/>
        <v>0</v>
      </c>
      <c r="K32" s="127" t="s">
        <v>47</v>
      </c>
    </row>
    <row r="33" spans="1:12" ht="17.100000000000001" customHeight="1" thickBot="1">
      <c r="A33" s="110">
        <v>21</v>
      </c>
      <c r="B33" s="188" t="s">
        <v>201</v>
      </c>
      <c r="C33" s="188"/>
      <c r="D33" s="188"/>
      <c r="E33" s="110">
        <v>1</v>
      </c>
      <c r="F33" s="110" t="s">
        <v>19</v>
      </c>
      <c r="G33" s="111"/>
      <c r="H33" s="112">
        <f t="shared" si="6"/>
        <v>0</v>
      </c>
      <c r="I33" s="112">
        <f t="shared" si="7"/>
        <v>0</v>
      </c>
      <c r="J33" s="112">
        <f t="shared" si="8"/>
        <v>0</v>
      </c>
      <c r="K33" s="127" t="s">
        <v>44</v>
      </c>
    </row>
    <row r="34" spans="1:12" ht="17.100000000000001" customHeight="1" thickBot="1">
      <c r="A34" s="72"/>
      <c r="B34" s="73"/>
      <c r="C34" s="176" t="s">
        <v>185</v>
      </c>
      <c r="D34" s="177"/>
      <c r="E34" s="177"/>
      <c r="F34" s="177"/>
      <c r="G34" s="178"/>
      <c r="H34" s="114">
        <f>SUM(H28:H33)</f>
        <v>0</v>
      </c>
      <c r="I34" s="115"/>
      <c r="J34" s="114">
        <f>SUM(J28:J33)</f>
        <v>0</v>
      </c>
      <c r="K34" s="97"/>
    </row>
    <row r="35" spans="1:12" ht="17.100000000000001" customHeight="1">
      <c r="A35" s="76"/>
      <c r="B35" s="77"/>
      <c r="C35" s="77"/>
      <c r="D35" s="77"/>
      <c r="E35" s="78"/>
      <c r="F35" s="78"/>
      <c r="G35" s="116"/>
      <c r="H35" s="116"/>
      <c r="I35" s="116"/>
      <c r="J35" s="116"/>
      <c r="K35" s="98"/>
      <c r="L35" s="6"/>
    </row>
    <row r="36" spans="1:12">
      <c r="A36" s="187" t="s">
        <v>24</v>
      </c>
      <c r="B36" s="154"/>
      <c r="C36" s="154"/>
      <c r="D36" s="154"/>
      <c r="E36" s="154"/>
      <c r="F36" s="154"/>
      <c r="G36" s="154"/>
      <c r="H36" s="154"/>
      <c r="I36" s="154"/>
      <c r="J36" s="154"/>
      <c r="K36" s="193"/>
    </row>
    <row r="37" spans="1:12">
      <c r="A37" s="110">
        <v>22</v>
      </c>
      <c r="B37" s="189" t="s">
        <v>11</v>
      </c>
      <c r="C37" s="190"/>
      <c r="D37" s="191"/>
      <c r="E37" s="110">
        <v>20</v>
      </c>
      <c r="F37" s="110" t="s">
        <v>40</v>
      </c>
      <c r="G37" s="111"/>
      <c r="H37" s="112">
        <f>G37*E37</f>
        <v>0</v>
      </c>
      <c r="I37" s="112">
        <f t="shared" ref="I37:I52" si="9">G37*1.21</f>
        <v>0</v>
      </c>
      <c r="J37" s="112">
        <f t="shared" ref="J37:J52" si="10">I37*E37</f>
        <v>0</v>
      </c>
      <c r="K37" s="122" t="s">
        <v>46</v>
      </c>
    </row>
    <row r="38" spans="1:12">
      <c r="A38" s="110">
        <v>23</v>
      </c>
      <c r="B38" s="189" t="s">
        <v>321</v>
      </c>
      <c r="C38" s="190"/>
      <c r="D38" s="191"/>
      <c r="E38" s="110">
        <v>600</v>
      </c>
      <c r="F38" s="110" t="s">
        <v>40</v>
      </c>
      <c r="G38" s="111"/>
      <c r="H38" s="112">
        <f t="shared" ref="H38:H52" si="11">G38*E38</f>
        <v>0</v>
      </c>
      <c r="I38" s="112">
        <f t="shared" si="9"/>
        <v>0</v>
      </c>
      <c r="J38" s="112">
        <f t="shared" si="10"/>
        <v>0</v>
      </c>
      <c r="K38" s="122" t="s">
        <v>46</v>
      </c>
    </row>
    <row r="39" spans="1:12">
      <c r="A39" s="110">
        <v>24</v>
      </c>
      <c r="B39" s="189" t="s">
        <v>12</v>
      </c>
      <c r="C39" s="190"/>
      <c r="D39" s="191"/>
      <c r="E39" s="110">
        <v>35</v>
      </c>
      <c r="F39" s="110" t="s">
        <v>40</v>
      </c>
      <c r="G39" s="111"/>
      <c r="H39" s="112">
        <f t="shared" si="11"/>
        <v>0</v>
      </c>
      <c r="I39" s="112">
        <f t="shared" si="9"/>
        <v>0</v>
      </c>
      <c r="J39" s="112">
        <f t="shared" si="10"/>
        <v>0</v>
      </c>
      <c r="K39" s="122" t="s">
        <v>46</v>
      </c>
    </row>
    <row r="40" spans="1:12">
      <c r="A40" s="110">
        <v>25</v>
      </c>
      <c r="B40" s="189" t="s">
        <v>202</v>
      </c>
      <c r="C40" s="190"/>
      <c r="D40" s="191"/>
      <c r="E40" s="110">
        <v>126</v>
      </c>
      <c r="F40" s="110" t="s">
        <v>41</v>
      </c>
      <c r="G40" s="111"/>
      <c r="H40" s="112">
        <f t="shared" si="11"/>
        <v>0</v>
      </c>
      <c r="I40" s="112">
        <f t="shared" si="9"/>
        <v>0</v>
      </c>
      <c r="J40" s="112">
        <f t="shared" si="10"/>
        <v>0</v>
      </c>
      <c r="K40" s="122" t="s">
        <v>46</v>
      </c>
    </row>
    <row r="41" spans="1:12">
      <c r="A41" s="110">
        <v>26</v>
      </c>
      <c r="B41" s="189" t="s">
        <v>14</v>
      </c>
      <c r="C41" s="190"/>
      <c r="D41" s="191"/>
      <c r="E41" s="110">
        <v>57</v>
      </c>
      <c r="F41" s="110" t="s">
        <v>42</v>
      </c>
      <c r="G41" s="111"/>
      <c r="H41" s="112">
        <f t="shared" si="11"/>
        <v>0</v>
      </c>
      <c r="I41" s="112">
        <f t="shared" si="9"/>
        <v>0</v>
      </c>
      <c r="J41" s="112">
        <f t="shared" si="10"/>
        <v>0</v>
      </c>
      <c r="K41" s="122" t="s">
        <v>46</v>
      </c>
    </row>
    <row r="42" spans="1:12">
      <c r="A42" s="110">
        <v>27</v>
      </c>
      <c r="B42" s="189" t="s">
        <v>15</v>
      </c>
      <c r="C42" s="190"/>
      <c r="D42" s="191"/>
      <c r="E42" s="110">
        <v>99.18</v>
      </c>
      <c r="F42" s="110" t="s">
        <v>41</v>
      </c>
      <c r="G42" s="111"/>
      <c r="H42" s="112">
        <f t="shared" si="11"/>
        <v>0</v>
      </c>
      <c r="I42" s="112">
        <f t="shared" si="9"/>
        <v>0</v>
      </c>
      <c r="J42" s="112">
        <f t="shared" si="10"/>
        <v>0</v>
      </c>
      <c r="K42" s="122" t="s">
        <v>47</v>
      </c>
    </row>
    <row r="43" spans="1:12">
      <c r="A43" s="110">
        <v>28</v>
      </c>
      <c r="B43" s="189" t="s">
        <v>16</v>
      </c>
      <c r="C43" s="190"/>
      <c r="D43" s="191"/>
      <c r="E43" s="110">
        <v>99.18</v>
      </c>
      <c r="F43" s="110" t="s">
        <v>41</v>
      </c>
      <c r="G43" s="111"/>
      <c r="H43" s="112">
        <f t="shared" si="11"/>
        <v>0</v>
      </c>
      <c r="I43" s="112">
        <f t="shared" si="9"/>
        <v>0</v>
      </c>
      <c r="J43" s="112">
        <f t="shared" si="10"/>
        <v>0</v>
      </c>
      <c r="K43" s="122" t="s">
        <v>47</v>
      </c>
    </row>
    <row r="44" spans="1:12">
      <c r="A44" s="110">
        <v>29</v>
      </c>
      <c r="B44" s="189" t="s">
        <v>322</v>
      </c>
      <c r="C44" s="190"/>
      <c r="D44" s="191"/>
      <c r="E44" s="110">
        <v>99.18</v>
      </c>
      <c r="F44" s="110" t="s">
        <v>41</v>
      </c>
      <c r="G44" s="111"/>
      <c r="H44" s="112">
        <f t="shared" si="11"/>
        <v>0</v>
      </c>
      <c r="I44" s="112">
        <f t="shared" si="9"/>
        <v>0</v>
      </c>
      <c r="J44" s="112">
        <f t="shared" si="10"/>
        <v>0</v>
      </c>
      <c r="K44" s="122" t="s">
        <v>47</v>
      </c>
    </row>
    <row r="45" spans="1:12">
      <c r="A45" s="110">
        <v>30</v>
      </c>
      <c r="B45" s="189" t="s">
        <v>323</v>
      </c>
      <c r="C45" s="190"/>
      <c r="D45" s="191"/>
      <c r="E45" s="110">
        <v>99.18</v>
      </c>
      <c r="F45" s="110" t="s">
        <v>41</v>
      </c>
      <c r="G45" s="111"/>
      <c r="H45" s="112">
        <f t="shared" si="11"/>
        <v>0</v>
      </c>
      <c r="I45" s="112">
        <f t="shared" si="9"/>
        <v>0</v>
      </c>
      <c r="J45" s="112">
        <f t="shared" si="10"/>
        <v>0</v>
      </c>
      <c r="K45" s="122" t="s">
        <v>47</v>
      </c>
    </row>
    <row r="46" spans="1:12">
      <c r="A46" s="110">
        <v>31</v>
      </c>
      <c r="B46" s="189" t="s">
        <v>17</v>
      </c>
      <c r="C46" s="190"/>
      <c r="D46" s="191"/>
      <c r="E46" s="110">
        <v>52.1</v>
      </c>
      <c r="F46" s="110" t="s">
        <v>42</v>
      </c>
      <c r="G46" s="111"/>
      <c r="H46" s="112">
        <f t="shared" si="11"/>
        <v>0</v>
      </c>
      <c r="I46" s="112">
        <f t="shared" si="9"/>
        <v>0</v>
      </c>
      <c r="J46" s="112">
        <f t="shared" si="10"/>
        <v>0</v>
      </c>
      <c r="K46" s="122" t="s">
        <v>47</v>
      </c>
    </row>
    <row r="47" spans="1:12">
      <c r="A47" s="110">
        <v>32</v>
      </c>
      <c r="B47" s="189" t="s">
        <v>324</v>
      </c>
      <c r="C47" s="190"/>
      <c r="D47" s="191"/>
      <c r="E47" s="110">
        <v>56.9</v>
      </c>
      <c r="F47" s="110" t="s">
        <v>42</v>
      </c>
      <c r="G47" s="111"/>
      <c r="H47" s="112">
        <f t="shared" si="11"/>
        <v>0</v>
      </c>
      <c r="I47" s="112">
        <f t="shared" si="9"/>
        <v>0</v>
      </c>
      <c r="J47" s="112">
        <f t="shared" si="10"/>
        <v>0</v>
      </c>
      <c r="K47" s="122" t="s">
        <v>47</v>
      </c>
    </row>
    <row r="48" spans="1:12">
      <c r="A48" s="110">
        <v>33</v>
      </c>
      <c r="B48" s="189" t="s">
        <v>325</v>
      </c>
      <c r="C48" s="190"/>
      <c r="D48" s="191"/>
      <c r="E48" s="110">
        <v>2</v>
      </c>
      <c r="F48" s="110" t="s">
        <v>43</v>
      </c>
      <c r="G48" s="111"/>
      <c r="H48" s="112">
        <f t="shared" si="11"/>
        <v>0</v>
      </c>
      <c r="I48" s="112">
        <f t="shared" si="9"/>
        <v>0</v>
      </c>
      <c r="J48" s="112">
        <f t="shared" si="10"/>
        <v>0</v>
      </c>
      <c r="K48" s="122" t="s">
        <v>47</v>
      </c>
    </row>
    <row r="49" spans="1:12">
      <c r="A49" s="110">
        <v>34</v>
      </c>
      <c r="B49" s="189" t="s">
        <v>326</v>
      </c>
      <c r="C49" s="190"/>
      <c r="D49" s="191"/>
      <c r="E49" s="110">
        <v>57</v>
      </c>
      <c r="F49" s="110" t="s">
        <v>42</v>
      </c>
      <c r="G49" s="111"/>
      <c r="H49" s="112">
        <f t="shared" si="11"/>
        <v>0</v>
      </c>
      <c r="I49" s="112">
        <f t="shared" si="9"/>
        <v>0</v>
      </c>
      <c r="J49" s="112">
        <f t="shared" si="10"/>
        <v>0</v>
      </c>
      <c r="K49" s="122" t="s">
        <v>46</v>
      </c>
    </row>
    <row r="50" spans="1:12">
      <c r="A50" s="110">
        <v>35</v>
      </c>
      <c r="B50" s="189" t="s">
        <v>39</v>
      </c>
      <c r="C50" s="190"/>
      <c r="D50" s="191"/>
      <c r="E50" s="110">
        <v>5</v>
      </c>
      <c r="F50" s="110" t="s">
        <v>40</v>
      </c>
      <c r="G50" s="111"/>
      <c r="H50" s="112">
        <f t="shared" si="11"/>
        <v>0</v>
      </c>
      <c r="I50" s="112">
        <f t="shared" si="9"/>
        <v>0</v>
      </c>
      <c r="J50" s="112">
        <f t="shared" si="10"/>
        <v>0</v>
      </c>
      <c r="K50" s="122" t="s">
        <v>46</v>
      </c>
    </row>
    <row r="51" spans="1:12" ht="29.1" customHeight="1">
      <c r="A51" s="110">
        <v>36</v>
      </c>
      <c r="B51" s="189" t="s">
        <v>327</v>
      </c>
      <c r="C51" s="190"/>
      <c r="D51" s="191"/>
      <c r="E51" s="110">
        <v>99.18</v>
      </c>
      <c r="F51" s="110" t="s">
        <v>41</v>
      </c>
      <c r="G51" s="111"/>
      <c r="H51" s="112">
        <f t="shared" si="11"/>
        <v>0</v>
      </c>
      <c r="I51" s="112">
        <f t="shared" si="9"/>
        <v>0</v>
      </c>
      <c r="J51" s="112">
        <f t="shared" si="10"/>
        <v>0</v>
      </c>
      <c r="K51" s="122" t="s">
        <v>48</v>
      </c>
    </row>
    <row r="52" spans="1:12" ht="15.75" thickBot="1">
      <c r="A52" s="110">
        <v>37</v>
      </c>
      <c r="B52" s="189" t="s">
        <v>32</v>
      </c>
      <c r="C52" s="190"/>
      <c r="D52" s="191"/>
      <c r="E52" s="110">
        <v>4</v>
      </c>
      <c r="F52" s="110" t="s">
        <v>19</v>
      </c>
      <c r="G52" s="111"/>
      <c r="H52" s="112">
        <f t="shared" si="11"/>
        <v>0</v>
      </c>
      <c r="I52" s="112">
        <f t="shared" si="9"/>
        <v>0</v>
      </c>
      <c r="J52" s="112">
        <f t="shared" si="10"/>
        <v>0</v>
      </c>
      <c r="K52" s="122" t="s">
        <v>147</v>
      </c>
    </row>
    <row r="53" spans="1:12" ht="15.75" thickBot="1">
      <c r="A53" s="72"/>
      <c r="B53" s="73"/>
      <c r="C53" s="176" t="s">
        <v>148</v>
      </c>
      <c r="D53" s="177"/>
      <c r="E53" s="177"/>
      <c r="F53" s="177"/>
      <c r="G53" s="178"/>
      <c r="H53" s="114">
        <f>SUM(H37:H52)</f>
        <v>0</v>
      </c>
      <c r="I53" s="115"/>
      <c r="J53" s="114">
        <f>SUM(J37:J52)</f>
        <v>0</v>
      </c>
      <c r="K53" s="97"/>
    </row>
    <row r="54" spans="1:12">
      <c r="A54" s="76"/>
      <c r="B54" s="77"/>
      <c r="C54" s="77"/>
      <c r="D54" s="77"/>
      <c r="E54" s="78"/>
      <c r="F54" s="78"/>
      <c r="G54" s="116"/>
      <c r="H54" s="116"/>
      <c r="I54" s="116"/>
      <c r="J54" s="116"/>
      <c r="K54" s="98"/>
      <c r="L54" s="6"/>
    </row>
    <row r="55" spans="1:12">
      <c r="A55" s="187" t="s">
        <v>33</v>
      </c>
      <c r="B55" s="154"/>
      <c r="C55" s="154"/>
      <c r="D55" s="154"/>
      <c r="E55" s="154"/>
      <c r="F55" s="154"/>
      <c r="G55" s="154"/>
      <c r="H55" s="154"/>
      <c r="I55" s="154"/>
      <c r="J55" s="154"/>
      <c r="K55" s="193"/>
    </row>
    <row r="56" spans="1:12">
      <c r="A56" s="110">
        <v>38</v>
      </c>
      <c r="B56" s="189" t="s">
        <v>149</v>
      </c>
      <c r="C56" s="190" t="s">
        <v>49</v>
      </c>
      <c r="D56" s="191" t="s">
        <v>49</v>
      </c>
      <c r="E56" s="110">
        <v>23</v>
      </c>
      <c r="F56" s="110" t="s">
        <v>19</v>
      </c>
      <c r="G56" s="111"/>
      <c r="H56" s="112">
        <f>G56*E56</f>
        <v>0</v>
      </c>
      <c r="I56" s="112">
        <f t="shared" ref="I56:I77" si="12">G56*1.21</f>
        <v>0</v>
      </c>
      <c r="J56" s="112">
        <f t="shared" ref="J56:J77" si="13">I56*E56</f>
        <v>0</v>
      </c>
      <c r="K56" s="124" t="s">
        <v>45</v>
      </c>
    </row>
    <row r="57" spans="1:12">
      <c r="A57" s="110">
        <v>39</v>
      </c>
      <c r="B57" s="189" t="s">
        <v>50</v>
      </c>
      <c r="C57" s="190" t="s">
        <v>50</v>
      </c>
      <c r="D57" s="191" t="s">
        <v>50</v>
      </c>
      <c r="E57" s="110">
        <v>160</v>
      </c>
      <c r="F57" s="110" t="s">
        <v>70</v>
      </c>
      <c r="G57" s="111"/>
      <c r="H57" s="112">
        <f t="shared" ref="H57:H77" si="14">G57*E57</f>
        <v>0</v>
      </c>
      <c r="I57" s="112">
        <f t="shared" si="12"/>
        <v>0</v>
      </c>
      <c r="J57" s="112">
        <f t="shared" si="13"/>
        <v>0</v>
      </c>
      <c r="K57" s="124" t="s">
        <v>45</v>
      </c>
    </row>
    <row r="58" spans="1:12" ht="27.95" customHeight="1">
      <c r="A58" s="110">
        <v>40</v>
      </c>
      <c r="B58" s="189" t="s">
        <v>51</v>
      </c>
      <c r="C58" s="190" t="s">
        <v>51</v>
      </c>
      <c r="D58" s="191" t="s">
        <v>51</v>
      </c>
      <c r="E58" s="110">
        <v>190</v>
      </c>
      <c r="F58" s="110" t="s">
        <v>70</v>
      </c>
      <c r="G58" s="111"/>
      <c r="H58" s="112">
        <f t="shared" si="14"/>
        <v>0</v>
      </c>
      <c r="I58" s="112">
        <f t="shared" si="12"/>
        <v>0</v>
      </c>
      <c r="J58" s="112">
        <f t="shared" si="13"/>
        <v>0</v>
      </c>
      <c r="K58" s="124" t="s">
        <v>45</v>
      </c>
    </row>
    <row r="59" spans="1:12">
      <c r="A59" s="110">
        <v>41</v>
      </c>
      <c r="B59" s="189" t="s">
        <v>52</v>
      </c>
      <c r="C59" s="190" t="s">
        <v>52</v>
      </c>
      <c r="D59" s="191" t="s">
        <v>52</v>
      </c>
      <c r="E59" s="110">
        <v>1</v>
      </c>
      <c r="F59" s="110" t="s">
        <v>19</v>
      </c>
      <c r="G59" s="111"/>
      <c r="H59" s="112">
        <f t="shared" si="14"/>
        <v>0</v>
      </c>
      <c r="I59" s="112">
        <f t="shared" si="12"/>
        <v>0</v>
      </c>
      <c r="J59" s="112">
        <f t="shared" si="13"/>
        <v>0</v>
      </c>
      <c r="K59" s="124" t="s">
        <v>44</v>
      </c>
    </row>
    <row r="60" spans="1:12">
      <c r="A60" s="110">
        <v>42</v>
      </c>
      <c r="B60" s="189" t="s">
        <v>53</v>
      </c>
      <c r="C60" s="190" t="s">
        <v>53</v>
      </c>
      <c r="D60" s="191" t="s">
        <v>53</v>
      </c>
      <c r="E60" s="110">
        <v>1</v>
      </c>
      <c r="F60" s="110" t="s">
        <v>19</v>
      </c>
      <c r="G60" s="111"/>
      <c r="H60" s="112">
        <f t="shared" si="14"/>
        <v>0</v>
      </c>
      <c r="I60" s="112">
        <f t="shared" si="12"/>
        <v>0</v>
      </c>
      <c r="J60" s="112">
        <f t="shared" si="13"/>
        <v>0</v>
      </c>
      <c r="K60" s="124" t="s">
        <v>45</v>
      </c>
    </row>
    <row r="61" spans="1:12">
      <c r="A61" s="110">
        <v>43</v>
      </c>
      <c r="B61" s="189" t="s">
        <v>54</v>
      </c>
      <c r="C61" s="190" t="s">
        <v>54</v>
      </c>
      <c r="D61" s="191" t="s">
        <v>54</v>
      </c>
      <c r="E61" s="110">
        <v>1</v>
      </c>
      <c r="F61" s="110" t="s">
        <v>19</v>
      </c>
      <c r="G61" s="111"/>
      <c r="H61" s="112">
        <f t="shared" si="14"/>
        <v>0</v>
      </c>
      <c r="I61" s="112">
        <f t="shared" si="12"/>
        <v>0</v>
      </c>
      <c r="J61" s="112">
        <f t="shared" si="13"/>
        <v>0</v>
      </c>
      <c r="K61" s="124" t="s">
        <v>45</v>
      </c>
    </row>
    <row r="62" spans="1:12">
      <c r="A62" s="110">
        <v>44</v>
      </c>
      <c r="B62" s="189" t="s">
        <v>55</v>
      </c>
      <c r="C62" s="190" t="s">
        <v>55</v>
      </c>
      <c r="D62" s="191" t="s">
        <v>55</v>
      </c>
      <c r="E62" s="110">
        <v>1</v>
      </c>
      <c r="F62" s="110" t="s">
        <v>19</v>
      </c>
      <c r="G62" s="111"/>
      <c r="H62" s="112">
        <f t="shared" si="14"/>
        <v>0</v>
      </c>
      <c r="I62" s="112">
        <f t="shared" si="12"/>
        <v>0</v>
      </c>
      <c r="J62" s="112">
        <f t="shared" si="13"/>
        <v>0</v>
      </c>
      <c r="K62" s="124" t="s">
        <v>45</v>
      </c>
    </row>
    <row r="63" spans="1:12">
      <c r="A63" s="110">
        <v>45</v>
      </c>
      <c r="B63" s="189" t="s">
        <v>150</v>
      </c>
      <c r="C63" s="190" t="s">
        <v>56</v>
      </c>
      <c r="D63" s="191" t="s">
        <v>56</v>
      </c>
      <c r="E63" s="110">
        <v>7</v>
      </c>
      <c r="F63" s="110" t="s">
        <v>19</v>
      </c>
      <c r="G63" s="111"/>
      <c r="H63" s="112">
        <f t="shared" si="14"/>
        <v>0</v>
      </c>
      <c r="I63" s="112">
        <f t="shared" si="12"/>
        <v>0</v>
      </c>
      <c r="J63" s="112">
        <f t="shared" si="13"/>
        <v>0</v>
      </c>
      <c r="K63" s="124" t="s">
        <v>45</v>
      </c>
    </row>
    <row r="64" spans="1:12">
      <c r="A64" s="110">
        <v>46</v>
      </c>
      <c r="B64" s="189" t="s">
        <v>151</v>
      </c>
      <c r="C64" s="190" t="s">
        <v>57</v>
      </c>
      <c r="D64" s="191" t="s">
        <v>57</v>
      </c>
      <c r="E64" s="110">
        <v>0.45</v>
      </c>
      <c r="F64" s="110" t="s">
        <v>19</v>
      </c>
      <c r="G64" s="111"/>
      <c r="H64" s="112">
        <f t="shared" si="14"/>
        <v>0</v>
      </c>
      <c r="I64" s="112">
        <f t="shared" si="12"/>
        <v>0</v>
      </c>
      <c r="J64" s="112">
        <f t="shared" si="13"/>
        <v>0</v>
      </c>
      <c r="K64" s="124" t="s">
        <v>45</v>
      </c>
    </row>
    <row r="65" spans="1:12">
      <c r="A65" s="110">
        <v>47</v>
      </c>
      <c r="B65" s="189" t="s">
        <v>152</v>
      </c>
      <c r="C65" s="190" t="s">
        <v>58</v>
      </c>
      <c r="D65" s="191" t="s">
        <v>58</v>
      </c>
      <c r="E65" s="110">
        <v>1</v>
      </c>
      <c r="F65" s="110" t="s">
        <v>19</v>
      </c>
      <c r="G65" s="111"/>
      <c r="H65" s="112">
        <f t="shared" si="14"/>
        <v>0</v>
      </c>
      <c r="I65" s="112">
        <f t="shared" si="12"/>
        <v>0</v>
      </c>
      <c r="J65" s="112">
        <f t="shared" si="13"/>
        <v>0</v>
      </c>
      <c r="K65" s="124" t="s">
        <v>45</v>
      </c>
    </row>
    <row r="66" spans="1:12">
      <c r="A66" s="110">
        <v>48</v>
      </c>
      <c r="B66" s="189" t="s">
        <v>59</v>
      </c>
      <c r="C66" s="190" t="s">
        <v>59</v>
      </c>
      <c r="D66" s="191" t="s">
        <v>59</v>
      </c>
      <c r="E66" s="110">
        <v>1</v>
      </c>
      <c r="F66" s="110" t="s">
        <v>19</v>
      </c>
      <c r="G66" s="111"/>
      <c r="H66" s="112">
        <f t="shared" si="14"/>
        <v>0</v>
      </c>
      <c r="I66" s="112">
        <f t="shared" si="12"/>
        <v>0</v>
      </c>
      <c r="J66" s="112">
        <f t="shared" si="13"/>
        <v>0</v>
      </c>
      <c r="K66" s="124" t="s">
        <v>45</v>
      </c>
    </row>
    <row r="67" spans="1:12">
      <c r="A67" s="110">
        <v>49</v>
      </c>
      <c r="B67" s="189" t="s">
        <v>60</v>
      </c>
      <c r="C67" s="190" t="s">
        <v>60</v>
      </c>
      <c r="D67" s="191" t="s">
        <v>60</v>
      </c>
      <c r="E67" s="110">
        <v>12</v>
      </c>
      <c r="F67" s="110" t="s">
        <v>19</v>
      </c>
      <c r="G67" s="111"/>
      <c r="H67" s="112">
        <f t="shared" si="14"/>
        <v>0</v>
      </c>
      <c r="I67" s="112">
        <f t="shared" si="12"/>
        <v>0</v>
      </c>
      <c r="J67" s="112">
        <f t="shared" si="13"/>
        <v>0</v>
      </c>
      <c r="K67" s="124" t="s">
        <v>45</v>
      </c>
    </row>
    <row r="68" spans="1:12">
      <c r="A68" s="110">
        <v>50</v>
      </c>
      <c r="B68" s="189" t="s">
        <v>153</v>
      </c>
      <c r="C68" s="190" t="s">
        <v>61</v>
      </c>
      <c r="D68" s="191" t="s">
        <v>61</v>
      </c>
      <c r="E68" s="110">
        <v>3</v>
      </c>
      <c r="F68" s="110" t="s">
        <v>19</v>
      </c>
      <c r="G68" s="111"/>
      <c r="H68" s="112">
        <f t="shared" si="14"/>
        <v>0</v>
      </c>
      <c r="I68" s="112">
        <f t="shared" si="12"/>
        <v>0</v>
      </c>
      <c r="J68" s="112">
        <f t="shared" si="13"/>
        <v>0</v>
      </c>
      <c r="K68" s="124" t="s">
        <v>45</v>
      </c>
    </row>
    <row r="69" spans="1:12">
      <c r="A69" s="110">
        <v>51</v>
      </c>
      <c r="B69" s="189" t="s">
        <v>155</v>
      </c>
      <c r="C69" s="190"/>
      <c r="D69" s="191"/>
      <c r="E69" s="110">
        <v>6</v>
      </c>
      <c r="F69" s="110" t="s">
        <v>19</v>
      </c>
      <c r="G69" s="111"/>
      <c r="H69" s="112">
        <f t="shared" si="14"/>
        <v>0</v>
      </c>
      <c r="I69" s="112">
        <f t="shared" si="12"/>
        <v>0</v>
      </c>
      <c r="J69" s="112">
        <f t="shared" si="13"/>
        <v>0</v>
      </c>
      <c r="K69" s="124" t="s">
        <v>45</v>
      </c>
    </row>
    <row r="70" spans="1:12">
      <c r="A70" s="110">
        <v>52</v>
      </c>
      <c r="B70" s="189" t="s">
        <v>64</v>
      </c>
      <c r="C70" s="190" t="s">
        <v>64</v>
      </c>
      <c r="D70" s="191" t="s">
        <v>64</v>
      </c>
      <c r="E70" s="110">
        <v>1</v>
      </c>
      <c r="F70" s="110" t="s">
        <v>19</v>
      </c>
      <c r="G70" s="111"/>
      <c r="H70" s="112">
        <f t="shared" si="14"/>
        <v>0</v>
      </c>
      <c r="I70" s="112">
        <f t="shared" si="12"/>
        <v>0</v>
      </c>
      <c r="J70" s="112">
        <f t="shared" si="13"/>
        <v>0</v>
      </c>
      <c r="K70" s="124" t="s">
        <v>45</v>
      </c>
    </row>
    <row r="71" spans="1:12">
      <c r="A71" s="110">
        <v>53</v>
      </c>
      <c r="B71" s="189" t="s">
        <v>161</v>
      </c>
      <c r="C71" s="190" t="s">
        <v>65</v>
      </c>
      <c r="D71" s="191" t="s">
        <v>65</v>
      </c>
      <c r="E71" s="110">
        <v>2</v>
      </c>
      <c r="F71" s="110" t="s">
        <v>19</v>
      </c>
      <c r="G71" s="111"/>
      <c r="H71" s="112">
        <f t="shared" si="14"/>
        <v>0</v>
      </c>
      <c r="I71" s="112">
        <f t="shared" si="12"/>
        <v>0</v>
      </c>
      <c r="J71" s="112">
        <f t="shared" si="13"/>
        <v>0</v>
      </c>
      <c r="K71" s="124" t="s">
        <v>45</v>
      </c>
    </row>
    <row r="72" spans="1:12">
      <c r="A72" s="110">
        <v>54</v>
      </c>
      <c r="B72" s="189" t="s">
        <v>162</v>
      </c>
      <c r="C72" s="190" t="s">
        <v>66</v>
      </c>
      <c r="D72" s="191" t="s">
        <v>66</v>
      </c>
      <c r="E72" s="110">
        <v>2</v>
      </c>
      <c r="F72" s="110" t="s">
        <v>19</v>
      </c>
      <c r="G72" s="111"/>
      <c r="H72" s="112">
        <f t="shared" si="14"/>
        <v>0</v>
      </c>
      <c r="I72" s="112">
        <f t="shared" si="12"/>
        <v>0</v>
      </c>
      <c r="J72" s="112">
        <f t="shared" si="13"/>
        <v>0</v>
      </c>
      <c r="K72" s="124" t="s">
        <v>45</v>
      </c>
    </row>
    <row r="73" spans="1:12">
      <c r="A73" s="110">
        <v>55</v>
      </c>
      <c r="B73" s="189" t="s">
        <v>67</v>
      </c>
      <c r="C73" s="190" t="s">
        <v>67</v>
      </c>
      <c r="D73" s="191" t="s">
        <v>67</v>
      </c>
      <c r="E73" s="110">
        <v>1</v>
      </c>
      <c r="F73" s="110" t="s">
        <v>19</v>
      </c>
      <c r="G73" s="111"/>
      <c r="H73" s="112">
        <f t="shared" si="14"/>
        <v>0</v>
      </c>
      <c r="I73" s="112">
        <f t="shared" si="12"/>
        <v>0</v>
      </c>
      <c r="J73" s="112">
        <f t="shared" si="13"/>
        <v>0</v>
      </c>
      <c r="K73" s="124" t="s">
        <v>44</v>
      </c>
    </row>
    <row r="74" spans="1:12">
      <c r="A74" s="110">
        <v>56</v>
      </c>
      <c r="B74" s="189" t="s">
        <v>147</v>
      </c>
      <c r="C74" s="190"/>
      <c r="D74" s="191"/>
      <c r="E74" s="110">
        <v>1</v>
      </c>
      <c r="F74" s="110" t="s">
        <v>19</v>
      </c>
      <c r="G74" s="111"/>
      <c r="H74" s="112">
        <f t="shared" si="14"/>
        <v>0</v>
      </c>
      <c r="I74" s="112">
        <f t="shared" si="12"/>
        <v>0</v>
      </c>
      <c r="J74" s="112">
        <f t="shared" si="13"/>
        <v>0</v>
      </c>
      <c r="K74" s="124" t="s">
        <v>147</v>
      </c>
    </row>
    <row r="75" spans="1:12">
      <c r="A75" s="110">
        <v>57</v>
      </c>
      <c r="B75" s="189" t="s">
        <v>163</v>
      </c>
      <c r="C75" s="190" t="s">
        <v>68</v>
      </c>
      <c r="D75" s="191" t="s">
        <v>68</v>
      </c>
      <c r="E75" s="110">
        <v>20</v>
      </c>
      <c r="F75" s="110" t="s">
        <v>19</v>
      </c>
      <c r="G75" s="111"/>
      <c r="H75" s="112">
        <f t="shared" si="14"/>
        <v>0</v>
      </c>
      <c r="I75" s="112">
        <f t="shared" si="12"/>
        <v>0</v>
      </c>
      <c r="J75" s="112">
        <f t="shared" si="13"/>
        <v>0</v>
      </c>
      <c r="K75" s="124" t="s">
        <v>45</v>
      </c>
    </row>
    <row r="76" spans="1:12">
      <c r="A76" s="110">
        <v>58</v>
      </c>
      <c r="B76" s="189" t="s">
        <v>164</v>
      </c>
      <c r="C76" s="190" t="s">
        <v>69</v>
      </c>
      <c r="D76" s="191" t="s">
        <v>69</v>
      </c>
      <c r="E76" s="110">
        <v>2</v>
      </c>
      <c r="F76" s="110" t="s">
        <v>19</v>
      </c>
      <c r="G76" s="111"/>
      <c r="H76" s="112">
        <f t="shared" si="14"/>
        <v>0</v>
      </c>
      <c r="I76" s="112">
        <f t="shared" si="12"/>
        <v>0</v>
      </c>
      <c r="J76" s="112">
        <f t="shared" si="13"/>
        <v>0</v>
      </c>
      <c r="K76" s="124" t="s">
        <v>45</v>
      </c>
    </row>
    <row r="77" spans="1:12" ht="15.75" thickBot="1">
      <c r="A77" s="110">
        <v>59</v>
      </c>
      <c r="B77" s="189" t="s">
        <v>35</v>
      </c>
      <c r="C77" s="190"/>
      <c r="D77" s="191"/>
      <c r="E77" s="110">
        <v>1</v>
      </c>
      <c r="F77" s="110" t="s">
        <v>19</v>
      </c>
      <c r="G77" s="111"/>
      <c r="H77" s="112">
        <f t="shared" si="14"/>
        <v>0</v>
      </c>
      <c r="I77" s="112">
        <f t="shared" si="12"/>
        <v>0</v>
      </c>
      <c r="J77" s="112">
        <f t="shared" si="13"/>
        <v>0</v>
      </c>
      <c r="K77" s="124" t="s">
        <v>44</v>
      </c>
    </row>
    <row r="78" spans="1:12" ht="15.75" thickBot="1">
      <c r="A78" s="72"/>
      <c r="B78" s="73"/>
      <c r="C78" s="176" t="s">
        <v>165</v>
      </c>
      <c r="D78" s="177"/>
      <c r="E78" s="177"/>
      <c r="F78" s="177"/>
      <c r="G78" s="178"/>
      <c r="H78" s="114">
        <f>SUM(H56:H77)</f>
        <v>0</v>
      </c>
      <c r="I78" s="115"/>
      <c r="J78" s="114">
        <f>SUM(J56:J77)</f>
        <v>0</v>
      </c>
      <c r="K78" s="97"/>
    </row>
    <row r="79" spans="1:12">
      <c r="A79" s="76"/>
      <c r="B79" s="77"/>
      <c r="C79" s="77"/>
      <c r="D79" s="77"/>
      <c r="E79" s="78"/>
      <c r="F79" s="78"/>
      <c r="G79" s="116"/>
      <c r="H79" s="116"/>
      <c r="I79" s="116"/>
      <c r="J79" s="116"/>
      <c r="K79" s="98"/>
      <c r="L79" s="6"/>
    </row>
    <row r="80" spans="1:12" ht="15" customHeight="1">
      <c r="A80" s="187" t="s">
        <v>21</v>
      </c>
      <c r="B80" s="154"/>
      <c r="C80" s="154"/>
      <c r="D80" s="154"/>
      <c r="E80" s="154"/>
      <c r="F80" s="154"/>
      <c r="G80" s="154"/>
      <c r="H80" s="154"/>
      <c r="I80" s="154"/>
      <c r="J80" s="154"/>
      <c r="K80" s="193"/>
    </row>
    <row r="81" spans="1:14" ht="104.1" customHeight="1">
      <c r="A81" s="110">
        <v>60</v>
      </c>
      <c r="B81" s="192" t="s">
        <v>166</v>
      </c>
      <c r="C81" s="192"/>
      <c r="D81" s="192"/>
      <c r="E81" s="110">
        <v>16</v>
      </c>
      <c r="F81" s="110" t="s">
        <v>19</v>
      </c>
      <c r="G81" s="111"/>
      <c r="H81" s="112">
        <f>G81*E81</f>
        <v>0</v>
      </c>
      <c r="I81" s="112">
        <f t="shared" ref="I81:I95" si="15">G81*1.21</f>
        <v>0</v>
      </c>
      <c r="J81" s="112">
        <f t="shared" ref="J81:J95" si="16">I81*E81</f>
        <v>0</v>
      </c>
      <c r="K81" s="122" t="s">
        <v>203</v>
      </c>
      <c r="L81" s="4"/>
      <c r="M81" s="4"/>
    </row>
    <row r="82" spans="1:14" ht="93" customHeight="1">
      <c r="A82" s="110">
        <v>61</v>
      </c>
      <c r="B82" s="192" t="s">
        <v>258</v>
      </c>
      <c r="C82" s="192"/>
      <c r="D82" s="192"/>
      <c r="E82" s="110">
        <v>1</v>
      </c>
      <c r="F82" s="110" t="s">
        <v>19</v>
      </c>
      <c r="G82" s="111"/>
      <c r="H82" s="112">
        <f>G82*E82</f>
        <v>0</v>
      </c>
      <c r="I82" s="112">
        <f t="shared" si="15"/>
        <v>0</v>
      </c>
      <c r="J82" s="112">
        <f t="shared" si="16"/>
        <v>0</v>
      </c>
      <c r="K82" s="122" t="s">
        <v>259</v>
      </c>
      <c r="L82" s="4"/>
      <c r="M82" s="4"/>
    </row>
    <row r="83" spans="1:14" ht="132.94999999999999" customHeight="1">
      <c r="A83" s="110">
        <v>62</v>
      </c>
      <c r="B83" s="189" t="s">
        <v>260</v>
      </c>
      <c r="C83" s="190"/>
      <c r="D83" s="191"/>
      <c r="E83" s="110">
        <v>1</v>
      </c>
      <c r="F83" s="110" t="s">
        <v>19</v>
      </c>
      <c r="G83" s="111"/>
      <c r="H83" s="112">
        <f>G83*E83</f>
        <v>0</v>
      </c>
      <c r="I83" s="112">
        <f t="shared" si="15"/>
        <v>0</v>
      </c>
      <c r="J83" s="112">
        <f t="shared" si="16"/>
        <v>0</v>
      </c>
      <c r="K83" s="122" t="s">
        <v>261</v>
      </c>
      <c r="L83" s="4"/>
      <c r="M83" s="4"/>
    </row>
    <row r="84" spans="1:14" ht="90.95" customHeight="1">
      <c r="A84" s="110">
        <v>63</v>
      </c>
      <c r="B84" s="192" t="s">
        <v>328</v>
      </c>
      <c r="C84" s="192"/>
      <c r="D84" s="192"/>
      <c r="E84" s="110">
        <v>46</v>
      </c>
      <c r="F84" s="110" t="s">
        <v>19</v>
      </c>
      <c r="G84" s="111"/>
      <c r="H84" s="112">
        <f>G84*E84</f>
        <v>0</v>
      </c>
      <c r="I84" s="112">
        <f t="shared" si="15"/>
        <v>0</v>
      </c>
      <c r="J84" s="112">
        <f t="shared" si="16"/>
        <v>0</v>
      </c>
      <c r="K84" s="123" t="s">
        <v>168</v>
      </c>
      <c r="L84" s="12"/>
    </row>
    <row r="85" spans="1:14" ht="54" customHeight="1">
      <c r="A85" s="110">
        <v>64</v>
      </c>
      <c r="B85" s="189" t="s">
        <v>169</v>
      </c>
      <c r="C85" s="190"/>
      <c r="D85" s="191"/>
      <c r="E85" s="110">
        <v>1</v>
      </c>
      <c r="F85" s="110" t="s">
        <v>19</v>
      </c>
      <c r="G85" s="111"/>
      <c r="H85" s="112">
        <f t="shared" ref="H85:H95" si="17">G85*E85</f>
        <v>0</v>
      </c>
      <c r="I85" s="112">
        <f t="shared" si="15"/>
        <v>0</v>
      </c>
      <c r="J85" s="112">
        <f t="shared" si="16"/>
        <v>0</v>
      </c>
      <c r="K85" s="122" t="s">
        <v>170</v>
      </c>
      <c r="L85" s="12"/>
    </row>
    <row r="86" spans="1:14" ht="56.1" customHeight="1">
      <c r="A86" s="110">
        <v>65</v>
      </c>
      <c r="B86" s="189" t="s">
        <v>171</v>
      </c>
      <c r="C86" s="190"/>
      <c r="D86" s="191"/>
      <c r="E86" s="110">
        <v>3</v>
      </c>
      <c r="F86" s="110" t="s">
        <v>19</v>
      </c>
      <c r="G86" s="111"/>
      <c r="H86" s="112">
        <f t="shared" si="17"/>
        <v>0</v>
      </c>
      <c r="I86" s="112">
        <f t="shared" si="15"/>
        <v>0</v>
      </c>
      <c r="J86" s="112">
        <f t="shared" si="16"/>
        <v>0</v>
      </c>
      <c r="K86" s="122" t="s">
        <v>172</v>
      </c>
      <c r="L86" s="12"/>
    </row>
    <row r="87" spans="1:14" ht="147" customHeight="1">
      <c r="A87" s="110">
        <v>66</v>
      </c>
      <c r="B87" s="189" t="s">
        <v>173</v>
      </c>
      <c r="C87" s="190"/>
      <c r="D87" s="191"/>
      <c r="E87" s="110">
        <v>1</v>
      </c>
      <c r="F87" s="110" t="s">
        <v>19</v>
      </c>
      <c r="G87" s="111"/>
      <c r="H87" s="112">
        <f t="shared" si="17"/>
        <v>0</v>
      </c>
      <c r="I87" s="112">
        <f t="shared" si="15"/>
        <v>0</v>
      </c>
      <c r="J87" s="112">
        <f t="shared" si="16"/>
        <v>0</v>
      </c>
      <c r="K87" s="122" t="s">
        <v>262</v>
      </c>
      <c r="L87" s="12"/>
      <c r="M87" s="4"/>
      <c r="N87" s="4"/>
    </row>
    <row r="88" spans="1:14" ht="138.94999999999999" customHeight="1">
      <c r="A88" s="110">
        <v>67</v>
      </c>
      <c r="B88" s="189" t="s">
        <v>9</v>
      </c>
      <c r="C88" s="190"/>
      <c r="D88" s="191"/>
      <c r="E88" s="110">
        <v>1</v>
      </c>
      <c r="F88" s="110" t="s">
        <v>19</v>
      </c>
      <c r="G88" s="111"/>
      <c r="H88" s="112">
        <f t="shared" si="17"/>
        <v>0</v>
      </c>
      <c r="I88" s="112">
        <f t="shared" si="15"/>
        <v>0</v>
      </c>
      <c r="J88" s="112">
        <f t="shared" si="16"/>
        <v>0</v>
      </c>
      <c r="K88" s="122" t="s">
        <v>175</v>
      </c>
      <c r="L88" s="12"/>
      <c r="M88" s="4"/>
      <c r="N88" s="4"/>
    </row>
    <row r="89" spans="1:14" ht="131.1" customHeight="1">
      <c r="A89" s="110">
        <v>68</v>
      </c>
      <c r="B89" s="189" t="s">
        <v>36</v>
      </c>
      <c r="C89" s="190"/>
      <c r="D89" s="191"/>
      <c r="E89" s="110">
        <v>8</v>
      </c>
      <c r="F89" s="110" t="s">
        <v>19</v>
      </c>
      <c r="G89" s="111"/>
      <c r="H89" s="112">
        <f t="shared" si="17"/>
        <v>0</v>
      </c>
      <c r="I89" s="112">
        <f t="shared" si="15"/>
        <v>0</v>
      </c>
      <c r="J89" s="112">
        <f t="shared" si="16"/>
        <v>0</v>
      </c>
      <c r="K89" s="127" t="s">
        <v>176</v>
      </c>
      <c r="L89" s="12"/>
      <c r="M89" s="4"/>
      <c r="N89" s="4"/>
    </row>
    <row r="90" spans="1:14" ht="131.1" customHeight="1">
      <c r="A90" s="110">
        <v>69</v>
      </c>
      <c r="B90" s="189" t="s">
        <v>181</v>
      </c>
      <c r="C90" s="190"/>
      <c r="D90" s="191"/>
      <c r="E90" s="110">
        <v>10</v>
      </c>
      <c r="F90" s="110" t="s">
        <v>19</v>
      </c>
      <c r="G90" s="111"/>
      <c r="H90" s="112">
        <f t="shared" si="17"/>
        <v>0</v>
      </c>
      <c r="I90" s="112">
        <f t="shared" si="15"/>
        <v>0</v>
      </c>
      <c r="J90" s="112">
        <f t="shared" si="16"/>
        <v>0</v>
      </c>
      <c r="K90" s="127" t="s">
        <v>176</v>
      </c>
      <c r="L90" s="12"/>
      <c r="M90" s="4"/>
    </row>
    <row r="91" spans="1:14" ht="78.95" customHeight="1">
      <c r="A91" s="110">
        <v>70</v>
      </c>
      <c r="B91" s="189" t="s">
        <v>209</v>
      </c>
      <c r="C91" s="190"/>
      <c r="D91" s="191"/>
      <c r="E91" s="110">
        <v>3</v>
      </c>
      <c r="F91" s="110" t="s">
        <v>19</v>
      </c>
      <c r="G91" s="111"/>
      <c r="H91" s="112">
        <f t="shared" si="17"/>
        <v>0</v>
      </c>
      <c r="I91" s="112">
        <f t="shared" si="15"/>
        <v>0</v>
      </c>
      <c r="J91" s="112">
        <f t="shared" si="16"/>
        <v>0</v>
      </c>
      <c r="K91" s="127" t="s">
        <v>210</v>
      </c>
      <c r="L91" s="12"/>
    </row>
    <row r="92" spans="1:14" ht="78.95" customHeight="1">
      <c r="A92" s="110">
        <v>71</v>
      </c>
      <c r="B92" s="189" t="s">
        <v>263</v>
      </c>
      <c r="C92" s="190"/>
      <c r="D92" s="191"/>
      <c r="E92" s="110">
        <v>1</v>
      </c>
      <c r="F92" s="110" t="s">
        <v>19</v>
      </c>
      <c r="G92" s="111"/>
      <c r="H92" s="112">
        <f t="shared" si="17"/>
        <v>0</v>
      </c>
      <c r="I92" s="112">
        <f t="shared" si="15"/>
        <v>0</v>
      </c>
      <c r="J92" s="112">
        <f t="shared" si="16"/>
        <v>0</v>
      </c>
      <c r="K92" s="127" t="s">
        <v>214</v>
      </c>
      <c r="L92" s="12"/>
    </row>
    <row r="93" spans="1:14" ht="39" customHeight="1">
      <c r="A93" s="110">
        <v>72</v>
      </c>
      <c r="B93" s="189" t="s">
        <v>219</v>
      </c>
      <c r="C93" s="190"/>
      <c r="D93" s="191"/>
      <c r="E93" s="110">
        <v>1</v>
      </c>
      <c r="F93" s="110" t="s">
        <v>19</v>
      </c>
      <c r="G93" s="111"/>
      <c r="H93" s="112">
        <f t="shared" si="17"/>
        <v>0</v>
      </c>
      <c r="I93" s="112">
        <f t="shared" si="15"/>
        <v>0</v>
      </c>
      <c r="J93" s="112">
        <f t="shared" si="16"/>
        <v>0</v>
      </c>
      <c r="K93" s="127" t="s">
        <v>220</v>
      </c>
      <c r="L93" s="12"/>
    </row>
    <row r="94" spans="1:14" ht="48" customHeight="1">
      <c r="A94" s="110">
        <v>73</v>
      </c>
      <c r="B94" s="189" t="s">
        <v>264</v>
      </c>
      <c r="C94" s="190"/>
      <c r="D94" s="191"/>
      <c r="E94" s="110">
        <v>8</v>
      </c>
      <c r="F94" s="110" t="s">
        <v>19</v>
      </c>
      <c r="G94" s="111"/>
      <c r="H94" s="112">
        <f t="shared" si="17"/>
        <v>0</v>
      </c>
      <c r="I94" s="112">
        <f t="shared" si="15"/>
        <v>0</v>
      </c>
      <c r="J94" s="112">
        <f t="shared" si="16"/>
        <v>0</v>
      </c>
      <c r="K94" s="127" t="s">
        <v>265</v>
      </c>
      <c r="L94" s="12"/>
    </row>
    <row r="95" spans="1:14" ht="39" customHeight="1" thickBot="1">
      <c r="A95" s="110">
        <v>74</v>
      </c>
      <c r="B95" s="189" t="s">
        <v>266</v>
      </c>
      <c r="C95" s="190"/>
      <c r="D95" s="191"/>
      <c r="E95" s="110">
        <v>1</v>
      </c>
      <c r="F95" s="110" t="s">
        <v>267</v>
      </c>
      <c r="G95" s="111"/>
      <c r="H95" s="112">
        <f t="shared" si="17"/>
        <v>0</v>
      </c>
      <c r="I95" s="112">
        <f t="shared" si="15"/>
        <v>0</v>
      </c>
      <c r="J95" s="112">
        <f t="shared" si="16"/>
        <v>0</v>
      </c>
      <c r="K95" s="127" t="s">
        <v>268</v>
      </c>
      <c r="L95" s="12"/>
      <c r="M95" s="13"/>
    </row>
    <row r="96" spans="1:14" ht="24.95" customHeight="1" thickBot="1">
      <c r="A96" s="72"/>
      <c r="B96" s="73"/>
      <c r="C96" s="176" t="s">
        <v>182</v>
      </c>
      <c r="D96" s="177"/>
      <c r="E96" s="177"/>
      <c r="F96" s="177"/>
      <c r="G96" s="178"/>
      <c r="H96" s="114">
        <f>SUM(H81:H95)</f>
        <v>0</v>
      </c>
      <c r="I96" s="115"/>
      <c r="J96" s="114">
        <f>SUM(J81:J95)</f>
        <v>0</v>
      </c>
      <c r="K96" s="97"/>
      <c r="M96" s="13"/>
    </row>
    <row r="97" spans="1:12" ht="27.95" customHeight="1">
      <c r="A97" s="84"/>
      <c r="B97" s="73"/>
      <c r="C97" s="73"/>
      <c r="D97" s="73"/>
      <c r="E97" s="72"/>
      <c r="F97" s="72"/>
      <c r="G97" s="115"/>
      <c r="H97" s="115"/>
      <c r="I97" s="115"/>
      <c r="J97" s="115"/>
      <c r="K97" s="97"/>
      <c r="L97" s="6"/>
    </row>
    <row r="98" spans="1:12" ht="17.100000000000001" customHeight="1">
      <c r="A98" s="187" t="s">
        <v>186</v>
      </c>
      <c r="B98" s="154"/>
      <c r="C98" s="154"/>
      <c r="D98" s="154"/>
      <c r="E98" s="154"/>
      <c r="F98" s="154"/>
      <c r="G98" s="154"/>
      <c r="H98" s="154"/>
      <c r="I98" s="154"/>
      <c r="J98" s="154"/>
      <c r="K98" s="193"/>
    </row>
    <row r="99" spans="1:12" ht="29.25" customHeight="1" thickBot="1">
      <c r="A99" s="110">
        <v>78</v>
      </c>
      <c r="B99" s="189" t="s">
        <v>75</v>
      </c>
      <c r="C99" s="190"/>
      <c r="D99" s="191"/>
      <c r="E99" s="110">
        <v>1</v>
      </c>
      <c r="F99" s="110" t="s">
        <v>19</v>
      </c>
      <c r="G99" s="111"/>
      <c r="H99" s="112">
        <f t="shared" ref="H99" si="18">G99*E99</f>
        <v>0</v>
      </c>
      <c r="I99" s="112">
        <f t="shared" ref="I99" si="19">G99*1.21</f>
        <v>0</v>
      </c>
      <c r="J99" s="112">
        <f t="shared" ref="J99" si="20">I99*E99</f>
        <v>0</v>
      </c>
      <c r="K99" s="125" t="s">
        <v>75</v>
      </c>
    </row>
    <row r="100" spans="1:12" ht="24.95" customHeight="1" thickBot="1">
      <c r="A100" s="72"/>
      <c r="B100" s="73"/>
      <c r="C100" s="176" t="s">
        <v>187</v>
      </c>
      <c r="D100" s="177"/>
      <c r="E100" s="177"/>
      <c r="F100" s="177"/>
      <c r="G100" s="178"/>
      <c r="H100" s="114">
        <f>SUM(H99)</f>
        <v>0</v>
      </c>
      <c r="I100" s="115"/>
      <c r="J100" s="114">
        <f>SUM(J99)</f>
        <v>0</v>
      </c>
      <c r="K100" s="97"/>
    </row>
    <row r="101" spans="1:12">
      <c r="A101" s="84"/>
      <c r="B101" s="73"/>
      <c r="C101" s="73"/>
      <c r="D101" s="73"/>
      <c r="E101" s="72"/>
      <c r="F101" s="72"/>
      <c r="G101" s="115"/>
      <c r="H101" s="115"/>
      <c r="I101" s="115"/>
      <c r="J101" s="115"/>
      <c r="K101" s="97"/>
      <c r="L101" s="6"/>
    </row>
    <row r="102" spans="1:12">
      <c r="A102" s="85"/>
      <c r="B102" s="86"/>
      <c r="C102" s="86"/>
      <c r="D102" s="85"/>
      <c r="E102" s="85"/>
      <c r="F102" s="85"/>
      <c r="G102" s="85"/>
      <c r="H102" s="85"/>
      <c r="I102" s="85"/>
      <c r="J102" s="85"/>
      <c r="K102" s="85"/>
    </row>
    <row r="103" spans="1:12">
      <c r="A103" s="87"/>
      <c r="B103" s="88"/>
      <c r="C103" s="88"/>
      <c r="D103" s="87"/>
      <c r="E103" s="87"/>
      <c r="F103" s="87"/>
      <c r="G103" s="87"/>
      <c r="H103" s="87"/>
      <c r="I103" s="87"/>
      <c r="J103" s="87"/>
      <c r="K103" s="87"/>
    </row>
    <row r="104" spans="1:12" ht="15.75" thickBot="1">
      <c r="A104" s="87"/>
      <c r="B104" s="88"/>
      <c r="C104" s="88"/>
      <c r="D104" s="87"/>
      <c r="E104" s="87"/>
      <c r="F104" s="87"/>
      <c r="G104" s="87"/>
      <c r="H104" s="87"/>
      <c r="I104" s="87"/>
      <c r="J104" s="87"/>
      <c r="K104" s="87"/>
    </row>
    <row r="105" spans="1:12">
      <c r="A105" s="88"/>
      <c r="B105" s="88"/>
      <c r="C105" s="88"/>
      <c r="D105" s="173" t="s">
        <v>5</v>
      </c>
      <c r="E105" s="174"/>
      <c r="F105" s="174"/>
      <c r="G105" s="175"/>
      <c r="H105" s="136">
        <f>H100+H96+H78+H53+H34+H25+H21</f>
        <v>0</v>
      </c>
      <c r="I105" s="89"/>
      <c r="J105" s="89"/>
      <c r="K105" s="87"/>
    </row>
    <row r="106" spans="1:12">
      <c r="A106" s="88"/>
      <c r="B106" s="88"/>
      <c r="C106" s="88"/>
      <c r="D106" s="167" t="s">
        <v>6</v>
      </c>
      <c r="E106" s="168"/>
      <c r="F106" s="168"/>
      <c r="G106" s="169"/>
      <c r="H106" s="137">
        <f>H107-H105</f>
        <v>0</v>
      </c>
      <c r="I106" s="89"/>
      <c r="J106" s="89"/>
      <c r="K106" s="87"/>
    </row>
    <row r="107" spans="1:12" ht="15.75" thickBot="1">
      <c r="A107" s="88"/>
      <c r="B107" s="88"/>
      <c r="C107" s="88"/>
      <c r="D107" s="170" t="s">
        <v>7</v>
      </c>
      <c r="E107" s="171"/>
      <c r="F107" s="171"/>
      <c r="G107" s="172"/>
      <c r="H107" s="138">
        <f>H105*1.21</f>
        <v>0</v>
      </c>
      <c r="I107" s="90"/>
      <c r="J107" s="90"/>
      <c r="K107" s="87"/>
    </row>
  </sheetData>
  <mergeCells count="96">
    <mergeCell ref="D107:G107"/>
    <mergeCell ref="B91:D91"/>
    <mergeCell ref="B92:D92"/>
    <mergeCell ref="B93:D93"/>
    <mergeCell ref="B94:D94"/>
    <mergeCell ref="B95:D95"/>
    <mergeCell ref="C96:G96"/>
    <mergeCell ref="A98:K98"/>
    <mergeCell ref="B99:D99"/>
    <mergeCell ref="C100:G100"/>
    <mergeCell ref="D105:G105"/>
    <mergeCell ref="D106:G106"/>
    <mergeCell ref="B90:D90"/>
    <mergeCell ref="C78:G78"/>
    <mergeCell ref="A80:K80"/>
    <mergeCell ref="B81:D81"/>
    <mergeCell ref="B82:D82"/>
    <mergeCell ref="B83:D83"/>
    <mergeCell ref="B84:D84"/>
    <mergeCell ref="B85:D85"/>
    <mergeCell ref="B86:D86"/>
    <mergeCell ref="B87:D87"/>
    <mergeCell ref="B88:D88"/>
    <mergeCell ref="B89:D89"/>
    <mergeCell ref="B77:D77"/>
    <mergeCell ref="B66:D66"/>
    <mergeCell ref="B67:D67"/>
    <mergeCell ref="B68:D68"/>
    <mergeCell ref="B69:D69"/>
    <mergeCell ref="B70:D70"/>
    <mergeCell ref="B71:D71"/>
    <mergeCell ref="B72:D72"/>
    <mergeCell ref="B73:D73"/>
    <mergeCell ref="B74:D74"/>
    <mergeCell ref="B75:D75"/>
    <mergeCell ref="B76:D76"/>
    <mergeCell ref="B65:D65"/>
    <mergeCell ref="C53:G53"/>
    <mergeCell ref="A55:K55"/>
    <mergeCell ref="B56:D56"/>
    <mergeCell ref="B57:D57"/>
    <mergeCell ref="B58:D58"/>
    <mergeCell ref="B59:D59"/>
    <mergeCell ref="B60:D60"/>
    <mergeCell ref="B61:D61"/>
    <mergeCell ref="B62:D62"/>
    <mergeCell ref="B63:D63"/>
    <mergeCell ref="B64:D64"/>
    <mergeCell ref="B52:D52"/>
    <mergeCell ref="B41:D41"/>
    <mergeCell ref="B42:D42"/>
    <mergeCell ref="B43:D43"/>
    <mergeCell ref="B44:D44"/>
    <mergeCell ref="B45:D45"/>
    <mergeCell ref="B46:D46"/>
    <mergeCell ref="B47:D47"/>
    <mergeCell ref="B48:D48"/>
    <mergeCell ref="B49:D49"/>
    <mergeCell ref="B50:D50"/>
    <mergeCell ref="B51:D51"/>
    <mergeCell ref="B40:D40"/>
    <mergeCell ref="B28:D28"/>
    <mergeCell ref="B29:D29"/>
    <mergeCell ref="B30:D30"/>
    <mergeCell ref="B31:D31"/>
    <mergeCell ref="B32:D32"/>
    <mergeCell ref="B33:D33"/>
    <mergeCell ref="C34:G34"/>
    <mergeCell ref="A36:K36"/>
    <mergeCell ref="B37:D37"/>
    <mergeCell ref="B38:D38"/>
    <mergeCell ref="B39:D39"/>
    <mergeCell ref="A27:K27"/>
    <mergeCell ref="B14:D14"/>
    <mergeCell ref="B15:D15"/>
    <mergeCell ref="B16:D16"/>
    <mergeCell ref="B17:D17"/>
    <mergeCell ref="B18:D18"/>
    <mergeCell ref="B19:D19"/>
    <mergeCell ref="B20:D20"/>
    <mergeCell ref="C21:G21"/>
    <mergeCell ref="A23:K23"/>
    <mergeCell ref="B24:D24"/>
    <mergeCell ref="C25:G25"/>
    <mergeCell ref="B13:D13"/>
    <mergeCell ref="A1:K2"/>
    <mergeCell ref="A3:K3"/>
    <mergeCell ref="A4:K4"/>
    <mergeCell ref="B5:D5"/>
    <mergeCell ref="A6:K6"/>
    <mergeCell ref="B7:D7"/>
    <mergeCell ref="B8:D8"/>
    <mergeCell ref="B9:D9"/>
    <mergeCell ref="B10:D10"/>
    <mergeCell ref="B11:D11"/>
    <mergeCell ref="B12:D12"/>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xl/worksheets/sheet9.xml><?xml version="1.0" encoding="utf-8"?>
<worksheet xmlns="http://schemas.openxmlformats.org/spreadsheetml/2006/main" xmlns:r="http://schemas.openxmlformats.org/officeDocument/2006/relationships">
  <sheetPr>
    <tabColor theme="7" tint="-0.249977111117893"/>
  </sheetPr>
  <dimension ref="A1:L78"/>
  <sheetViews>
    <sheetView tabSelected="1" topLeftCell="A61" zoomScaleNormal="100" zoomScalePageLayoutView="115" workbookViewId="0">
      <selection activeCell="D76" sqref="D76:H78"/>
    </sheetView>
  </sheetViews>
  <sheetFormatPr defaultColWidth="8.85546875" defaultRowHeight="15"/>
  <cols>
    <col min="1" max="2" width="8.85546875" style="2"/>
    <col min="3" max="3" width="20.85546875" style="2" customWidth="1"/>
    <col min="4" max="4" width="2.7109375" style="2" customWidth="1"/>
    <col min="5" max="6" width="8.85546875" style="2"/>
    <col min="7" max="7" width="12" style="2" customWidth="1"/>
    <col min="8" max="10" width="12.85546875" style="2" customWidth="1"/>
    <col min="11" max="11" width="63.42578125" style="1" customWidth="1"/>
  </cols>
  <sheetData>
    <row r="1" spans="1:12">
      <c r="A1" s="148" t="s">
        <v>332</v>
      </c>
      <c r="B1" s="148"/>
      <c r="C1" s="148"/>
      <c r="D1" s="148"/>
      <c r="E1" s="148"/>
      <c r="F1" s="148"/>
      <c r="G1" s="148"/>
      <c r="H1" s="148"/>
      <c r="I1" s="148"/>
      <c r="J1" s="148"/>
      <c r="K1" s="148"/>
    </row>
    <row r="2" spans="1:12">
      <c r="A2" s="148"/>
      <c r="B2" s="148"/>
      <c r="C2" s="148"/>
      <c r="D2" s="148"/>
      <c r="E2" s="148"/>
      <c r="F2" s="148"/>
      <c r="G2" s="148"/>
      <c r="H2" s="148"/>
      <c r="I2" s="148"/>
      <c r="J2" s="148"/>
      <c r="K2" s="148"/>
    </row>
    <row r="3" spans="1:12" ht="21">
      <c r="A3" s="149" t="s">
        <v>37</v>
      </c>
      <c r="B3" s="149"/>
      <c r="C3" s="149"/>
      <c r="D3" s="149"/>
      <c r="E3" s="149"/>
      <c r="F3" s="149"/>
      <c r="G3" s="149"/>
      <c r="H3" s="149"/>
      <c r="I3" s="149"/>
      <c r="J3" s="149"/>
      <c r="K3" s="149"/>
    </row>
    <row r="4" spans="1:12" ht="21">
      <c r="A4" s="150" t="s">
        <v>76</v>
      </c>
      <c r="B4" s="150"/>
      <c r="C4" s="150"/>
      <c r="D4" s="150"/>
      <c r="E4" s="150"/>
      <c r="F4" s="150"/>
      <c r="G4" s="150"/>
      <c r="H4" s="150"/>
      <c r="I4" s="150"/>
      <c r="J4" s="150"/>
      <c r="K4" s="150"/>
    </row>
    <row r="5" spans="1:12" s="3" customFormat="1" ht="25.5">
      <c r="A5" s="120" t="s">
        <v>0</v>
      </c>
      <c r="B5" s="186" t="s">
        <v>1</v>
      </c>
      <c r="C5" s="186"/>
      <c r="D5" s="186"/>
      <c r="E5" s="120" t="s">
        <v>2</v>
      </c>
      <c r="F5" s="120" t="s">
        <v>18</v>
      </c>
      <c r="G5" s="121" t="s">
        <v>3</v>
      </c>
      <c r="H5" s="121" t="s">
        <v>4</v>
      </c>
      <c r="I5" s="121" t="s">
        <v>22</v>
      </c>
      <c r="J5" s="121" t="s">
        <v>23</v>
      </c>
      <c r="K5" s="63" t="s">
        <v>10</v>
      </c>
      <c r="L5" s="19"/>
    </row>
    <row r="6" spans="1:12" ht="15" customHeight="1">
      <c r="A6" s="187" t="s">
        <v>20</v>
      </c>
      <c r="B6" s="154"/>
      <c r="C6" s="154"/>
      <c r="D6" s="154"/>
      <c r="E6" s="154"/>
      <c r="F6" s="154"/>
      <c r="G6" s="154"/>
      <c r="H6" s="154"/>
      <c r="I6" s="154"/>
      <c r="J6" s="154"/>
      <c r="K6" s="154"/>
      <c r="L6" s="20"/>
    </row>
    <row r="7" spans="1:12" ht="29.1" customHeight="1">
      <c r="A7" s="110">
        <v>1</v>
      </c>
      <c r="B7" s="188" t="s">
        <v>25</v>
      </c>
      <c r="C7" s="188"/>
      <c r="D7" s="188"/>
      <c r="E7" s="110">
        <v>1</v>
      </c>
      <c r="F7" s="110" t="s">
        <v>19</v>
      </c>
      <c r="G7" s="111"/>
      <c r="H7" s="112">
        <f>G7*E7</f>
        <v>0</v>
      </c>
      <c r="I7" s="112">
        <f t="shared" ref="I7:I17" si="0">G7*1.21</f>
        <v>0</v>
      </c>
      <c r="J7" s="112">
        <f t="shared" ref="J7:J17" si="1">I7*E7</f>
        <v>0</v>
      </c>
      <c r="K7" s="96" t="s">
        <v>44</v>
      </c>
      <c r="L7" s="20"/>
    </row>
    <row r="8" spans="1:12">
      <c r="A8" s="110">
        <v>2</v>
      </c>
      <c r="B8" s="188" t="s">
        <v>30</v>
      </c>
      <c r="C8" s="188"/>
      <c r="D8" s="188"/>
      <c r="E8" s="110">
        <v>1</v>
      </c>
      <c r="F8" s="110" t="s">
        <v>19</v>
      </c>
      <c r="G8" s="111"/>
      <c r="H8" s="112">
        <f t="shared" ref="H8:H17" si="2">G8*E8</f>
        <v>0</v>
      </c>
      <c r="I8" s="112">
        <f t="shared" si="0"/>
        <v>0</v>
      </c>
      <c r="J8" s="112">
        <f t="shared" si="1"/>
        <v>0</v>
      </c>
      <c r="K8" s="96" t="s">
        <v>44</v>
      </c>
      <c r="L8" s="20"/>
    </row>
    <row r="9" spans="1:12" ht="29.1" customHeight="1">
      <c r="A9" s="110">
        <v>3</v>
      </c>
      <c r="B9" s="188" t="s">
        <v>26</v>
      </c>
      <c r="C9" s="188"/>
      <c r="D9" s="188"/>
      <c r="E9" s="110">
        <v>1</v>
      </c>
      <c r="F9" s="110" t="s">
        <v>19</v>
      </c>
      <c r="G9" s="111"/>
      <c r="H9" s="112">
        <f t="shared" si="2"/>
        <v>0</v>
      </c>
      <c r="I9" s="112">
        <f t="shared" si="0"/>
        <v>0</v>
      </c>
      <c r="J9" s="112">
        <f t="shared" si="1"/>
        <v>0</v>
      </c>
      <c r="K9" s="96" t="s">
        <v>44</v>
      </c>
      <c r="L9" s="20"/>
    </row>
    <row r="10" spans="1:12" ht="17.100000000000001" customHeight="1">
      <c r="A10" s="110">
        <v>4</v>
      </c>
      <c r="B10" s="188" t="s">
        <v>27</v>
      </c>
      <c r="C10" s="188"/>
      <c r="D10" s="188"/>
      <c r="E10" s="110">
        <v>1</v>
      </c>
      <c r="F10" s="110" t="s">
        <v>19</v>
      </c>
      <c r="G10" s="111"/>
      <c r="H10" s="112">
        <f t="shared" si="2"/>
        <v>0</v>
      </c>
      <c r="I10" s="112">
        <f t="shared" si="0"/>
        <v>0</v>
      </c>
      <c r="J10" s="112">
        <f t="shared" si="1"/>
        <v>0</v>
      </c>
      <c r="K10" s="96" t="s">
        <v>45</v>
      </c>
      <c r="L10" s="20"/>
    </row>
    <row r="11" spans="1:12" ht="29.1" customHeight="1">
      <c r="A11" s="110">
        <v>5</v>
      </c>
      <c r="B11" s="188" t="s">
        <v>28</v>
      </c>
      <c r="C11" s="188"/>
      <c r="D11" s="188"/>
      <c r="E11" s="110">
        <v>1</v>
      </c>
      <c r="F11" s="110" t="s">
        <v>19</v>
      </c>
      <c r="G11" s="111"/>
      <c r="H11" s="112">
        <f t="shared" si="2"/>
        <v>0</v>
      </c>
      <c r="I11" s="112">
        <f t="shared" si="0"/>
        <v>0</v>
      </c>
      <c r="J11" s="112">
        <f t="shared" si="1"/>
        <v>0</v>
      </c>
      <c r="K11" s="96" t="s">
        <v>45</v>
      </c>
      <c r="L11" s="20"/>
    </row>
    <row r="12" spans="1:12">
      <c r="A12" s="110">
        <v>6</v>
      </c>
      <c r="B12" s="188" t="s">
        <v>29</v>
      </c>
      <c r="C12" s="188"/>
      <c r="D12" s="188"/>
      <c r="E12" s="110">
        <v>1</v>
      </c>
      <c r="F12" s="110" t="s">
        <v>19</v>
      </c>
      <c r="G12" s="111"/>
      <c r="H12" s="112">
        <f t="shared" si="2"/>
        <v>0</v>
      </c>
      <c r="I12" s="112">
        <f t="shared" si="0"/>
        <v>0</v>
      </c>
      <c r="J12" s="112">
        <f t="shared" si="1"/>
        <v>0</v>
      </c>
      <c r="K12" s="96" t="s">
        <v>45</v>
      </c>
      <c r="L12" s="20"/>
    </row>
    <row r="13" spans="1:12" ht="27" customHeight="1">
      <c r="A13" s="110">
        <v>7</v>
      </c>
      <c r="B13" s="188" t="s">
        <v>77</v>
      </c>
      <c r="C13" s="188"/>
      <c r="D13" s="188"/>
      <c r="E13" s="110">
        <v>1</v>
      </c>
      <c r="F13" s="110" t="s">
        <v>19</v>
      </c>
      <c r="G13" s="111"/>
      <c r="H13" s="112">
        <f t="shared" si="2"/>
        <v>0</v>
      </c>
      <c r="I13" s="112">
        <f t="shared" si="0"/>
        <v>0</v>
      </c>
      <c r="J13" s="112">
        <f t="shared" si="1"/>
        <v>0</v>
      </c>
      <c r="K13" s="96" t="s">
        <v>45</v>
      </c>
      <c r="L13" s="20"/>
    </row>
    <row r="14" spans="1:12">
      <c r="A14" s="110">
        <v>8</v>
      </c>
      <c r="B14" s="188" t="s">
        <v>269</v>
      </c>
      <c r="C14" s="188"/>
      <c r="D14" s="188"/>
      <c r="E14" s="110">
        <v>1</v>
      </c>
      <c r="F14" s="110" t="s">
        <v>19</v>
      </c>
      <c r="G14" s="111"/>
      <c r="H14" s="112">
        <f t="shared" si="2"/>
        <v>0</v>
      </c>
      <c r="I14" s="112">
        <f t="shared" si="0"/>
        <v>0</v>
      </c>
      <c r="J14" s="112">
        <f t="shared" si="1"/>
        <v>0</v>
      </c>
      <c r="K14" s="96" t="s">
        <v>270</v>
      </c>
      <c r="L14" s="20"/>
    </row>
    <row r="15" spans="1:12">
      <c r="A15" s="110">
        <v>9</v>
      </c>
      <c r="B15" s="188" t="s">
        <v>31</v>
      </c>
      <c r="C15" s="188"/>
      <c r="D15" s="188"/>
      <c r="E15" s="110">
        <v>1</v>
      </c>
      <c r="F15" s="110" t="s">
        <v>19</v>
      </c>
      <c r="G15" s="111"/>
      <c r="H15" s="112">
        <f t="shared" si="2"/>
        <v>0</v>
      </c>
      <c r="I15" s="112">
        <f t="shared" si="0"/>
        <v>0</v>
      </c>
      <c r="J15" s="112">
        <f t="shared" si="1"/>
        <v>0</v>
      </c>
      <c r="K15" s="96" t="s">
        <v>44</v>
      </c>
      <c r="L15" s="20"/>
    </row>
    <row r="16" spans="1:12">
      <c r="A16" s="110">
        <v>10</v>
      </c>
      <c r="B16" s="188" t="s">
        <v>78</v>
      </c>
      <c r="C16" s="188"/>
      <c r="D16" s="188"/>
      <c r="E16" s="110">
        <v>1</v>
      </c>
      <c r="F16" s="110" t="s">
        <v>19</v>
      </c>
      <c r="G16" s="111"/>
      <c r="H16" s="112">
        <f t="shared" si="2"/>
        <v>0</v>
      </c>
      <c r="I16" s="112">
        <f t="shared" si="0"/>
        <v>0</v>
      </c>
      <c r="J16" s="112">
        <f t="shared" si="1"/>
        <v>0</v>
      </c>
      <c r="K16" s="96" t="s">
        <v>44</v>
      </c>
      <c r="L16" s="20"/>
    </row>
    <row r="17" spans="1:12" ht="29.1" customHeight="1" thickBot="1">
      <c r="A17" s="110">
        <v>11</v>
      </c>
      <c r="B17" s="188" t="s">
        <v>79</v>
      </c>
      <c r="C17" s="188"/>
      <c r="D17" s="188"/>
      <c r="E17" s="110">
        <v>1</v>
      </c>
      <c r="F17" s="110" t="s">
        <v>19</v>
      </c>
      <c r="G17" s="111"/>
      <c r="H17" s="112">
        <f t="shared" si="2"/>
        <v>0</v>
      </c>
      <c r="I17" s="112">
        <f t="shared" si="0"/>
        <v>0</v>
      </c>
      <c r="J17" s="112">
        <f t="shared" si="1"/>
        <v>0</v>
      </c>
      <c r="K17" s="96" t="s">
        <v>45</v>
      </c>
      <c r="L17" s="20"/>
    </row>
    <row r="18" spans="1:12" ht="21" customHeight="1" thickBot="1">
      <c r="A18" s="72"/>
      <c r="B18" s="73"/>
      <c r="C18" s="73"/>
      <c r="D18" s="73"/>
      <c r="E18" s="155" t="s">
        <v>146</v>
      </c>
      <c r="F18" s="156"/>
      <c r="G18" s="156"/>
      <c r="H18" s="74">
        <f>SUM(H7:H17)</f>
        <v>0</v>
      </c>
      <c r="I18" s="91"/>
      <c r="J18" s="74">
        <f>SUM(J7:J17)</f>
        <v>0</v>
      </c>
      <c r="K18" s="97"/>
      <c r="L18" s="20"/>
    </row>
    <row r="19" spans="1:12" ht="20.100000000000001" customHeight="1">
      <c r="A19" s="76"/>
      <c r="B19" s="77"/>
      <c r="C19" s="77"/>
      <c r="D19" s="77"/>
      <c r="E19" s="78"/>
      <c r="F19" s="78"/>
      <c r="G19" s="79"/>
      <c r="H19" s="79"/>
      <c r="I19" s="79"/>
      <c r="J19" s="79"/>
      <c r="K19" s="98"/>
      <c r="L19" s="20"/>
    </row>
    <row r="20" spans="1:12">
      <c r="A20" s="187" t="s">
        <v>24</v>
      </c>
      <c r="B20" s="154"/>
      <c r="C20" s="154"/>
      <c r="D20" s="154"/>
      <c r="E20" s="154"/>
      <c r="F20" s="154"/>
      <c r="G20" s="154"/>
      <c r="H20" s="154"/>
      <c r="I20" s="154"/>
      <c r="J20" s="154"/>
      <c r="K20" s="154"/>
      <c r="L20" s="20"/>
    </row>
    <row r="21" spans="1:12">
      <c r="A21" s="110">
        <v>12</v>
      </c>
      <c r="B21" s="189" t="s">
        <v>14</v>
      </c>
      <c r="C21" s="190"/>
      <c r="D21" s="191"/>
      <c r="E21" s="110">
        <v>26</v>
      </c>
      <c r="F21" s="110" t="s">
        <v>42</v>
      </c>
      <c r="G21" s="111"/>
      <c r="H21" s="112">
        <f t="shared" ref="H21:H22" si="3">G21*E21</f>
        <v>0</v>
      </c>
      <c r="I21" s="112">
        <f t="shared" ref="I21:I22" si="4">G21*1.21</f>
        <v>0</v>
      </c>
      <c r="J21" s="112">
        <f t="shared" ref="J21:J22" si="5">I21*E21</f>
        <v>0</v>
      </c>
      <c r="K21" s="99" t="s">
        <v>46</v>
      </c>
      <c r="L21" s="20"/>
    </row>
    <row r="22" spans="1:12" ht="15.75" thickBot="1">
      <c r="A22" s="110">
        <v>13</v>
      </c>
      <c r="B22" s="189" t="s">
        <v>324</v>
      </c>
      <c r="C22" s="160"/>
      <c r="D22" s="161"/>
      <c r="E22" s="69">
        <v>26</v>
      </c>
      <c r="F22" s="69" t="s">
        <v>42</v>
      </c>
      <c r="G22" s="82"/>
      <c r="H22" s="112">
        <f t="shared" si="3"/>
        <v>0</v>
      </c>
      <c r="I22" s="112">
        <f t="shared" si="4"/>
        <v>0</v>
      </c>
      <c r="J22" s="112">
        <f t="shared" si="5"/>
        <v>0</v>
      </c>
      <c r="K22" s="99" t="s">
        <v>47</v>
      </c>
      <c r="L22" s="20"/>
    </row>
    <row r="23" spans="1:12" ht="18.95" customHeight="1" thickBot="1">
      <c r="A23" s="72"/>
      <c r="B23" s="73"/>
      <c r="C23" s="155" t="s">
        <v>271</v>
      </c>
      <c r="D23" s="156"/>
      <c r="E23" s="156"/>
      <c r="F23" s="156"/>
      <c r="G23" s="162"/>
      <c r="H23" s="74">
        <f>SUM(H21:H22)</f>
        <v>0</v>
      </c>
      <c r="I23" s="91"/>
      <c r="J23" s="74">
        <f>SUM(J21:J22)</f>
        <v>0</v>
      </c>
      <c r="K23" s="97"/>
      <c r="L23" s="20"/>
    </row>
    <row r="24" spans="1:12">
      <c r="A24" s="76"/>
      <c r="B24" s="77"/>
      <c r="C24" s="77"/>
      <c r="D24" s="77"/>
      <c r="E24" s="78"/>
      <c r="F24" s="78"/>
      <c r="G24" s="79"/>
      <c r="H24" s="79"/>
      <c r="I24" s="79"/>
      <c r="J24" s="79"/>
      <c r="K24" s="98"/>
      <c r="L24" s="20"/>
    </row>
    <row r="25" spans="1:12">
      <c r="A25" s="187" t="s">
        <v>33</v>
      </c>
      <c r="B25" s="154"/>
      <c r="C25" s="154"/>
      <c r="D25" s="154"/>
      <c r="E25" s="154"/>
      <c r="F25" s="154"/>
      <c r="G25" s="154"/>
      <c r="H25" s="154"/>
      <c r="I25" s="154"/>
      <c r="J25" s="154"/>
      <c r="K25" s="154"/>
      <c r="L25" s="20"/>
    </row>
    <row r="26" spans="1:12">
      <c r="A26" s="110">
        <v>27</v>
      </c>
      <c r="B26" s="189" t="s">
        <v>49</v>
      </c>
      <c r="C26" s="190" t="s">
        <v>49</v>
      </c>
      <c r="D26" s="191" t="s">
        <v>49</v>
      </c>
      <c r="E26" s="110">
        <v>5</v>
      </c>
      <c r="F26" s="110" t="s">
        <v>19</v>
      </c>
      <c r="G26" s="111"/>
      <c r="H26" s="112">
        <f>G26*E26</f>
        <v>0</v>
      </c>
      <c r="I26" s="112">
        <f t="shared" ref="I26:I48" si="6">G26*1.21</f>
        <v>0</v>
      </c>
      <c r="J26" s="112">
        <f t="shared" ref="J26:J48" si="7">I26*E26</f>
        <v>0</v>
      </c>
      <c r="K26" s="96" t="s">
        <v>45</v>
      </c>
      <c r="L26" s="20"/>
    </row>
    <row r="27" spans="1:12">
      <c r="A27" s="110">
        <v>28</v>
      </c>
      <c r="B27" s="189" t="s">
        <v>50</v>
      </c>
      <c r="C27" s="190" t="s">
        <v>50</v>
      </c>
      <c r="D27" s="191" t="s">
        <v>50</v>
      </c>
      <c r="E27" s="110">
        <v>80</v>
      </c>
      <c r="F27" s="110" t="s">
        <v>70</v>
      </c>
      <c r="G27" s="111"/>
      <c r="H27" s="112">
        <f t="shared" ref="H27:H48" si="8">G27*E27</f>
        <v>0</v>
      </c>
      <c r="I27" s="112">
        <f t="shared" si="6"/>
        <v>0</v>
      </c>
      <c r="J27" s="112">
        <f t="shared" si="7"/>
        <v>0</v>
      </c>
      <c r="K27" s="96" t="s">
        <v>45</v>
      </c>
      <c r="L27" s="20"/>
    </row>
    <row r="28" spans="1:12" ht="18.95" customHeight="1">
      <c r="A28" s="110">
        <v>29</v>
      </c>
      <c r="B28" s="189" t="s">
        <v>272</v>
      </c>
      <c r="C28" s="190" t="s">
        <v>272</v>
      </c>
      <c r="D28" s="191" t="s">
        <v>272</v>
      </c>
      <c r="E28" s="110">
        <v>20</v>
      </c>
      <c r="F28" s="110" t="s">
        <v>70</v>
      </c>
      <c r="G28" s="111"/>
      <c r="H28" s="112">
        <f t="shared" si="8"/>
        <v>0</v>
      </c>
      <c r="I28" s="112">
        <f t="shared" si="6"/>
        <v>0</v>
      </c>
      <c r="J28" s="112">
        <f t="shared" si="7"/>
        <v>0</v>
      </c>
      <c r="K28" s="96" t="s">
        <v>45</v>
      </c>
      <c r="L28" s="20"/>
    </row>
    <row r="29" spans="1:12">
      <c r="A29" s="110">
        <v>30</v>
      </c>
      <c r="B29" s="189" t="s">
        <v>273</v>
      </c>
      <c r="C29" s="190" t="s">
        <v>273</v>
      </c>
      <c r="D29" s="191" t="s">
        <v>273</v>
      </c>
      <c r="E29" s="110">
        <v>20</v>
      </c>
      <c r="F29" s="110" t="s">
        <v>70</v>
      </c>
      <c r="G29" s="111"/>
      <c r="H29" s="112">
        <f t="shared" si="8"/>
        <v>0</v>
      </c>
      <c r="I29" s="112">
        <f t="shared" si="6"/>
        <v>0</v>
      </c>
      <c r="J29" s="112">
        <f t="shared" si="7"/>
        <v>0</v>
      </c>
      <c r="K29" s="96" t="s">
        <v>45</v>
      </c>
      <c r="L29" s="20"/>
    </row>
    <row r="30" spans="1:12">
      <c r="A30" s="110">
        <v>31</v>
      </c>
      <c r="B30" s="189" t="s">
        <v>274</v>
      </c>
      <c r="C30" s="190" t="s">
        <v>274</v>
      </c>
      <c r="D30" s="191" t="s">
        <v>274</v>
      </c>
      <c r="E30" s="110">
        <v>30</v>
      </c>
      <c r="F30" s="110" t="s">
        <v>70</v>
      </c>
      <c r="G30" s="111"/>
      <c r="H30" s="112">
        <f t="shared" si="8"/>
        <v>0</v>
      </c>
      <c r="I30" s="112">
        <f t="shared" si="6"/>
        <v>0</v>
      </c>
      <c r="J30" s="112">
        <f t="shared" si="7"/>
        <v>0</v>
      </c>
      <c r="K30" s="96" t="s">
        <v>45</v>
      </c>
      <c r="L30" s="20"/>
    </row>
    <row r="31" spans="1:12">
      <c r="A31" s="110">
        <v>32</v>
      </c>
      <c r="B31" s="189" t="s">
        <v>52</v>
      </c>
      <c r="C31" s="190" t="s">
        <v>52</v>
      </c>
      <c r="D31" s="191" t="s">
        <v>52</v>
      </c>
      <c r="E31" s="110">
        <v>1</v>
      </c>
      <c r="F31" s="110" t="s">
        <v>19</v>
      </c>
      <c r="G31" s="111"/>
      <c r="H31" s="112">
        <f t="shared" si="8"/>
        <v>0</v>
      </c>
      <c r="I31" s="112">
        <f t="shared" si="6"/>
        <v>0</v>
      </c>
      <c r="J31" s="112">
        <f t="shared" si="7"/>
        <v>0</v>
      </c>
      <c r="K31" s="99" t="s">
        <v>44</v>
      </c>
      <c r="L31" s="20"/>
    </row>
    <row r="32" spans="1:12">
      <c r="A32" s="110">
        <v>33</v>
      </c>
      <c r="B32" s="189" t="s">
        <v>53</v>
      </c>
      <c r="C32" s="190" t="s">
        <v>53</v>
      </c>
      <c r="D32" s="191" t="s">
        <v>53</v>
      </c>
      <c r="E32" s="110">
        <v>1</v>
      </c>
      <c r="F32" s="110" t="s">
        <v>19</v>
      </c>
      <c r="G32" s="111"/>
      <c r="H32" s="112">
        <f t="shared" si="8"/>
        <v>0</v>
      </c>
      <c r="I32" s="112">
        <f t="shared" si="6"/>
        <v>0</v>
      </c>
      <c r="J32" s="112">
        <f t="shared" si="7"/>
        <v>0</v>
      </c>
      <c r="K32" s="96" t="s">
        <v>45</v>
      </c>
      <c r="L32" s="20"/>
    </row>
    <row r="33" spans="1:12">
      <c r="A33" s="110">
        <v>34</v>
      </c>
      <c r="B33" s="189" t="s">
        <v>54</v>
      </c>
      <c r="C33" s="190" t="s">
        <v>54</v>
      </c>
      <c r="D33" s="191" t="s">
        <v>54</v>
      </c>
      <c r="E33" s="110">
        <v>1</v>
      </c>
      <c r="F33" s="110" t="s">
        <v>19</v>
      </c>
      <c r="G33" s="111"/>
      <c r="H33" s="112">
        <f t="shared" si="8"/>
        <v>0</v>
      </c>
      <c r="I33" s="112">
        <f t="shared" si="6"/>
        <v>0</v>
      </c>
      <c r="J33" s="112">
        <f t="shared" si="7"/>
        <v>0</v>
      </c>
      <c r="K33" s="96" t="s">
        <v>45</v>
      </c>
      <c r="L33" s="20"/>
    </row>
    <row r="34" spans="1:12">
      <c r="A34" s="110">
        <v>35</v>
      </c>
      <c r="B34" s="189" t="s">
        <v>81</v>
      </c>
      <c r="C34" s="190" t="s">
        <v>81</v>
      </c>
      <c r="D34" s="191" t="s">
        <v>81</v>
      </c>
      <c r="E34" s="110">
        <v>1</v>
      </c>
      <c r="F34" s="110" t="s">
        <v>19</v>
      </c>
      <c r="G34" s="111"/>
      <c r="H34" s="112">
        <f t="shared" si="8"/>
        <v>0</v>
      </c>
      <c r="I34" s="112">
        <f t="shared" si="6"/>
        <v>0</v>
      </c>
      <c r="J34" s="112">
        <f t="shared" si="7"/>
        <v>0</v>
      </c>
      <c r="K34" s="96" t="s">
        <v>45</v>
      </c>
      <c r="L34" s="20"/>
    </row>
    <row r="35" spans="1:12">
      <c r="A35" s="110">
        <v>36</v>
      </c>
      <c r="B35" s="189" t="s">
        <v>82</v>
      </c>
      <c r="C35" s="190" t="s">
        <v>82</v>
      </c>
      <c r="D35" s="191" t="s">
        <v>82</v>
      </c>
      <c r="E35" s="110">
        <v>1</v>
      </c>
      <c r="F35" s="110" t="s">
        <v>19</v>
      </c>
      <c r="G35" s="111"/>
      <c r="H35" s="112">
        <f t="shared" si="8"/>
        <v>0</v>
      </c>
      <c r="I35" s="112">
        <f t="shared" si="6"/>
        <v>0</v>
      </c>
      <c r="J35" s="112">
        <f t="shared" si="7"/>
        <v>0</v>
      </c>
      <c r="K35" s="96" t="s">
        <v>45</v>
      </c>
      <c r="L35" s="20"/>
    </row>
    <row r="36" spans="1:12">
      <c r="A36" s="110">
        <v>37</v>
      </c>
      <c r="B36" s="189" t="s">
        <v>83</v>
      </c>
      <c r="C36" s="190" t="s">
        <v>83</v>
      </c>
      <c r="D36" s="191" t="s">
        <v>83</v>
      </c>
      <c r="E36" s="110">
        <v>1</v>
      </c>
      <c r="F36" s="110" t="s">
        <v>19</v>
      </c>
      <c r="G36" s="111"/>
      <c r="H36" s="112">
        <f t="shared" si="8"/>
        <v>0</v>
      </c>
      <c r="I36" s="112">
        <f t="shared" si="6"/>
        <v>0</v>
      </c>
      <c r="J36" s="112">
        <f t="shared" si="7"/>
        <v>0</v>
      </c>
      <c r="K36" s="96" t="s">
        <v>45</v>
      </c>
      <c r="L36" s="20"/>
    </row>
    <row r="37" spans="1:12">
      <c r="A37" s="110">
        <v>38</v>
      </c>
      <c r="B37" s="189" t="s">
        <v>55</v>
      </c>
      <c r="C37" s="190" t="s">
        <v>55</v>
      </c>
      <c r="D37" s="191" t="s">
        <v>55</v>
      </c>
      <c r="E37" s="110">
        <v>1</v>
      </c>
      <c r="F37" s="110" t="s">
        <v>19</v>
      </c>
      <c r="G37" s="111"/>
      <c r="H37" s="112">
        <f t="shared" si="8"/>
        <v>0</v>
      </c>
      <c r="I37" s="112">
        <f t="shared" si="6"/>
        <v>0</v>
      </c>
      <c r="J37" s="112">
        <f t="shared" si="7"/>
        <v>0</v>
      </c>
      <c r="K37" s="96" t="s">
        <v>45</v>
      </c>
      <c r="L37" s="20"/>
    </row>
    <row r="38" spans="1:12">
      <c r="A38" s="110">
        <v>39</v>
      </c>
      <c r="B38" s="189" t="s">
        <v>56</v>
      </c>
      <c r="C38" s="190" t="s">
        <v>56</v>
      </c>
      <c r="D38" s="191" t="s">
        <v>56</v>
      </c>
      <c r="E38" s="110">
        <v>4</v>
      </c>
      <c r="F38" s="110" t="s">
        <v>19</v>
      </c>
      <c r="G38" s="111"/>
      <c r="H38" s="112">
        <f t="shared" si="8"/>
        <v>0</v>
      </c>
      <c r="I38" s="112">
        <f t="shared" si="6"/>
        <v>0</v>
      </c>
      <c r="J38" s="112">
        <f t="shared" si="7"/>
        <v>0</v>
      </c>
      <c r="K38" s="96" t="s">
        <v>45</v>
      </c>
      <c r="L38" s="20"/>
    </row>
    <row r="39" spans="1:12">
      <c r="A39" s="110">
        <v>40</v>
      </c>
      <c r="B39" s="189" t="s">
        <v>57</v>
      </c>
      <c r="C39" s="190" t="s">
        <v>57</v>
      </c>
      <c r="D39" s="191" t="s">
        <v>57</v>
      </c>
      <c r="E39" s="110">
        <v>0.45</v>
      </c>
      <c r="F39" s="110" t="s">
        <v>70</v>
      </c>
      <c r="G39" s="111"/>
      <c r="H39" s="112">
        <f t="shared" si="8"/>
        <v>0</v>
      </c>
      <c r="I39" s="112">
        <f t="shared" si="6"/>
        <v>0</v>
      </c>
      <c r="J39" s="112">
        <f t="shared" si="7"/>
        <v>0</v>
      </c>
      <c r="K39" s="96" t="s">
        <v>45</v>
      </c>
      <c r="L39" s="20"/>
    </row>
    <row r="40" spans="1:12">
      <c r="A40" s="110">
        <v>41</v>
      </c>
      <c r="B40" s="189" t="s">
        <v>58</v>
      </c>
      <c r="C40" s="190" t="s">
        <v>58</v>
      </c>
      <c r="D40" s="191" t="s">
        <v>58</v>
      </c>
      <c r="E40" s="110">
        <v>1</v>
      </c>
      <c r="F40" s="110" t="s">
        <v>19</v>
      </c>
      <c r="G40" s="111"/>
      <c r="H40" s="112">
        <f t="shared" si="8"/>
        <v>0</v>
      </c>
      <c r="I40" s="112">
        <f t="shared" si="6"/>
        <v>0</v>
      </c>
      <c r="J40" s="112">
        <f t="shared" si="7"/>
        <v>0</v>
      </c>
      <c r="K40" s="96" t="s">
        <v>45</v>
      </c>
      <c r="L40" s="20"/>
    </row>
    <row r="41" spans="1:12">
      <c r="A41" s="110">
        <v>42</v>
      </c>
      <c r="B41" s="189" t="s">
        <v>59</v>
      </c>
      <c r="C41" s="190" t="s">
        <v>59</v>
      </c>
      <c r="D41" s="191" t="s">
        <v>59</v>
      </c>
      <c r="E41" s="110">
        <v>1</v>
      </c>
      <c r="F41" s="110" t="s">
        <v>19</v>
      </c>
      <c r="G41" s="111"/>
      <c r="H41" s="112">
        <f t="shared" si="8"/>
        <v>0</v>
      </c>
      <c r="I41" s="112">
        <f t="shared" si="6"/>
        <v>0</v>
      </c>
      <c r="J41" s="112">
        <f t="shared" si="7"/>
        <v>0</v>
      </c>
      <c r="K41" s="96" t="s">
        <v>45</v>
      </c>
      <c r="L41" s="20"/>
    </row>
    <row r="42" spans="1:12">
      <c r="A42" s="110">
        <v>43</v>
      </c>
      <c r="B42" s="189" t="s">
        <v>60</v>
      </c>
      <c r="C42" s="190" t="s">
        <v>60</v>
      </c>
      <c r="D42" s="191" t="s">
        <v>60</v>
      </c>
      <c r="E42" s="110">
        <v>8</v>
      </c>
      <c r="F42" s="110" t="s">
        <v>19</v>
      </c>
      <c r="G42" s="111"/>
      <c r="H42" s="112">
        <f t="shared" si="8"/>
        <v>0</v>
      </c>
      <c r="I42" s="112">
        <f t="shared" si="6"/>
        <v>0</v>
      </c>
      <c r="J42" s="112">
        <f t="shared" si="7"/>
        <v>0</v>
      </c>
      <c r="K42" s="96" t="s">
        <v>45</v>
      </c>
      <c r="L42" s="20"/>
    </row>
    <row r="43" spans="1:12">
      <c r="A43" s="110">
        <v>44</v>
      </c>
      <c r="B43" s="189" t="s">
        <v>275</v>
      </c>
      <c r="C43" s="190" t="s">
        <v>276</v>
      </c>
      <c r="D43" s="191" t="s">
        <v>276</v>
      </c>
      <c r="E43" s="110">
        <v>10</v>
      </c>
      <c r="F43" s="110" t="s">
        <v>19</v>
      </c>
      <c r="G43" s="111"/>
      <c r="H43" s="112">
        <f t="shared" si="8"/>
        <v>0</v>
      </c>
      <c r="I43" s="112">
        <f t="shared" si="6"/>
        <v>0</v>
      </c>
      <c r="J43" s="112">
        <f t="shared" si="7"/>
        <v>0</v>
      </c>
      <c r="K43" s="96" t="s">
        <v>45</v>
      </c>
      <c r="L43" s="20"/>
    </row>
    <row r="44" spans="1:12">
      <c r="A44" s="110">
        <v>45</v>
      </c>
      <c r="B44" s="189" t="s">
        <v>64</v>
      </c>
      <c r="C44" s="190" t="s">
        <v>64</v>
      </c>
      <c r="D44" s="191" t="s">
        <v>64</v>
      </c>
      <c r="E44" s="110">
        <v>1</v>
      </c>
      <c r="F44" s="110" t="s">
        <v>19</v>
      </c>
      <c r="G44" s="111"/>
      <c r="H44" s="112">
        <f t="shared" si="8"/>
        <v>0</v>
      </c>
      <c r="I44" s="112">
        <f t="shared" si="6"/>
        <v>0</v>
      </c>
      <c r="J44" s="112">
        <f t="shared" si="7"/>
        <v>0</v>
      </c>
      <c r="K44" s="96" t="s">
        <v>45</v>
      </c>
      <c r="L44" s="20"/>
    </row>
    <row r="45" spans="1:12">
      <c r="A45" s="110">
        <v>46</v>
      </c>
      <c r="B45" s="189" t="s">
        <v>65</v>
      </c>
      <c r="C45" s="190" t="s">
        <v>65</v>
      </c>
      <c r="D45" s="191" t="s">
        <v>65</v>
      </c>
      <c r="E45" s="110">
        <v>1</v>
      </c>
      <c r="F45" s="110" t="s">
        <v>19</v>
      </c>
      <c r="G45" s="111"/>
      <c r="H45" s="112">
        <f t="shared" si="8"/>
        <v>0</v>
      </c>
      <c r="I45" s="112">
        <f t="shared" si="6"/>
        <v>0</v>
      </c>
      <c r="J45" s="112">
        <f t="shared" si="7"/>
        <v>0</v>
      </c>
      <c r="K45" s="96" t="s">
        <v>45</v>
      </c>
      <c r="L45" s="20"/>
    </row>
    <row r="46" spans="1:12">
      <c r="A46" s="110">
        <v>47</v>
      </c>
      <c r="B46" s="189" t="s">
        <v>66</v>
      </c>
      <c r="C46" s="190" t="s">
        <v>66</v>
      </c>
      <c r="D46" s="191" t="s">
        <v>66</v>
      </c>
      <c r="E46" s="110">
        <v>1</v>
      </c>
      <c r="F46" s="110" t="s">
        <v>19</v>
      </c>
      <c r="G46" s="111"/>
      <c r="H46" s="112">
        <f t="shared" si="8"/>
        <v>0</v>
      </c>
      <c r="I46" s="112">
        <f t="shared" si="6"/>
        <v>0</v>
      </c>
      <c r="J46" s="112">
        <f t="shared" si="7"/>
        <v>0</v>
      </c>
      <c r="K46" s="96" t="s">
        <v>45</v>
      </c>
      <c r="L46" s="20"/>
    </row>
    <row r="47" spans="1:12">
      <c r="A47" s="110">
        <v>48</v>
      </c>
      <c r="B47" s="189" t="s">
        <v>67</v>
      </c>
      <c r="C47" s="190" t="s">
        <v>67</v>
      </c>
      <c r="D47" s="191" t="s">
        <v>67</v>
      </c>
      <c r="E47" s="110">
        <v>1</v>
      </c>
      <c r="F47" s="110" t="s">
        <v>19</v>
      </c>
      <c r="G47" s="111"/>
      <c r="H47" s="112">
        <f t="shared" si="8"/>
        <v>0</v>
      </c>
      <c r="I47" s="112">
        <f t="shared" si="6"/>
        <v>0</v>
      </c>
      <c r="J47" s="112">
        <f t="shared" si="7"/>
        <v>0</v>
      </c>
      <c r="K47" s="99" t="s">
        <v>44</v>
      </c>
      <c r="L47" s="20"/>
    </row>
    <row r="48" spans="1:12" ht="15.75" thickBot="1">
      <c r="A48" s="110">
        <v>49</v>
      </c>
      <c r="B48" s="189" t="s">
        <v>277</v>
      </c>
      <c r="C48" s="190"/>
      <c r="D48" s="191"/>
      <c r="E48" s="110">
        <v>1</v>
      </c>
      <c r="F48" s="110" t="s">
        <v>19</v>
      </c>
      <c r="G48" s="111"/>
      <c r="H48" s="112">
        <f t="shared" si="8"/>
        <v>0</v>
      </c>
      <c r="I48" s="112">
        <f t="shared" si="6"/>
        <v>0</v>
      </c>
      <c r="J48" s="112">
        <f t="shared" si="7"/>
        <v>0</v>
      </c>
      <c r="K48" s="99" t="s">
        <v>278</v>
      </c>
      <c r="L48" s="20"/>
    </row>
    <row r="49" spans="1:12" ht="15.75" thickBot="1">
      <c r="A49" s="72"/>
      <c r="B49" s="73"/>
      <c r="C49" s="73"/>
      <c r="D49" s="73"/>
      <c r="E49" s="155" t="s">
        <v>165</v>
      </c>
      <c r="F49" s="156"/>
      <c r="G49" s="156"/>
      <c r="H49" s="74">
        <f>SUM(H26:H48)</f>
        <v>0</v>
      </c>
      <c r="I49" s="91"/>
      <c r="J49" s="74">
        <f>SUM(J26:J48)</f>
        <v>0</v>
      </c>
      <c r="K49" s="97"/>
      <c r="L49" s="20"/>
    </row>
    <row r="50" spans="1:12">
      <c r="A50" s="76"/>
      <c r="B50" s="77"/>
      <c r="C50" s="77"/>
      <c r="D50" s="77"/>
      <c r="E50" s="78"/>
      <c r="F50" s="78"/>
      <c r="G50" s="79"/>
      <c r="H50" s="79"/>
      <c r="I50" s="79"/>
      <c r="J50" s="79"/>
      <c r="K50" s="98"/>
      <c r="L50" s="20"/>
    </row>
    <row r="51" spans="1:12" ht="15" customHeight="1">
      <c r="A51" s="187" t="s">
        <v>21</v>
      </c>
      <c r="B51" s="154"/>
      <c r="C51" s="154"/>
      <c r="D51" s="154"/>
      <c r="E51" s="154"/>
      <c r="F51" s="154"/>
      <c r="G51" s="154"/>
      <c r="H51" s="154"/>
      <c r="I51" s="154"/>
      <c r="J51" s="154"/>
      <c r="K51" s="154"/>
      <c r="L51" s="20"/>
    </row>
    <row r="52" spans="1:12" ht="347.1" customHeight="1">
      <c r="A52" s="110">
        <v>44</v>
      </c>
      <c r="B52" s="192" t="s">
        <v>86</v>
      </c>
      <c r="C52" s="192"/>
      <c r="D52" s="192"/>
      <c r="E52" s="110">
        <v>9</v>
      </c>
      <c r="F52" s="110" t="s">
        <v>19</v>
      </c>
      <c r="G52" s="111"/>
      <c r="H52" s="112">
        <f>G52*E52</f>
        <v>0</v>
      </c>
      <c r="I52" s="112">
        <f t="shared" ref="I52:I58" si="9">G52*1.21</f>
        <v>0</v>
      </c>
      <c r="J52" s="112">
        <f t="shared" ref="J52:J58" si="10">I52*E52</f>
        <v>0</v>
      </c>
      <c r="K52" s="99" t="s">
        <v>279</v>
      </c>
      <c r="L52" s="21"/>
    </row>
    <row r="53" spans="1:12" ht="339" customHeight="1">
      <c r="A53" s="110">
        <v>45</v>
      </c>
      <c r="B53" s="194" t="s">
        <v>280</v>
      </c>
      <c r="C53" s="195"/>
      <c r="D53" s="196"/>
      <c r="E53" s="110">
        <v>1</v>
      </c>
      <c r="F53" s="110" t="s">
        <v>19</v>
      </c>
      <c r="G53" s="111"/>
      <c r="H53" s="112">
        <f t="shared" ref="H53" si="11">G53*E53</f>
        <v>0</v>
      </c>
      <c r="I53" s="112">
        <f t="shared" si="9"/>
        <v>0</v>
      </c>
      <c r="J53" s="112">
        <f t="shared" si="10"/>
        <v>0</v>
      </c>
      <c r="K53" s="99" t="s">
        <v>281</v>
      </c>
      <c r="L53" s="21"/>
    </row>
    <row r="54" spans="1:12" ht="99" customHeight="1">
      <c r="A54" s="110">
        <v>47</v>
      </c>
      <c r="B54" s="192" t="s">
        <v>328</v>
      </c>
      <c r="C54" s="192"/>
      <c r="D54" s="192"/>
      <c r="E54" s="110">
        <v>16</v>
      </c>
      <c r="F54" s="110" t="s">
        <v>19</v>
      </c>
      <c r="G54" s="111"/>
      <c r="H54" s="112">
        <f>G54*E54</f>
        <v>0</v>
      </c>
      <c r="I54" s="112">
        <f t="shared" si="9"/>
        <v>0</v>
      </c>
      <c r="J54" s="112">
        <f t="shared" si="10"/>
        <v>0</v>
      </c>
      <c r="K54" s="106" t="s">
        <v>92</v>
      </c>
      <c r="L54" s="21"/>
    </row>
    <row r="55" spans="1:12" ht="47.1" customHeight="1">
      <c r="A55" s="110">
        <v>48</v>
      </c>
      <c r="B55" s="189" t="s">
        <v>93</v>
      </c>
      <c r="C55" s="190"/>
      <c r="D55" s="191"/>
      <c r="E55" s="110">
        <v>1</v>
      </c>
      <c r="F55" s="110" t="s">
        <v>19</v>
      </c>
      <c r="G55" s="111"/>
      <c r="H55" s="112">
        <f t="shared" ref="H55:H57" si="12">G55*E55</f>
        <v>0</v>
      </c>
      <c r="I55" s="112">
        <f t="shared" si="9"/>
        <v>0</v>
      </c>
      <c r="J55" s="112">
        <f t="shared" si="10"/>
        <v>0</v>
      </c>
      <c r="K55" s="99" t="s">
        <v>94</v>
      </c>
      <c r="L55" s="21"/>
    </row>
    <row r="56" spans="1:12" ht="179.1" customHeight="1">
      <c r="A56" s="110">
        <v>49</v>
      </c>
      <c r="B56" s="189" t="s">
        <v>9</v>
      </c>
      <c r="C56" s="190"/>
      <c r="D56" s="191"/>
      <c r="E56" s="110">
        <v>1</v>
      </c>
      <c r="F56" s="110" t="s">
        <v>19</v>
      </c>
      <c r="G56" s="111"/>
      <c r="H56" s="112">
        <f t="shared" si="12"/>
        <v>0</v>
      </c>
      <c r="I56" s="112">
        <f t="shared" si="9"/>
        <v>0</v>
      </c>
      <c r="J56" s="112">
        <f t="shared" si="10"/>
        <v>0</v>
      </c>
      <c r="K56" s="99" t="s">
        <v>282</v>
      </c>
      <c r="L56" s="21"/>
    </row>
    <row r="57" spans="1:12" ht="135" customHeight="1">
      <c r="A57" s="110">
        <v>50</v>
      </c>
      <c r="B57" s="189" t="s">
        <v>36</v>
      </c>
      <c r="C57" s="190"/>
      <c r="D57" s="191"/>
      <c r="E57" s="110">
        <v>2</v>
      </c>
      <c r="F57" s="110" t="s">
        <v>19</v>
      </c>
      <c r="G57" s="111"/>
      <c r="H57" s="112">
        <f t="shared" si="12"/>
        <v>0</v>
      </c>
      <c r="I57" s="112">
        <f t="shared" si="9"/>
        <v>0</v>
      </c>
      <c r="J57" s="112">
        <f t="shared" si="10"/>
        <v>0</v>
      </c>
      <c r="K57" s="106" t="s">
        <v>38</v>
      </c>
      <c r="L57" s="21"/>
    </row>
    <row r="58" spans="1:12" ht="36" customHeight="1" thickBot="1">
      <c r="A58" s="110">
        <v>51</v>
      </c>
      <c r="B58" s="192" t="s">
        <v>8</v>
      </c>
      <c r="C58" s="192"/>
      <c r="D58" s="192"/>
      <c r="E58" s="110">
        <v>1</v>
      </c>
      <c r="F58" s="110" t="s">
        <v>19</v>
      </c>
      <c r="G58" s="129"/>
      <c r="H58" s="130">
        <f>E58*G58</f>
        <v>0</v>
      </c>
      <c r="I58" s="130">
        <f t="shared" si="9"/>
        <v>0</v>
      </c>
      <c r="J58" s="130">
        <f t="shared" si="10"/>
        <v>0</v>
      </c>
      <c r="K58" s="108" t="s">
        <v>44</v>
      </c>
      <c r="L58" s="21"/>
    </row>
    <row r="59" spans="1:12" ht="24.95" customHeight="1" thickBot="1">
      <c r="A59" s="72"/>
      <c r="B59" s="73"/>
      <c r="C59" s="73"/>
      <c r="D59" s="73"/>
      <c r="E59" s="155" t="s">
        <v>182</v>
      </c>
      <c r="F59" s="156"/>
      <c r="G59" s="156"/>
      <c r="H59" s="74">
        <f>SUM(H52:H58)</f>
        <v>0</v>
      </c>
      <c r="I59" s="91"/>
      <c r="J59" s="74">
        <f>SUM(J52:J58)</f>
        <v>0</v>
      </c>
      <c r="K59" s="97"/>
      <c r="L59" s="21"/>
    </row>
    <row r="60" spans="1:12" ht="26.1" customHeight="1">
      <c r="A60" s="76"/>
      <c r="B60" s="77"/>
      <c r="C60" s="77"/>
      <c r="D60" s="77"/>
      <c r="E60" s="78"/>
      <c r="F60" s="78"/>
      <c r="G60" s="79"/>
      <c r="H60" s="79"/>
      <c r="I60" s="79"/>
      <c r="J60" s="79"/>
      <c r="K60" s="98"/>
      <c r="L60" s="21"/>
    </row>
    <row r="61" spans="1:12" ht="15.95" customHeight="1">
      <c r="A61" s="187" t="s">
        <v>34</v>
      </c>
      <c r="B61" s="154"/>
      <c r="C61" s="154"/>
      <c r="D61" s="154"/>
      <c r="E61" s="154"/>
      <c r="F61" s="154"/>
      <c r="G61" s="154"/>
      <c r="H61" s="154"/>
      <c r="I61" s="154"/>
      <c r="J61" s="154"/>
      <c r="K61" s="154"/>
      <c r="L61" s="20"/>
    </row>
    <row r="62" spans="1:12" ht="30.95" customHeight="1">
      <c r="A62" s="110">
        <v>52</v>
      </c>
      <c r="B62" s="189" t="s">
        <v>96</v>
      </c>
      <c r="C62" s="190"/>
      <c r="D62" s="191"/>
      <c r="E62" s="110">
        <v>1</v>
      </c>
      <c r="F62" s="110" t="s">
        <v>19</v>
      </c>
      <c r="G62" s="111"/>
      <c r="H62" s="112">
        <f t="shared" ref="H62:H64" si="13">G62*E62</f>
        <v>0</v>
      </c>
      <c r="I62" s="112">
        <f t="shared" ref="I62:I64" si="14">G62*1.21</f>
        <v>0</v>
      </c>
      <c r="J62" s="112">
        <f t="shared" ref="J62:J64" si="15">I62*E62</f>
        <v>0</v>
      </c>
      <c r="K62" s="109" t="s">
        <v>47</v>
      </c>
      <c r="L62" s="20"/>
    </row>
    <row r="63" spans="1:12" ht="30.95" customHeight="1">
      <c r="A63" s="110">
        <v>53</v>
      </c>
      <c r="B63" s="189" t="s">
        <v>97</v>
      </c>
      <c r="C63" s="190"/>
      <c r="D63" s="191"/>
      <c r="E63" s="110">
        <v>1</v>
      </c>
      <c r="F63" s="110" t="s">
        <v>19</v>
      </c>
      <c r="G63" s="111"/>
      <c r="H63" s="112">
        <f t="shared" si="13"/>
        <v>0</v>
      </c>
      <c r="I63" s="112">
        <f t="shared" si="14"/>
        <v>0</v>
      </c>
      <c r="J63" s="112">
        <f t="shared" si="15"/>
        <v>0</v>
      </c>
      <c r="K63" s="109" t="s">
        <v>47</v>
      </c>
      <c r="L63" s="20"/>
    </row>
    <row r="64" spans="1:12" ht="18.95" customHeight="1" thickBot="1">
      <c r="A64" s="110">
        <v>54</v>
      </c>
      <c r="B64" s="189" t="s">
        <v>35</v>
      </c>
      <c r="C64" s="190"/>
      <c r="D64" s="191"/>
      <c r="E64" s="110">
        <v>1</v>
      </c>
      <c r="F64" s="110" t="s">
        <v>19</v>
      </c>
      <c r="G64" s="111"/>
      <c r="H64" s="112">
        <f t="shared" si="13"/>
        <v>0</v>
      </c>
      <c r="I64" s="112">
        <f t="shared" si="14"/>
        <v>0</v>
      </c>
      <c r="J64" s="112">
        <f t="shared" si="15"/>
        <v>0</v>
      </c>
      <c r="K64" s="109" t="s">
        <v>44</v>
      </c>
      <c r="L64" s="20"/>
    </row>
    <row r="65" spans="1:12" ht="18.95" customHeight="1" thickBot="1">
      <c r="A65" s="72"/>
      <c r="B65" s="73"/>
      <c r="C65" s="73"/>
      <c r="D65" s="73"/>
      <c r="E65" s="155" t="s">
        <v>185</v>
      </c>
      <c r="F65" s="156"/>
      <c r="G65" s="156"/>
      <c r="H65" s="74">
        <f>SUM(H62:H64)</f>
        <v>0</v>
      </c>
      <c r="I65" s="91"/>
      <c r="J65" s="74">
        <f>SUM(J62:J64)</f>
        <v>0</v>
      </c>
      <c r="K65" s="97"/>
      <c r="L65" s="20"/>
    </row>
    <row r="66" spans="1:12" ht="18.95" customHeight="1">
      <c r="A66" s="76"/>
      <c r="B66" s="77"/>
      <c r="C66" s="77"/>
      <c r="D66" s="77"/>
      <c r="E66" s="78"/>
      <c r="F66" s="78"/>
      <c r="G66" s="79"/>
      <c r="H66" s="79"/>
      <c r="I66" s="79"/>
      <c r="J66" s="79"/>
      <c r="K66" s="98"/>
      <c r="L66" s="20"/>
    </row>
    <row r="67" spans="1:12" ht="17.100000000000001" customHeight="1">
      <c r="A67" s="187" t="s">
        <v>221</v>
      </c>
      <c r="B67" s="154"/>
      <c r="C67" s="154"/>
      <c r="D67" s="154"/>
      <c r="E67" s="154"/>
      <c r="F67" s="154"/>
      <c r="G67" s="154"/>
      <c r="H67" s="154"/>
      <c r="I67" s="154"/>
      <c r="J67" s="154"/>
      <c r="K67" s="154"/>
      <c r="L67" s="20"/>
    </row>
    <row r="68" spans="1:12" ht="29.25" customHeight="1" thickBot="1">
      <c r="A68" s="110">
        <v>55</v>
      </c>
      <c r="B68" s="189" t="s">
        <v>283</v>
      </c>
      <c r="C68" s="190"/>
      <c r="D68" s="191"/>
      <c r="E68" s="110">
        <v>1</v>
      </c>
      <c r="F68" s="110" t="s">
        <v>19</v>
      </c>
      <c r="G68" s="111"/>
      <c r="H68" s="112">
        <f t="shared" ref="H68" si="16">G68*E68</f>
        <v>0</v>
      </c>
      <c r="I68" s="112">
        <f t="shared" ref="I68" si="17">G68*1.21</f>
        <v>0</v>
      </c>
      <c r="J68" s="112">
        <f t="shared" ref="J68" si="18">I68*E68</f>
        <v>0</v>
      </c>
      <c r="K68" s="108" t="s">
        <v>45</v>
      </c>
      <c r="L68" s="20"/>
    </row>
    <row r="69" spans="1:12" ht="15.75" thickBot="1">
      <c r="A69" s="72"/>
      <c r="B69" s="73"/>
      <c r="C69" s="73"/>
      <c r="D69" s="73"/>
      <c r="E69" s="155" t="s">
        <v>223</v>
      </c>
      <c r="F69" s="156"/>
      <c r="G69" s="156"/>
      <c r="H69" s="74">
        <f>SUM(H68)</f>
        <v>0</v>
      </c>
      <c r="I69" s="91"/>
      <c r="J69" s="74">
        <f>SUM(J68)</f>
        <v>0</v>
      </c>
      <c r="K69" s="97"/>
      <c r="L69" s="20"/>
    </row>
    <row r="70" spans="1:12">
      <c r="A70" s="76"/>
      <c r="B70" s="77"/>
      <c r="C70" s="77"/>
      <c r="D70" s="77"/>
      <c r="E70" s="78"/>
      <c r="F70" s="78"/>
      <c r="G70" s="79"/>
      <c r="H70" s="79"/>
      <c r="I70" s="79"/>
      <c r="J70" s="79"/>
      <c r="K70" s="98"/>
      <c r="L70" s="20"/>
    </row>
    <row r="71" spans="1:12">
      <c r="A71" s="187" t="s">
        <v>98</v>
      </c>
      <c r="B71" s="154"/>
      <c r="C71" s="154"/>
      <c r="D71" s="154"/>
      <c r="E71" s="154"/>
      <c r="F71" s="154"/>
      <c r="G71" s="154"/>
      <c r="H71" s="154"/>
      <c r="I71" s="154"/>
      <c r="J71" s="154"/>
      <c r="K71" s="154"/>
      <c r="L71" s="20"/>
    </row>
    <row r="72" spans="1:12" ht="29.1" customHeight="1" thickBot="1">
      <c r="A72" s="110">
        <v>56</v>
      </c>
      <c r="B72" s="189" t="s">
        <v>75</v>
      </c>
      <c r="C72" s="190"/>
      <c r="D72" s="191"/>
      <c r="E72" s="110">
        <v>1</v>
      </c>
      <c r="F72" s="110" t="s">
        <v>19</v>
      </c>
      <c r="G72" s="111"/>
      <c r="H72" s="112">
        <f t="shared" ref="H72" si="19">G72*E72</f>
        <v>0</v>
      </c>
      <c r="I72" s="112">
        <f t="shared" ref="I72" si="20">G72*1.21</f>
        <v>0</v>
      </c>
      <c r="J72" s="112">
        <f t="shared" ref="J72" si="21">I72*E72</f>
        <v>0</v>
      </c>
      <c r="K72" s="108" t="s">
        <v>99</v>
      </c>
      <c r="L72" s="20"/>
    </row>
    <row r="73" spans="1:12" ht="15.75" thickBot="1">
      <c r="A73" s="72"/>
      <c r="B73" s="73"/>
      <c r="C73" s="73"/>
      <c r="D73" s="73"/>
      <c r="E73" s="155" t="s">
        <v>95</v>
      </c>
      <c r="F73" s="156"/>
      <c r="G73" s="156"/>
      <c r="H73" s="74">
        <f>SUM(H72)</f>
        <v>0</v>
      </c>
      <c r="I73" s="91"/>
      <c r="J73" s="74">
        <f>SUM(J72)</f>
        <v>0</v>
      </c>
      <c r="K73" s="97"/>
    </row>
    <row r="74" spans="1:12">
      <c r="A74" s="84"/>
      <c r="B74" s="73"/>
      <c r="C74" s="73"/>
      <c r="D74" s="73"/>
      <c r="E74" s="72"/>
      <c r="F74" s="72"/>
      <c r="G74" s="75"/>
      <c r="H74" s="75"/>
      <c r="I74" s="75"/>
      <c r="J74" s="75"/>
      <c r="K74" s="97"/>
      <c r="L74" s="6"/>
    </row>
    <row r="75" spans="1:12" ht="15.75" thickBot="1">
      <c r="A75" s="85"/>
      <c r="B75" s="86"/>
      <c r="C75" s="88"/>
      <c r="D75" s="87"/>
      <c r="E75" s="87"/>
      <c r="F75" s="87"/>
      <c r="G75" s="87"/>
      <c r="H75" s="87"/>
      <c r="I75" s="87"/>
      <c r="J75" s="87"/>
      <c r="K75" s="87"/>
    </row>
    <row r="76" spans="1:12">
      <c r="A76" s="88"/>
      <c r="B76" s="88"/>
      <c r="C76" s="88"/>
      <c r="D76" s="173" t="s">
        <v>5</v>
      </c>
      <c r="E76" s="174"/>
      <c r="F76" s="174"/>
      <c r="G76" s="175"/>
      <c r="H76" s="136">
        <f>H73+H69+H65+H59+H49+H23+H18</f>
        <v>0</v>
      </c>
      <c r="I76" s="89"/>
      <c r="J76" s="89"/>
      <c r="K76" s="87"/>
    </row>
    <row r="77" spans="1:12">
      <c r="A77" s="88"/>
      <c r="B77" s="88"/>
      <c r="C77" s="88"/>
      <c r="D77" s="167" t="s">
        <v>6</v>
      </c>
      <c r="E77" s="168"/>
      <c r="F77" s="168"/>
      <c r="G77" s="169"/>
      <c r="H77" s="137">
        <f>H78-H76</f>
        <v>0</v>
      </c>
      <c r="I77" s="89"/>
      <c r="J77" s="89"/>
      <c r="K77" s="87"/>
    </row>
    <row r="78" spans="1:12" ht="15.75" thickBot="1">
      <c r="A78" s="88"/>
      <c r="B78" s="88"/>
      <c r="C78" s="88"/>
      <c r="D78" s="170" t="s">
        <v>7</v>
      </c>
      <c r="E78" s="171"/>
      <c r="F78" s="171"/>
      <c r="G78" s="172"/>
      <c r="H78" s="138">
        <f>H76*1.21</f>
        <v>0</v>
      </c>
      <c r="I78" s="90"/>
      <c r="J78" s="90"/>
      <c r="K78" s="87"/>
    </row>
  </sheetData>
  <mergeCells count="69">
    <mergeCell ref="D76:G76"/>
    <mergeCell ref="D77:G77"/>
    <mergeCell ref="D78:G78"/>
    <mergeCell ref="A67:K67"/>
    <mergeCell ref="B68:D68"/>
    <mergeCell ref="E69:G69"/>
    <mergeCell ref="A71:K71"/>
    <mergeCell ref="B72:D72"/>
    <mergeCell ref="E73:G73"/>
    <mergeCell ref="E49:G49"/>
    <mergeCell ref="A51:K51"/>
    <mergeCell ref="E65:G65"/>
    <mergeCell ref="B53:D53"/>
    <mergeCell ref="B54:D54"/>
    <mergeCell ref="B55:D55"/>
    <mergeCell ref="B56:D56"/>
    <mergeCell ref="B57:D57"/>
    <mergeCell ref="B58:D58"/>
    <mergeCell ref="E59:G59"/>
    <mergeCell ref="A61:K61"/>
    <mergeCell ref="B62:D62"/>
    <mergeCell ref="B63:D63"/>
    <mergeCell ref="B64:D64"/>
    <mergeCell ref="B52:D52"/>
    <mergeCell ref="B45:D45"/>
    <mergeCell ref="B46:D46"/>
    <mergeCell ref="B47:D47"/>
    <mergeCell ref="B48:D48"/>
    <mergeCell ref="B39:D39"/>
    <mergeCell ref="B40:D40"/>
    <mergeCell ref="B41:D41"/>
    <mergeCell ref="B42:D42"/>
    <mergeCell ref="B43:D43"/>
    <mergeCell ref="B44:D44"/>
    <mergeCell ref="B36:D36"/>
    <mergeCell ref="B37:D37"/>
    <mergeCell ref="B28:D28"/>
    <mergeCell ref="B29:D29"/>
    <mergeCell ref="B30:D30"/>
    <mergeCell ref="B31:D31"/>
    <mergeCell ref="B32:D32"/>
    <mergeCell ref="B38:D38"/>
    <mergeCell ref="B27:D27"/>
    <mergeCell ref="B14:D14"/>
    <mergeCell ref="B15:D15"/>
    <mergeCell ref="B16:D16"/>
    <mergeCell ref="B17:D17"/>
    <mergeCell ref="B21:D21"/>
    <mergeCell ref="B22:D22"/>
    <mergeCell ref="C23:G23"/>
    <mergeCell ref="A25:K25"/>
    <mergeCell ref="B26:D26"/>
    <mergeCell ref="E18:G18"/>
    <mergeCell ref="A20:K20"/>
    <mergeCell ref="B33:D33"/>
    <mergeCell ref="B34:D34"/>
    <mergeCell ref="B35:D35"/>
    <mergeCell ref="B13:D13"/>
    <mergeCell ref="B7:D7"/>
    <mergeCell ref="A1:K2"/>
    <mergeCell ref="A3:K3"/>
    <mergeCell ref="A4:K4"/>
    <mergeCell ref="B5:D5"/>
    <mergeCell ref="A6:K6"/>
    <mergeCell ref="B8:D8"/>
    <mergeCell ref="B9:D9"/>
    <mergeCell ref="B10:D10"/>
    <mergeCell ref="B11:D11"/>
    <mergeCell ref="B12:D12"/>
  </mergeCells>
  <pageMargins left="0.70866141732283472" right="0.70866141732283472" top="0.78740157480314965" bottom="0.78740157480314965" header="0.31496062992125984" footer="0.31496062992125984"/>
  <pageSetup paperSize="9" scale="50"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vt:i4>
      </vt:variant>
    </vt:vector>
  </HeadingPairs>
  <TitlesOfParts>
    <vt:vector size="11" baseType="lpstr">
      <vt:lpstr>VZ2-nábytek-krycí list</vt:lpstr>
      <vt:lpstr>ZŠ_Dr.Hrubého_JazLab</vt:lpstr>
      <vt:lpstr>ZŠ_Dr.Hrubého_Kuchyňka</vt:lpstr>
      <vt:lpstr>ZŠ_nám_Svobody_Fyzika</vt:lpstr>
      <vt:lpstr>ZŠ_nám_Svobody_Chemie</vt:lpstr>
      <vt:lpstr>ZŠ_nám_Svobody_ICT 1</vt:lpstr>
      <vt:lpstr>ZŠ_nám_Svobody_ICT 2</vt:lpstr>
      <vt:lpstr>ZŠ_nám_Svobody_Přírodopis</vt:lpstr>
      <vt:lpstr>ZŠ_Svatoplukova_Jazyková_uč.</vt:lpstr>
      <vt:lpstr>ZŠ_Svatoplukova_Přírodní_vědy</vt:lpstr>
      <vt:lpstr>'VZ2-nábytek-krycí list'!Oblast_tisku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2016-10-24T10:56:41Z</cp:lastPrinted>
  <dcterms:created xsi:type="dcterms:W3CDTF">2006-10-17T13:37:20Z</dcterms:created>
  <dcterms:modified xsi:type="dcterms:W3CDTF">2018-10-23T08:58:00Z</dcterms:modified>
</cp:coreProperties>
</file>