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DC2017\x023 Zábřeh - účelová komunikace 0617\Dotace 2022\Rozpočet a výkresy\"/>
    </mc:Choice>
  </mc:AlternateContent>
  <bookViews>
    <workbookView xWindow="0" yWindow="0" windowWidth="0" windowHeight="0"/>
  </bookViews>
  <sheets>
    <sheet name="Rekapitulace stavby" sheetId="1" r:id="rId1"/>
    <sheet name="SO 103.1 UN - Zábřeh - ko..." sheetId="2" r:id="rId2"/>
    <sheet name="SO 103.1 NN - Zábřeh - ko..." sheetId="3" r:id="rId3"/>
    <sheet name="SO 103.2 UN - Zábřeh - ko..." sheetId="4" r:id="rId4"/>
    <sheet name="SO 103.2 NN - Zábřeh - ko..." sheetId="5" r:id="rId5"/>
    <sheet name="SO 104 UN - Zábřeh - komu..." sheetId="6" r:id="rId6"/>
    <sheet name="SO 104 NN - Zábřeh - komu..." sheetId="7" r:id="rId7"/>
    <sheet name="SO 105 UN - Zábřeh - komu..." sheetId="8" r:id="rId8"/>
    <sheet name="SO 105 NN - Zábřeh - komu..." sheetId="9" r:id="rId9"/>
    <sheet name="VRN NN - Vedlejší rozpočt...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'SO 103.1 UN - Zábřeh - ko...'!$C$125:$K$346</definedName>
    <definedName name="_xlnm.Print_Area" localSheetId="1">'SO 103.1 UN - Zábřeh - ko...'!$C$4:$J$76,'SO 103.1 UN - Zábřeh - ko...'!$C$82:$J$107,'SO 103.1 UN - Zábřeh - ko...'!$C$113:$K$346</definedName>
    <definedName name="_xlnm.Print_Titles" localSheetId="1">'SO 103.1 UN - Zábřeh - ko...'!$125:$125</definedName>
    <definedName name="_xlnm._FilterDatabase" localSheetId="2" hidden="1">'SO 103.1 NN - Zábřeh - ko...'!$C$120:$K$175</definedName>
    <definedName name="_xlnm.Print_Area" localSheetId="2">'SO 103.1 NN - Zábřeh - ko...'!$C$4:$J$76,'SO 103.1 NN - Zábřeh - ko...'!$C$82:$J$102,'SO 103.1 NN - Zábřeh - ko...'!$C$108:$K$175</definedName>
    <definedName name="_xlnm.Print_Titles" localSheetId="2">'SO 103.1 NN - Zábřeh - ko...'!$120:$120</definedName>
    <definedName name="_xlnm._FilterDatabase" localSheetId="3" hidden="1">'SO 103.2 UN - Zábřeh - ko...'!$C$122:$K$201</definedName>
    <definedName name="_xlnm.Print_Area" localSheetId="3">'SO 103.2 UN - Zábřeh - ko...'!$C$4:$J$76,'SO 103.2 UN - Zábřeh - ko...'!$C$82:$J$104,'SO 103.2 UN - Zábřeh - ko...'!$C$110:$K$201</definedName>
    <definedName name="_xlnm.Print_Titles" localSheetId="3">'SO 103.2 UN - Zábřeh - ko...'!$122:$122</definedName>
    <definedName name="_xlnm._FilterDatabase" localSheetId="4" hidden="1">'SO 103.2 NN - Zábřeh - ko...'!$C$122:$K$255</definedName>
    <definedName name="_xlnm.Print_Area" localSheetId="4">'SO 103.2 NN - Zábřeh - ko...'!$C$4:$J$76,'SO 103.2 NN - Zábřeh - ko...'!$C$82:$J$104,'SO 103.2 NN - Zábřeh - ko...'!$C$110:$K$255</definedName>
    <definedName name="_xlnm.Print_Titles" localSheetId="4">'SO 103.2 NN - Zábřeh - ko...'!$122:$122</definedName>
    <definedName name="_xlnm._FilterDatabase" localSheetId="5" hidden="1">'SO 104 UN - Zábřeh - komu...'!$C$123:$K$203</definedName>
    <definedName name="_xlnm.Print_Area" localSheetId="5">'SO 104 UN - Zábřeh - komu...'!$C$4:$J$76,'SO 104 UN - Zábřeh - komu...'!$C$82:$J$105,'SO 104 UN - Zábřeh - komu...'!$C$111:$K$203</definedName>
    <definedName name="_xlnm.Print_Titles" localSheetId="5">'SO 104 UN - Zábřeh - komu...'!$123:$123</definedName>
    <definedName name="_xlnm._FilterDatabase" localSheetId="6" hidden="1">'SO 104 NN - Zábřeh - komu...'!$C$117:$K$134</definedName>
    <definedName name="_xlnm.Print_Area" localSheetId="6">'SO 104 NN - Zábřeh - komu...'!$C$4:$J$76,'SO 104 NN - Zábřeh - komu...'!$C$82:$J$99,'SO 104 NN - Zábřeh - komu...'!$C$105:$K$134</definedName>
    <definedName name="_xlnm.Print_Titles" localSheetId="6">'SO 104 NN - Zábřeh - komu...'!$117:$117</definedName>
    <definedName name="_xlnm._FilterDatabase" localSheetId="7" hidden="1">'SO 105 UN - Zábřeh - komu...'!$C$123:$K$204</definedName>
    <definedName name="_xlnm.Print_Area" localSheetId="7">'SO 105 UN - Zábřeh - komu...'!$C$4:$J$76,'SO 105 UN - Zábřeh - komu...'!$C$82:$J$105,'SO 105 UN - Zábřeh - komu...'!$C$111:$K$204</definedName>
    <definedName name="_xlnm.Print_Titles" localSheetId="7">'SO 105 UN - Zábřeh - komu...'!$123:$123</definedName>
    <definedName name="_xlnm._FilterDatabase" localSheetId="8" hidden="1">'SO 105 NN - Zábřeh - komu...'!$C$117:$K$130</definedName>
    <definedName name="_xlnm.Print_Area" localSheetId="8">'SO 105 NN - Zábřeh - komu...'!$C$4:$J$76,'SO 105 NN - Zábřeh - komu...'!$C$82:$J$99,'SO 105 NN - Zábřeh - komu...'!$C$105:$K$130</definedName>
    <definedName name="_xlnm.Print_Titles" localSheetId="8">'SO 105 NN - Zábřeh - komu...'!$117:$117</definedName>
    <definedName name="_xlnm._FilterDatabase" localSheetId="9" hidden="1">'VRN NN - Vedlejší rozpočt...'!$C$120:$K$139</definedName>
    <definedName name="_xlnm.Print_Area" localSheetId="9">'VRN NN - Vedlejší rozpočt...'!$C$4:$J$76,'VRN NN - Vedlejší rozpočt...'!$C$82:$J$102,'VRN NN - Vedlejší rozpočt...'!$C$108:$K$139</definedName>
    <definedName name="_xlnm.Print_Titles" localSheetId="9">'VRN NN - Vedlejší rozpočt...'!$120:$120</definedName>
  </definedNames>
  <calcPr/>
</workbook>
</file>

<file path=xl/calcChain.xml><?xml version="1.0" encoding="utf-8"?>
<calcChain xmlns="http://schemas.openxmlformats.org/spreadsheetml/2006/main">
  <c i="10" l="1" r="J37"/>
  <c r="J36"/>
  <c i="1" r="AY103"/>
  <c i="10" r="J35"/>
  <c i="1" r="AX103"/>
  <c i="10" r="BI139"/>
  <c r="BH139"/>
  <c r="BG139"/>
  <c r="BF139"/>
  <c r="T139"/>
  <c r="T138"/>
  <c r="R139"/>
  <c r="R138"/>
  <c r="P139"/>
  <c r="P138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7"/>
  <c r="F115"/>
  <c r="E113"/>
  <c r="F91"/>
  <c r="F89"/>
  <c r="E87"/>
  <c r="J24"/>
  <c r="E24"/>
  <c r="J118"/>
  <c r="J23"/>
  <c r="J21"/>
  <c r="E21"/>
  <c r="J117"/>
  <c r="J20"/>
  <c r="J18"/>
  <c r="E18"/>
  <c r="F118"/>
  <c r="J17"/>
  <c r="J12"/>
  <c r="J89"/>
  <c r="E7"/>
  <c r="E111"/>
  <c i="9" r="J37"/>
  <c r="J36"/>
  <c i="1" r="AY102"/>
  <c i="9" r="J35"/>
  <c i="1" r="AX102"/>
  <c i="9" r="BI127"/>
  <c r="BH127"/>
  <c r="BG127"/>
  <c r="BF127"/>
  <c r="T127"/>
  <c r="R127"/>
  <c r="P127"/>
  <c r="BI126"/>
  <c r="BH126"/>
  <c r="BG126"/>
  <c r="BF126"/>
  <c r="T126"/>
  <c r="R126"/>
  <c r="P126"/>
  <c r="BI121"/>
  <c r="BH121"/>
  <c r="BG121"/>
  <c r="BF121"/>
  <c r="T121"/>
  <c r="R121"/>
  <c r="P121"/>
  <c r="F114"/>
  <c r="F112"/>
  <c r="E110"/>
  <c r="F91"/>
  <c r="F89"/>
  <c r="E87"/>
  <c r="J24"/>
  <c r="E24"/>
  <c r="J115"/>
  <c r="J23"/>
  <c r="J21"/>
  <c r="E21"/>
  <c r="J114"/>
  <c r="J20"/>
  <c r="J18"/>
  <c r="E18"/>
  <c r="F92"/>
  <c r="J17"/>
  <c r="J12"/>
  <c r="J112"/>
  <c r="E7"/>
  <c r="E85"/>
  <c i="8" r="J37"/>
  <c r="J36"/>
  <c i="1" r="AY101"/>
  <c i="8" r="J35"/>
  <c i="1" r="AX101"/>
  <c i="8" r="BI204"/>
  <c r="BH204"/>
  <c r="BG204"/>
  <c r="BF204"/>
  <c r="T204"/>
  <c r="T203"/>
  <c r="R204"/>
  <c r="R203"/>
  <c r="P204"/>
  <c r="P203"/>
  <c r="BI202"/>
  <c r="BH202"/>
  <c r="BG202"/>
  <c r="BF202"/>
  <c r="T202"/>
  <c r="T201"/>
  <c r="R202"/>
  <c r="R201"/>
  <c r="P202"/>
  <c r="P201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T179"/>
  <c r="R180"/>
  <c r="R179"/>
  <c r="P180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1"/>
  <c r="BH171"/>
  <c r="BG171"/>
  <c r="BF171"/>
  <c r="T171"/>
  <c r="R171"/>
  <c r="P171"/>
  <c r="BI170"/>
  <c r="BH170"/>
  <c r="BG170"/>
  <c r="BF170"/>
  <c r="T170"/>
  <c r="R170"/>
  <c r="P170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5"/>
  <c r="BH155"/>
  <c r="BG155"/>
  <c r="BF155"/>
  <c r="T155"/>
  <c r="T145"/>
  <c r="R155"/>
  <c r="R145"/>
  <c r="P155"/>
  <c r="P145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7"/>
  <c r="BH127"/>
  <c r="BG127"/>
  <c r="BF127"/>
  <c r="T127"/>
  <c r="R127"/>
  <c r="P127"/>
  <c r="F120"/>
  <c r="F118"/>
  <c r="E116"/>
  <c r="F91"/>
  <c r="F89"/>
  <c r="E87"/>
  <c r="J24"/>
  <c r="E24"/>
  <c r="J121"/>
  <c r="J23"/>
  <c r="J21"/>
  <c r="E21"/>
  <c r="J91"/>
  <c r="J20"/>
  <c r="J18"/>
  <c r="E18"/>
  <c r="F92"/>
  <c r="J17"/>
  <c r="J12"/>
  <c r="J118"/>
  <c r="E7"/>
  <c r="E114"/>
  <c i="7" r="J37"/>
  <c r="J36"/>
  <c i="1" r="AY100"/>
  <c i="7" r="J35"/>
  <c i="1" r="AX100"/>
  <c i="7" r="BI131"/>
  <c r="BH131"/>
  <c r="BG131"/>
  <c r="BF131"/>
  <c r="T131"/>
  <c r="R131"/>
  <c r="P131"/>
  <c r="BI130"/>
  <c r="BH130"/>
  <c r="BG130"/>
  <c r="BF130"/>
  <c r="T130"/>
  <c r="R130"/>
  <c r="P130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4"/>
  <c r="F112"/>
  <c r="E110"/>
  <c r="F91"/>
  <c r="F89"/>
  <c r="E87"/>
  <c r="J24"/>
  <c r="E24"/>
  <c r="J115"/>
  <c r="J23"/>
  <c r="J21"/>
  <c r="E21"/>
  <c r="J114"/>
  <c r="J20"/>
  <c r="J18"/>
  <c r="E18"/>
  <c r="F92"/>
  <c r="J17"/>
  <c r="J12"/>
  <c r="J112"/>
  <c r="E7"/>
  <c r="E108"/>
  <c i="6" r="J37"/>
  <c r="J36"/>
  <c i="1" r="AY99"/>
  <c i="6" r="J35"/>
  <c i="1" r="AX99"/>
  <c i="6"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T189"/>
  <c r="R190"/>
  <c r="R189"/>
  <c r="P190"/>
  <c r="P189"/>
  <c r="BI188"/>
  <c r="BH188"/>
  <c r="BG188"/>
  <c r="BF188"/>
  <c r="T188"/>
  <c r="T187"/>
  <c r="R188"/>
  <c r="R187"/>
  <c r="P188"/>
  <c r="P187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55"/>
  <c r="BH155"/>
  <c r="BG155"/>
  <c r="BF155"/>
  <c r="T155"/>
  <c r="R155"/>
  <c r="P15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27"/>
  <c r="BH127"/>
  <c r="BG127"/>
  <c r="BF127"/>
  <c r="T127"/>
  <c r="R127"/>
  <c r="P127"/>
  <c r="F120"/>
  <c r="F118"/>
  <c r="E116"/>
  <c r="F91"/>
  <c r="F89"/>
  <c r="E87"/>
  <c r="J24"/>
  <c r="E24"/>
  <c r="J92"/>
  <c r="J23"/>
  <c r="J21"/>
  <c r="E21"/>
  <c r="J120"/>
  <c r="J20"/>
  <c r="J18"/>
  <c r="E18"/>
  <c r="F121"/>
  <c r="J17"/>
  <c r="J12"/>
  <c r="J118"/>
  <c r="E7"/>
  <c r="E114"/>
  <c i="5" r="J37"/>
  <c r="J36"/>
  <c i="1" r="AY98"/>
  <c i="5" r="J35"/>
  <c i="1" r="AX98"/>
  <c i="5" r="BI255"/>
  <c r="BH255"/>
  <c r="BG255"/>
  <c r="BF255"/>
  <c r="T255"/>
  <c r="T254"/>
  <c r="R255"/>
  <c r="R254"/>
  <c r="P255"/>
  <c r="P254"/>
  <c r="BI252"/>
  <c r="BH252"/>
  <c r="BG252"/>
  <c r="BF252"/>
  <c r="T252"/>
  <c r="R252"/>
  <c r="P252"/>
  <c r="BI251"/>
  <c r="BH251"/>
  <c r="BG251"/>
  <c r="BF251"/>
  <c r="T251"/>
  <c r="R251"/>
  <c r="P251"/>
  <c r="BI246"/>
  <c r="BH246"/>
  <c r="BG246"/>
  <c r="BF246"/>
  <c r="T246"/>
  <c r="R246"/>
  <c r="P246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29"/>
  <c r="BH229"/>
  <c r="BG229"/>
  <c r="BF229"/>
  <c r="T229"/>
  <c r="R229"/>
  <c r="P229"/>
  <c r="BI223"/>
  <c r="BH223"/>
  <c r="BG223"/>
  <c r="BF223"/>
  <c r="T223"/>
  <c r="R223"/>
  <c r="P223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3"/>
  <c r="BH203"/>
  <c r="BG203"/>
  <c r="BF203"/>
  <c r="T203"/>
  <c r="R203"/>
  <c r="P203"/>
  <c r="BI199"/>
  <c r="BH199"/>
  <c r="BG199"/>
  <c r="BF199"/>
  <c r="T199"/>
  <c r="R199"/>
  <c r="P199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T164"/>
  <c r="R165"/>
  <c r="R164"/>
  <c r="P165"/>
  <c r="P164"/>
  <c r="BI160"/>
  <c r="BH160"/>
  <c r="BG160"/>
  <c r="BF160"/>
  <c r="T160"/>
  <c r="R160"/>
  <c r="P160"/>
  <c r="BI159"/>
  <c r="BH159"/>
  <c r="BG159"/>
  <c r="BF159"/>
  <c r="T159"/>
  <c r="R159"/>
  <c r="P159"/>
  <c r="BI154"/>
  <c r="BH154"/>
  <c r="BG154"/>
  <c r="BF154"/>
  <c r="T154"/>
  <c r="R154"/>
  <c r="P154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6"/>
  <c r="BH126"/>
  <c r="BG126"/>
  <c r="BF126"/>
  <c r="T126"/>
  <c r="R126"/>
  <c r="P126"/>
  <c r="F119"/>
  <c r="F117"/>
  <c r="E115"/>
  <c r="F91"/>
  <c r="F89"/>
  <c r="E87"/>
  <c r="J24"/>
  <c r="E24"/>
  <c r="J120"/>
  <c r="J23"/>
  <c r="J21"/>
  <c r="E21"/>
  <c r="J119"/>
  <c r="J20"/>
  <c r="J18"/>
  <c r="E18"/>
  <c r="F92"/>
  <c r="J17"/>
  <c r="J12"/>
  <c r="J117"/>
  <c r="E7"/>
  <c r="E85"/>
  <c i="4" r="J37"/>
  <c r="J36"/>
  <c i="1" r="AY97"/>
  <c i="4" r="J35"/>
  <c i="1" r="AX97"/>
  <c i="4"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T197"/>
  <c r="R198"/>
  <c r="R197"/>
  <c r="P198"/>
  <c r="P197"/>
  <c r="BI196"/>
  <c r="BH196"/>
  <c r="BG196"/>
  <c r="BF196"/>
  <c r="T196"/>
  <c r="R196"/>
  <c r="P196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8"/>
  <c r="BH168"/>
  <c r="BG168"/>
  <c r="BF168"/>
  <c r="T168"/>
  <c r="R168"/>
  <c r="P168"/>
  <c r="BI164"/>
  <c r="BH164"/>
  <c r="BG164"/>
  <c r="BF164"/>
  <c r="T164"/>
  <c r="R164"/>
  <c r="P164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T142"/>
  <c r="R149"/>
  <c r="R142"/>
  <c r="P149"/>
  <c r="P142"/>
  <c r="BI143"/>
  <c r="BH143"/>
  <c r="BG143"/>
  <c r="BF143"/>
  <c r="T143"/>
  <c r="R143"/>
  <c r="P143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6"/>
  <c r="BH126"/>
  <c r="BG126"/>
  <c r="BF126"/>
  <c r="T126"/>
  <c r="R126"/>
  <c r="P126"/>
  <c r="F119"/>
  <c r="F117"/>
  <c r="E115"/>
  <c r="F91"/>
  <c r="F89"/>
  <c r="E87"/>
  <c r="J24"/>
  <c r="E24"/>
  <c r="J92"/>
  <c r="J23"/>
  <c r="J21"/>
  <c r="E21"/>
  <c r="J91"/>
  <c r="J20"/>
  <c r="J18"/>
  <c r="E18"/>
  <c r="F120"/>
  <c r="J17"/>
  <c r="J12"/>
  <c r="J89"/>
  <c r="E7"/>
  <c r="E113"/>
  <c i="3" r="J37"/>
  <c r="J36"/>
  <c i="1" r="AY96"/>
  <c i="3" r="J35"/>
  <c i="1" r="AX96"/>
  <c i="3" r="BI175"/>
  <c r="BH175"/>
  <c r="BG175"/>
  <c r="BF175"/>
  <c r="T175"/>
  <c r="T174"/>
  <c r="R175"/>
  <c r="R174"/>
  <c r="P175"/>
  <c r="P174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1"/>
  <c r="BH161"/>
  <c r="BG161"/>
  <c r="BF161"/>
  <c r="T161"/>
  <c r="R161"/>
  <c r="P161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4"/>
  <c r="BH124"/>
  <c r="BG124"/>
  <c r="BF124"/>
  <c r="T124"/>
  <c r="R124"/>
  <c r="P124"/>
  <c r="F117"/>
  <c r="F115"/>
  <c r="E113"/>
  <c r="F91"/>
  <c r="F89"/>
  <c r="E87"/>
  <c r="J24"/>
  <c r="E24"/>
  <c r="J92"/>
  <c r="J23"/>
  <c r="J21"/>
  <c r="E21"/>
  <c r="J91"/>
  <c r="J20"/>
  <c r="J18"/>
  <c r="E18"/>
  <c r="F118"/>
  <c r="J17"/>
  <c r="J12"/>
  <c r="J115"/>
  <c r="E7"/>
  <c r="E111"/>
  <c i="2" r="J37"/>
  <c r="J36"/>
  <c i="1" r="AY95"/>
  <c i="2" r="J35"/>
  <c i="1" r="AX95"/>
  <c i="2" r="BI344"/>
  <c r="BH344"/>
  <c r="BG344"/>
  <c r="BF344"/>
  <c r="T344"/>
  <c r="T343"/>
  <c r="T342"/>
  <c r="R344"/>
  <c r="R343"/>
  <c r="R342"/>
  <c r="P344"/>
  <c r="P343"/>
  <c r="P342"/>
  <c r="BI341"/>
  <c r="BH341"/>
  <c r="BG341"/>
  <c r="BF341"/>
  <c r="T341"/>
  <c r="T340"/>
  <c r="R341"/>
  <c r="R340"/>
  <c r="P341"/>
  <c r="P340"/>
  <c r="BI338"/>
  <c r="BH338"/>
  <c r="BG338"/>
  <c r="BF338"/>
  <c r="T338"/>
  <c r="R338"/>
  <c r="P338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18"/>
  <c r="BH318"/>
  <c r="BG318"/>
  <c r="BF318"/>
  <c r="T318"/>
  <c r="R318"/>
  <c r="P318"/>
  <c r="BI315"/>
  <c r="BH315"/>
  <c r="BG315"/>
  <c r="BF315"/>
  <c r="T315"/>
  <c r="R315"/>
  <c r="P315"/>
  <c r="BI302"/>
  <c r="BH302"/>
  <c r="BG302"/>
  <c r="BF302"/>
  <c r="T302"/>
  <c r="R302"/>
  <c r="P302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81"/>
  <c r="BH281"/>
  <c r="BG281"/>
  <c r="BF281"/>
  <c r="T281"/>
  <c r="R281"/>
  <c r="P281"/>
  <c r="BI278"/>
  <c r="BH278"/>
  <c r="BG278"/>
  <c r="BF278"/>
  <c r="T278"/>
  <c r="R278"/>
  <c r="P278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0"/>
  <c r="BH220"/>
  <c r="BG220"/>
  <c r="BF220"/>
  <c r="T220"/>
  <c r="R220"/>
  <c r="P220"/>
  <c r="BI209"/>
  <c r="BH209"/>
  <c r="BG209"/>
  <c r="BF209"/>
  <c r="T209"/>
  <c r="R209"/>
  <c r="P209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7"/>
  <c r="BH177"/>
  <c r="BG177"/>
  <c r="BF177"/>
  <c r="T177"/>
  <c r="R177"/>
  <c r="P177"/>
  <c r="BI174"/>
  <c r="BH174"/>
  <c r="BG174"/>
  <c r="BF174"/>
  <c r="T174"/>
  <c r="R174"/>
  <c r="P174"/>
  <c r="BI157"/>
  <c r="BH157"/>
  <c r="BG157"/>
  <c r="BF157"/>
  <c r="T157"/>
  <c r="R157"/>
  <c r="P157"/>
  <c r="BI151"/>
  <c r="BH151"/>
  <c r="BG151"/>
  <c r="BF151"/>
  <c r="T151"/>
  <c r="R151"/>
  <c r="P151"/>
  <c r="BI139"/>
  <c r="BH139"/>
  <c r="BG139"/>
  <c r="BF139"/>
  <c r="T139"/>
  <c r="R139"/>
  <c r="P139"/>
  <c r="BI129"/>
  <c r="BH129"/>
  <c r="BG129"/>
  <c r="BF129"/>
  <c r="T129"/>
  <c r="R129"/>
  <c r="P129"/>
  <c r="F122"/>
  <c r="F120"/>
  <c r="E118"/>
  <c r="F91"/>
  <c r="F89"/>
  <c r="E87"/>
  <c r="J24"/>
  <c r="E24"/>
  <c r="J92"/>
  <c r="J23"/>
  <c r="J21"/>
  <c r="E21"/>
  <c r="J91"/>
  <c r="J20"/>
  <c r="J18"/>
  <c r="E18"/>
  <c r="F123"/>
  <c r="J17"/>
  <c r="J12"/>
  <c r="J89"/>
  <c r="E7"/>
  <c r="E116"/>
  <c i="1" r="L90"/>
  <c r="AM90"/>
  <c r="AM89"/>
  <c r="L89"/>
  <c r="AM87"/>
  <c r="L87"/>
  <c r="L85"/>
  <c r="L84"/>
  <c i="2" r="J333"/>
  <c r="BK327"/>
  <c r="BK302"/>
  <c r="BK282"/>
  <c r="BK264"/>
  <c r="J239"/>
  <c r="J189"/>
  <c r="BK157"/>
  <c r="BK329"/>
  <c r="BK318"/>
  <c r="J292"/>
  <c r="BK278"/>
  <c r="J268"/>
  <c r="BK254"/>
  <c r="J232"/>
  <c r="BK183"/>
  <c r="BK341"/>
  <c r="J318"/>
  <c r="J281"/>
  <c r="J250"/>
  <c r="BK235"/>
  <c r="BK186"/>
  <c r="J341"/>
  <c r="J302"/>
  <c r="BK295"/>
  <c r="J285"/>
  <c r="BK281"/>
  <c r="J260"/>
  <c r="BK245"/>
  <c r="J220"/>
  <c r="BK189"/>
  <c r="J177"/>
  <c r="J174"/>
  <c r="BK151"/>
  <c i="3" r="BK175"/>
  <c r="BK168"/>
  <c r="BK132"/>
  <c r="J129"/>
  <c r="J175"/>
  <c r="BK170"/>
  <c r="BK167"/>
  <c r="J142"/>
  <c r="J161"/>
  <c r="BK152"/>
  <c r="J136"/>
  <c r="BK129"/>
  <c r="BK124"/>
  <c i="4" r="BK196"/>
  <c r="J192"/>
  <c r="BK190"/>
  <c r="J181"/>
  <c r="J169"/>
  <c r="J191"/>
  <c r="BK186"/>
  <c r="BK200"/>
  <c r="BK192"/>
  <c r="BK188"/>
  <c r="BK184"/>
  <c r="BK181"/>
  <c r="BK173"/>
  <c r="J149"/>
  <c r="BK137"/>
  <c r="BK132"/>
  <c r="BK198"/>
  <c r="J184"/>
  <c r="J178"/>
  <c r="J173"/>
  <c i="5" r="J246"/>
  <c r="BK237"/>
  <c r="BK229"/>
  <c r="BK188"/>
  <c r="BK171"/>
  <c r="J154"/>
  <c r="BK130"/>
  <c r="BK217"/>
  <c r="J203"/>
  <c r="BK184"/>
  <c r="BK159"/>
  <c r="BK142"/>
  <c r="J252"/>
  <c r="BK223"/>
  <c r="J213"/>
  <c r="J184"/>
  <c r="BK174"/>
  <c r="J159"/>
  <c r="J142"/>
  <c r="BK255"/>
  <c r="BK239"/>
  <c r="BK235"/>
  <c r="J188"/>
  <c r="BK160"/>
  <c r="J140"/>
  <c r="J131"/>
  <c r="J126"/>
  <c i="6" r="BK190"/>
  <c r="J181"/>
  <c r="BK164"/>
  <c r="BK155"/>
  <c r="J142"/>
  <c r="BK201"/>
  <c r="BK182"/>
  <c r="BK174"/>
  <c r="J140"/>
  <c r="J127"/>
  <c r="BK198"/>
  <c r="J192"/>
  <c r="J182"/>
  <c r="J164"/>
  <c r="J155"/>
  <c r="J141"/>
  <c r="J131"/>
  <c i="7" r="BK130"/>
  <c r="BK123"/>
  <c r="J131"/>
  <c r="J124"/>
  <c i="8" r="BK202"/>
  <c r="BK196"/>
  <c r="BK193"/>
  <c r="J188"/>
  <c r="J177"/>
  <c r="J163"/>
  <c r="J146"/>
  <c r="BK134"/>
  <c r="BK204"/>
  <c r="BK189"/>
  <c r="BK183"/>
  <c r="BK142"/>
  <c r="J189"/>
  <c r="BK184"/>
  <c r="J171"/>
  <c r="BK147"/>
  <c r="J134"/>
  <c r="BK131"/>
  <c r="BK190"/>
  <c r="J187"/>
  <c r="BK185"/>
  <c r="J183"/>
  <c r="BK177"/>
  <c r="J170"/>
  <c r="J162"/>
  <c r="J142"/>
  <c r="BK133"/>
  <c r="J131"/>
  <c i="9" r="BK127"/>
  <c r="BK126"/>
  <c i="10" r="BK135"/>
  <c r="J131"/>
  <c r="J125"/>
  <c r="J135"/>
  <c r="J127"/>
  <c r="J126"/>
  <c r="BK124"/>
  <c r="BK137"/>
  <c r="BK131"/>
  <c r="BK126"/>
  <c i="2" r="J336"/>
  <c r="J328"/>
  <c r="BK315"/>
  <c r="J278"/>
  <c r="J245"/>
  <c r="BK243"/>
  <c r="J235"/>
  <c r="BK177"/>
  <c i="1" r="AS94"/>
  <c i="2" r="BK250"/>
  <c r="J186"/>
  <c r="J129"/>
  <c r="J330"/>
  <c r="BK328"/>
  <c r="BK292"/>
  <c r="BK260"/>
  <c r="BK209"/>
  <c r="J344"/>
  <c r="BK336"/>
  <c r="J327"/>
  <c r="J315"/>
  <c r="J298"/>
  <c r="J272"/>
  <c r="J257"/>
  <c r="BK239"/>
  <c r="BK229"/>
  <c r="J209"/>
  <c r="J183"/>
  <c r="BK129"/>
  <c i="3" r="J170"/>
  <c r="J151"/>
  <c r="BK142"/>
  <c r="J131"/>
  <c r="BK128"/>
  <c r="J124"/>
  <c r="J166"/>
  <c r="BK160"/>
  <c r="J152"/>
  <c r="J141"/>
  <c r="BK156"/>
  <c r="BK131"/>
  <c r="J128"/>
  <c r="BK141"/>
  <c i="4" r="J201"/>
  <c r="J193"/>
  <c r="BK191"/>
  <c r="BK178"/>
  <c r="BK201"/>
  <c r="J188"/>
  <c r="BK143"/>
  <c r="BK131"/>
  <c r="BK193"/>
  <c r="J189"/>
  <c r="BK182"/>
  <c r="BK177"/>
  <c r="BK169"/>
  <c r="BK168"/>
  <c r="J158"/>
  <c r="J143"/>
  <c r="BK126"/>
  <c r="BK189"/>
  <c r="BK180"/>
  <c r="J177"/>
  <c r="BK154"/>
  <c r="J137"/>
  <c r="J126"/>
  <c i="5" r="J223"/>
  <c r="J177"/>
  <c r="BK167"/>
  <c r="J160"/>
  <c r="BK147"/>
  <c r="BK131"/>
  <c r="J238"/>
  <c r="J193"/>
  <c r="J167"/>
  <c r="J147"/>
  <c r="BK140"/>
  <c r="BK246"/>
  <c r="J235"/>
  <c r="BK209"/>
  <c r="BK180"/>
  <c r="J171"/>
  <c r="J146"/>
  <c r="J141"/>
  <c r="BK126"/>
  <c r="J240"/>
  <c r="J199"/>
  <c r="BK177"/>
  <c r="J165"/>
  <c r="BK154"/>
  <c i="6" r="J198"/>
  <c r="BK193"/>
  <c r="BK183"/>
  <c r="BK180"/>
  <c r="J136"/>
  <c r="J188"/>
  <c r="BK141"/>
  <c r="J190"/>
  <c r="J173"/>
  <c r="J167"/>
  <c r="BK136"/>
  <c r="J193"/>
  <c r="J183"/>
  <c r="J174"/>
  <c r="BK172"/>
  <c r="BK163"/>
  <c r="J143"/>
  <c r="BK132"/>
  <c i="7" r="BK124"/>
  <c r="BK121"/>
  <c r="J123"/>
  <c r="J125"/>
  <c r="BK122"/>
  <c i="8" r="J200"/>
  <c r="J190"/>
  <c r="J180"/>
  <c r="BK171"/>
  <c r="BK164"/>
  <c r="J148"/>
  <c r="J144"/>
  <c r="J133"/>
  <c r="J186"/>
  <c r="BK162"/>
  <c r="J147"/>
  <c r="J204"/>
  <c r="J185"/>
  <c r="BK180"/>
  <c r="BK144"/>
  <c r="J132"/>
  <c r="BK200"/>
  <c r="BK194"/>
  <c r="J191"/>
  <c r="BK188"/>
  <c r="BK182"/>
  <c r="BK176"/>
  <c r="J164"/>
  <c r="BK155"/>
  <c r="BK146"/>
  <c r="BK138"/>
  <c r="BK132"/>
  <c i="9" r="J121"/>
  <c i="10" r="J137"/>
  <c r="J124"/>
  <c r="BK134"/>
  <c r="BK130"/>
  <c r="BK127"/>
  <c r="J133"/>
  <c r="BK129"/>
  <c r="J123"/>
  <c i="2" r="BK344"/>
  <c r="BK330"/>
  <c r="J326"/>
  <c r="BK298"/>
  <c r="BK272"/>
  <c r="J254"/>
  <c r="J229"/>
  <c r="BK174"/>
  <c r="BK333"/>
  <c r="BK326"/>
  <c r="J295"/>
  <c r="BK288"/>
  <c r="BK285"/>
  <c r="BK257"/>
  <c r="J247"/>
  <c r="J225"/>
  <c r="J151"/>
  <c r="BK338"/>
  <c r="J264"/>
  <c r="J243"/>
  <c r="BK220"/>
  <c r="BK139"/>
  <c r="J338"/>
  <c r="J329"/>
  <c r="J288"/>
  <c r="J282"/>
  <c r="BK268"/>
  <c r="BK247"/>
  <c r="BK232"/>
  <c r="BK225"/>
  <c r="J157"/>
  <c r="J139"/>
  <c i="3" r="BK173"/>
  <c r="BK166"/>
  <c r="J147"/>
  <c r="BK136"/>
  <c r="BK130"/>
  <c r="J173"/>
  <c r="J168"/>
  <c r="J167"/>
  <c r="BK161"/>
  <c r="J156"/>
  <c r="J160"/>
  <c r="BK147"/>
  <c r="J132"/>
  <c r="J130"/>
  <c r="BK151"/>
  <c i="4" r="J200"/>
  <c r="J182"/>
  <c r="J179"/>
  <c r="J168"/>
  <c r="J164"/>
  <c r="BK158"/>
  <c r="J138"/>
  <c r="J131"/>
  <c r="J130"/>
  <c r="BK179"/>
  <c r="J132"/>
  <c r="J198"/>
  <c r="J190"/>
  <c r="J186"/>
  <c r="BK183"/>
  <c r="J180"/>
  <c r="BK164"/>
  <c r="J154"/>
  <c r="BK138"/>
  <c r="J136"/>
  <c r="BK130"/>
  <c r="J196"/>
  <c r="J183"/>
  <c r="BK149"/>
  <c r="BK136"/>
  <c i="5" r="BK251"/>
  <c r="BK240"/>
  <c r="J237"/>
  <c r="BK193"/>
  <c r="BK165"/>
  <c r="J148"/>
  <c r="BK146"/>
  <c r="J255"/>
  <c r="J209"/>
  <c r="BK199"/>
  <c r="J180"/>
  <c r="BK141"/>
  <c r="J251"/>
  <c r="J239"/>
  <c r="J229"/>
  <c r="J217"/>
  <c r="BK203"/>
  <c r="BK134"/>
  <c r="BK252"/>
  <c r="BK238"/>
  <c r="BK213"/>
  <c r="J174"/>
  <c r="BK148"/>
  <c r="J134"/>
  <c r="J130"/>
  <c i="6" r="BK195"/>
  <c r="BK192"/>
  <c r="J172"/>
  <c r="J163"/>
  <c r="BK143"/>
  <c r="BK127"/>
  <c r="BK167"/>
  <c r="J132"/>
  <c r="J180"/>
  <c r="BK131"/>
  <c r="J201"/>
  <c r="J195"/>
  <c r="BK188"/>
  <c r="BK181"/>
  <c r="BK173"/>
  <c r="BK142"/>
  <c r="BK140"/>
  <c i="7" r="BK131"/>
  <c r="BK125"/>
  <c r="J122"/>
  <c r="J130"/>
  <c r="J121"/>
  <c i="8" r="J194"/>
  <c r="BK191"/>
  <c r="J182"/>
  <c r="J176"/>
  <c r="BK170"/>
  <c r="BK151"/>
  <c r="BK127"/>
  <c r="J193"/>
  <c r="BK187"/>
  <c r="J178"/>
  <c r="J151"/>
  <c r="J143"/>
  <c r="J192"/>
  <c r="J175"/>
  <c r="J155"/>
  <c r="J138"/>
  <c r="J202"/>
  <c r="J196"/>
  <c r="BK192"/>
  <c r="BK186"/>
  <c r="J184"/>
  <c r="BK178"/>
  <c r="BK175"/>
  <c r="BK163"/>
  <c r="BK148"/>
  <c r="BK143"/>
  <c r="J127"/>
  <c i="9" r="J126"/>
  <c r="J127"/>
  <c r="BK121"/>
  <c i="10" r="J129"/>
  <c r="J139"/>
  <c r="BK123"/>
  <c r="BK133"/>
  <c r="J130"/>
  <c r="BK125"/>
  <c r="BK139"/>
  <c r="J134"/>
  <c i="2" l="1" r="P128"/>
  <c r="R228"/>
  <c r="BK253"/>
  <c r="J253"/>
  <c r="J100"/>
  <c r="R263"/>
  <c r="R291"/>
  <c r="BK301"/>
  <c r="J301"/>
  <c r="J103"/>
  <c i="3" r="P123"/>
  <c r="T146"/>
  <c r="T165"/>
  <c i="4" r="T125"/>
  <c r="P153"/>
  <c r="BK176"/>
  <c r="J176"/>
  <c r="J101"/>
  <c r="BK199"/>
  <c r="J199"/>
  <c r="J103"/>
  <c i="5" r="P125"/>
  <c r="P166"/>
  <c r="R183"/>
  <c r="T236"/>
  <c i="6" r="R126"/>
  <c r="R162"/>
  <c r="BK171"/>
  <c r="J171"/>
  <c r="J100"/>
  <c r="BK191"/>
  <c r="J191"/>
  <c r="J103"/>
  <c r="BK194"/>
  <c r="J194"/>
  <c r="J104"/>
  <c i="7" r="T120"/>
  <c r="T119"/>
  <c r="T118"/>
  <c i="8" r="T126"/>
  <c r="BK161"/>
  <c r="J161"/>
  <c r="J100"/>
  <c r="BK181"/>
  <c r="J181"/>
  <c r="J102"/>
  <c i="9" r="R120"/>
  <c r="R119"/>
  <c r="R118"/>
  <c i="10" r="T122"/>
  <c r="BK132"/>
  <c r="J132"/>
  <c r="J99"/>
  <c i="2" r="BK128"/>
  <c r="J128"/>
  <c r="J98"/>
  <c r="P228"/>
  <c r="P253"/>
  <c r="BK263"/>
  <c r="J263"/>
  <c r="J101"/>
  <c r="BK291"/>
  <c r="J291"/>
  <c r="J102"/>
  <c r="P301"/>
  <c i="3" r="T123"/>
  <c r="T122"/>
  <c r="T121"/>
  <c r="R146"/>
  <c r="P165"/>
  <c i="4" r="BK125"/>
  <c r="J125"/>
  <c r="J98"/>
  <c r="BK153"/>
  <c r="J153"/>
  <c r="J100"/>
  <c r="P176"/>
  <c r="T199"/>
  <c i="5" r="BK125"/>
  <c r="J125"/>
  <c r="J98"/>
  <c r="BK166"/>
  <c r="J166"/>
  <c r="J100"/>
  <c r="P183"/>
  <c r="R236"/>
  <c i="6" r="P126"/>
  <c r="BK162"/>
  <c r="J162"/>
  <c r="J99"/>
  <c r="P171"/>
  <c r="R191"/>
  <c r="P194"/>
  <c i="7" r="BK120"/>
  <c r="J120"/>
  <c r="J98"/>
  <c i="8" r="P126"/>
  <c r="P161"/>
  <c r="P181"/>
  <c i="9" r="T120"/>
  <c r="T119"/>
  <c r="T118"/>
  <c i="10" r="BK128"/>
  <c r="J128"/>
  <c r="J98"/>
  <c r="R128"/>
  <c r="P132"/>
  <c i="2" r="R128"/>
  <c r="T228"/>
  <c r="R253"/>
  <c r="P263"/>
  <c r="P291"/>
  <c r="T301"/>
  <c i="3" r="R123"/>
  <c r="P146"/>
  <c r="R165"/>
  <c i="4" r="P125"/>
  <c r="T153"/>
  <c r="R176"/>
  <c r="R199"/>
  <c i="5" r="T125"/>
  <c r="T166"/>
  <c r="BK183"/>
  <c r="J183"/>
  <c r="J101"/>
  <c r="P236"/>
  <c i="6" r="BK126"/>
  <c r="J126"/>
  <c r="J98"/>
  <c r="T162"/>
  <c r="R171"/>
  <c r="P191"/>
  <c r="R194"/>
  <c i="7" r="P120"/>
  <c r="P119"/>
  <c r="P118"/>
  <c i="1" r="AU100"/>
  <c i="8" r="BK126"/>
  <c r="T161"/>
  <c r="T181"/>
  <c i="9" r="BK120"/>
  <c r="J120"/>
  <c r="J98"/>
  <c i="10" r="P122"/>
  <c r="P121"/>
  <c i="1" r="AU103"/>
  <c i="10" r="P128"/>
  <c r="R132"/>
  <c i="2" r="T128"/>
  <c r="T127"/>
  <c r="T126"/>
  <c r="BK228"/>
  <c r="J228"/>
  <c r="J99"/>
  <c r="T253"/>
  <c r="T263"/>
  <c r="T291"/>
  <c r="R301"/>
  <c i="3" r="BK123"/>
  <c r="J123"/>
  <c r="J98"/>
  <c r="BK146"/>
  <c r="J146"/>
  <c r="J99"/>
  <c r="BK165"/>
  <c r="J165"/>
  <c r="J100"/>
  <c i="4" r="R125"/>
  <c r="R153"/>
  <c r="T176"/>
  <c r="P199"/>
  <c i="5" r="R125"/>
  <c r="R124"/>
  <c r="R123"/>
  <c r="R166"/>
  <c r="T183"/>
  <c r="BK236"/>
  <c r="J236"/>
  <c r="J102"/>
  <c i="6" r="T126"/>
  <c r="T125"/>
  <c r="T124"/>
  <c r="P162"/>
  <c r="T171"/>
  <c r="T191"/>
  <c r="T194"/>
  <c i="7" r="R120"/>
  <c r="R119"/>
  <c r="R118"/>
  <c i="8" r="R126"/>
  <c r="R161"/>
  <c r="R181"/>
  <c i="9" r="P120"/>
  <c r="P119"/>
  <c r="P118"/>
  <c i="1" r="AU102"/>
  <c i="10" r="BK122"/>
  <c r="J122"/>
  <c r="J97"/>
  <c r="R122"/>
  <c r="R121"/>
  <c r="T128"/>
  <c r="T132"/>
  <c i="5" r="BK164"/>
  <c r="J164"/>
  <c r="J99"/>
  <c i="6" r="BK187"/>
  <c r="J187"/>
  <c r="J101"/>
  <c i="8" r="BK201"/>
  <c r="J201"/>
  <c r="J103"/>
  <c i="2" r="BK340"/>
  <c r="J340"/>
  <c r="J104"/>
  <c i="4" r="BK197"/>
  <c r="J197"/>
  <c r="J102"/>
  <c i="5" r="BK254"/>
  <c r="J254"/>
  <c r="J103"/>
  <c i="8" r="BK179"/>
  <c r="J179"/>
  <c r="J101"/>
  <c r="BK203"/>
  <c r="J203"/>
  <c r="J104"/>
  <c i="2" r="BK343"/>
  <c r="J343"/>
  <c r="J106"/>
  <c i="6" r="BK189"/>
  <c r="J189"/>
  <c r="J102"/>
  <c i="8" r="BK145"/>
  <c r="J145"/>
  <c r="J99"/>
  <c i="3" r="BK174"/>
  <c r="J174"/>
  <c r="J101"/>
  <c i="4" r="BK142"/>
  <c r="J142"/>
  <c r="J99"/>
  <c i="10" r="BK136"/>
  <c r="J136"/>
  <c r="J100"/>
  <c r="BK138"/>
  <c r="J138"/>
  <c r="J101"/>
  <c r="E85"/>
  <c r="J91"/>
  <c r="J115"/>
  <c r="BE124"/>
  <c r="BE125"/>
  <c r="BE127"/>
  <c r="BE135"/>
  <c r="J92"/>
  <c r="BE129"/>
  <c r="BE134"/>
  <c r="F92"/>
  <c r="BE123"/>
  <c r="BE126"/>
  <c r="BE130"/>
  <c r="BE131"/>
  <c r="BE133"/>
  <c r="BE137"/>
  <c r="BE139"/>
  <c i="8" r="J126"/>
  <c r="J98"/>
  <c i="9" r="J89"/>
  <c r="J91"/>
  <c r="J92"/>
  <c r="E108"/>
  <c r="F115"/>
  <c r="BE121"/>
  <c r="BE126"/>
  <c r="BE127"/>
  <c i="7" r="BK119"/>
  <c r="BK118"/>
  <c r="J118"/>
  <c i="8" r="E85"/>
  <c r="J92"/>
  <c r="F121"/>
  <c r="BE132"/>
  <c r="BE133"/>
  <c r="BE138"/>
  <c r="BE142"/>
  <c r="BE144"/>
  <c r="BE148"/>
  <c r="BE151"/>
  <c r="BE162"/>
  <c r="BE176"/>
  <c r="BE180"/>
  <c r="BE187"/>
  <c r="BE188"/>
  <c r="BE189"/>
  <c r="BE202"/>
  <c r="BE164"/>
  <c r="BE186"/>
  <c r="BE191"/>
  <c r="BE193"/>
  <c r="BE194"/>
  <c r="BE204"/>
  <c r="J89"/>
  <c r="J120"/>
  <c r="BE127"/>
  <c r="BE134"/>
  <c r="BE146"/>
  <c r="BE163"/>
  <c r="BE170"/>
  <c r="BE171"/>
  <c r="BE175"/>
  <c r="BE177"/>
  <c r="BE182"/>
  <c r="BE184"/>
  <c r="BE190"/>
  <c r="BE192"/>
  <c r="BE196"/>
  <c r="BE200"/>
  <c r="BE131"/>
  <c r="BE143"/>
  <c r="BE147"/>
  <c r="BE155"/>
  <c r="BE178"/>
  <c r="BE183"/>
  <c r="BE185"/>
  <c i="7" r="E85"/>
  <c r="J92"/>
  <c r="J89"/>
  <c r="J91"/>
  <c r="F115"/>
  <c r="BE124"/>
  <c r="BE130"/>
  <c r="BE131"/>
  <c i="6" r="BK125"/>
  <c r="J125"/>
  <c r="J97"/>
  <c i="7" r="BE121"/>
  <c r="BE122"/>
  <c r="BE123"/>
  <c r="BE125"/>
  <c i="6" r="E85"/>
  <c r="J91"/>
  <c r="F92"/>
  <c r="BE155"/>
  <c r="BE167"/>
  <c r="BE183"/>
  <c r="BE188"/>
  <c r="BE190"/>
  <c r="J89"/>
  <c r="BE127"/>
  <c r="BE132"/>
  <c r="BE141"/>
  <c r="BE164"/>
  <c r="BE172"/>
  <c r="BE174"/>
  <c r="BE181"/>
  <c r="BE182"/>
  <c r="BE192"/>
  <c r="BE195"/>
  <c r="BE198"/>
  <c r="BE201"/>
  <c r="J121"/>
  <c r="BE136"/>
  <c r="BE142"/>
  <c r="BE143"/>
  <c r="BE163"/>
  <c r="BE180"/>
  <c r="BE193"/>
  <c r="BE131"/>
  <c r="BE140"/>
  <c r="BE173"/>
  <c i="5" r="J89"/>
  <c r="E113"/>
  <c r="F120"/>
  <c r="BE154"/>
  <c r="BE165"/>
  <c r="BE167"/>
  <c r="BE171"/>
  <c r="BE180"/>
  <c r="BE199"/>
  <c r="BE203"/>
  <c r="BE223"/>
  <c r="BE240"/>
  <c r="BE246"/>
  <c r="J91"/>
  <c r="BE140"/>
  <c r="BE142"/>
  <c r="BE146"/>
  <c r="BE147"/>
  <c r="BE148"/>
  <c r="BE160"/>
  <c r="BE184"/>
  <c r="BE188"/>
  <c r="BE193"/>
  <c r="BE251"/>
  <c r="BE255"/>
  <c r="J92"/>
  <c r="BE126"/>
  <c r="BE130"/>
  <c r="BE131"/>
  <c r="BE174"/>
  <c r="BE217"/>
  <c r="BE229"/>
  <c r="BE235"/>
  <c r="BE239"/>
  <c r="BE252"/>
  <c r="BE134"/>
  <c r="BE141"/>
  <c r="BE159"/>
  <c r="BE177"/>
  <c r="BE209"/>
  <c r="BE213"/>
  <c r="BE237"/>
  <c r="BE238"/>
  <c i="3" r="BK122"/>
  <c r="J122"/>
  <c r="J97"/>
  <c i="4" r="F92"/>
  <c r="J117"/>
  <c r="BE131"/>
  <c r="BE138"/>
  <c r="BE158"/>
  <c r="BE186"/>
  <c r="BE191"/>
  <c r="BE193"/>
  <c r="E85"/>
  <c r="J120"/>
  <c r="BE130"/>
  <c r="BE136"/>
  <c r="BE137"/>
  <c r="BE154"/>
  <c r="BE168"/>
  <c r="BE169"/>
  <c r="BE178"/>
  <c r="BE180"/>
  <c r="BE182"/>
  <c r="BE189"/>
  <c r="BE192"/>
  <c r="BE196"/>
  <c r="BE201"/>
  <c r="J119"/>
  <c r="BE126"/>
  <c r="BE164"/>
  <c r="BE173"/>
  <c r="BE177"/>
  <c r="BE181"/>
  <c r="BE183"/>
  <c r="BE190"/>
  <c r="BE198"/>
  <c r="BE132"/>
  <c r="BE143"/>
  <c r="BE149"/>
  <c r="BE179"/>
  <c r="BE184"/>
  <c r="BE188"/>
  <c r="BE200"/>
  <c i="3" r="BE141"/>
  <c r="BE142"/>
  <c r="BE152"/>
  <c r="F92"/>
  <c r="J117"/>
  <c r="J118"/>
  <c r="BE128"/>
  <c r="BE130"/>
  <c r="BE132"/>
  <c r="BE170"/>
  <c r="BE147"/>
  <c r="BE151"/>
  <c r="BE156"/>
  <c r="BE160"/>
  <c r="BE161"/>
  <c r="BE166"/>
  <c r="BE168"/>
  <c r="BE175"/>
  <c r="E85"/>
  <c r="J89"/>
  <c r="BE124"/>
  <c r="BE129"/>
  <c r="BE131"/>
  <c r="BE136"/>
  <c r="BE167"/>
  <c r="BE173"/>
  <c i="2" r="J120"/>
  <c r="J123"/>
  <c r="BE186"/>
  <c r="BE220"/>
  <c r="BE229"/>
  <c r="BE235"/>
  <c r="BE245"/>
  <c r="BE250"/>
  <c r="BE254"/>
  <c r="BE264"/>
  <c r="BE282"/>
  <c r="BE288"/>
  <c r="BE298"/>
  <c r="BE328"/>
  <c r="BE338"/>
  <c r="BE341"/>
  <c r="J122"/>
  <c r="BE151"/>
  <c r="BE174"/>
  <c r="BE225"/>
  <c r="BE239"/>
  <c r="BE243"/>
  <c r="BE247"/>
  <c r="BE268"/>
  <c r="BE278"/>
  <c r="BE302"/>
  <c r="BE315"/>
  <c r="BE326"/>
  <c r="BE327"/>
  <c r="BE329"/>
  <c r="BE333"/>
  <c r="BE344"/>
  <c r="E85"/>
  <c r="F92"/>
  <c r="BE139"/>
  <c r="BE157"/>
  <c r="BE177"/>
  <c r="BE189"/>
  <c r="BE260"/>
  <c r="BE272"/>
  <c r="BE281"/>
  <c r="BE330"/>
  <c r="BE336"/>
  <c r="BE129"/>
  <c r="BE183"/>
  <c r="BE209"/>
  <c r="BE232"/>
  <c r="BE257"/>
  <c r="BE285"/>
  <c r="BE292"/>
  <c r="BE295"/>
  <c r="BE318"/>
  <c r="J34"/>
  <c i="1" r="AW95"/>
  <c i="3" r="F34"/>
  <c i="1" r="BA96"/>
  <c i="3" r="F37"/>
  <c i="1" r="BD96"/>
  <c i="4" r="F34"/>
  <c i="1" r="BA97"/>
  <c i="4" r="F35"/>
  <c i="1" r="BB97"/>
  <c i="5" r="J34"/>
  <c i="1" r="AW98"/>
  <c i="5" r="F37"/>
  <c i="1" r="BD98"/>
  <c i="6" r="F35"/>
  <c i="1" r="BB99"/>
  <c i="7" r="F35"/>
  <c i="1" r="BB100"/>
  <c i="7" r="F34"/>
  <c i="1" r="BA100"/>
  <c i="8" r="F36"/>
  <c i="1" r="BC101"/>
  <c i="8" r="F35"/>
  <c i="1" r="BB101"/>
  <c i="9" r="J34"/>
  <c i="1" r="AW102"/>
  <c i="10" r="F37"/>
  <c i="1" r="BD103"/>
  <c i="10" r="F34"/>
  <c i="1" r="BA103"/>
  <c i="2" r="F35"/>
  <c i="1" r="BB95"/>
  <c i="2" r="F34"/>
  <c i="1" r="BA95"/>
  <c i="3" r="F36"/>
  <c i="1" r="BC96"/>
  <c i="3" r="J34"/>
  <c i="1" r="AW96"/>
  <c i="4" r="J34"/>
  <c i="1" r="AW97"/>
  <c i="4" r="F36"/>
  <c i="1" r="BC97"/>
  <c i="5" r="F35"/>
  <c i="1" r="BB98"/>
  <c i="6" r="F34"/>
  <c i="1" r="BA99"/>
  <c i="6" r="F36"/>
  <c i="1" r="BC99"/>
  <c i="7" r="F37"/>
  <c i="1" r="BD100"/>
  <c i="7" r="J34"/>
  <c i="1" r="AW100"/>
  <c i="8" r="J34"/>
  <c i="1" r="AW101"/>
  <c i="7" r="J30"/>
  <c i="9" r="F37"/>
  <c i="1" r="BD102"/>
  <c i="9" r="F36"/>
  <c i="1" r="BC102"/>
  <c i="9" r="F34"/>
  <c i="1" r="BA102"/>
  <c i="10" r="J34"/>
  <c i="1" r="AW103"/>
  <c i="10" r="F36"/>
  <c i="1" r="BC103"/>
  <c i="2" r="F37"/>
  <c i="1" r="BD95"/>
  <c i="2" r="F36"/>
  <c i="1" r="BC95"/>
  <c i="3" r="F35"/>
  <c i="1" r="BB96"/>
  <c i="4" r="F37"/>
  <c i="1" r="BD97"/>
  <c i="5" r="F34"/>
  <c i="1" r="BA98"/>
  <c i="5" r="F36"/>
  <c i="1" r="BC98"/>
  <c i="6" r="J34"/>
  <c i="1" r="AW99"/>
  <c i="6" r="F37"/>
  <c i="1" r="BD99"/>
  <c i="7" r="F36"/>
  <c i="1" r="BC100"/>
  <c i="8" r="F34"/>
  <c i="1" r="BA101"/>
  <c i="8" r="F37"/>
  <c i="1" r="BD101"/>
  <c i="9" r="F35"/>
  <c i="1" r="BB102"/>
  <c i="10" r="F35"/>
  <c i="1" r="BB103"/>
  <c i="8" l="1" r="R125"/>
  <c r="R124"/>
  <c r="BK125"/>
  <c r="J125"/>
  <c r="J97"/>
  <c i="5" r="T124"/>
  <c r="T123"/>
  <c i="4" r="P124"/>
  <c r="P123"/>
  <c i="1" r="AU97"/>
  <c i="8" r="T125"/>
  <c r="T124"/>
  <c i="6" r="R125"/>
  <c r="R124"/>
  <c i="5" r="P124"/>
  <c r="P123"/>
  <c i="1" r="AU98"/>
  <c i="3" r="R122"/>
  <c r="R121"/>
  <c i="10" r="T121"/>
  <c i="4" r="R124"/>
  <c r="R123"/>
  <c i="2" r="R127"/>
  <c r="R126"/>
  <c i="8" r="P125"/>
  <c r="P124"/>
  <c i="1" r="AU101"/>
  <c i="6" r="P125"/>
  <c r="P124"/>
  <c i="1" r="AU99"/>
  <c i="4" r="T124"/>
  <c r="T123"/>
  <c i="3" r="P122"/>
  <c r="P121"/>
  <c i="1" r="AU96"/>
  <c i="2" r="P127"/>
  <c r="P126"/>
  <c i="1" r="AU95"/>
  <c i="2" r="BK342"/>
  <c r="J342"/>
  <c r="J105"/>
  <c i="10" r="BK121"/>
  <c r="J121"/>
  <c r="J96"/>
  <c i="5" r="BK124"/>
  <c r="J124"/>
  <c r="J97"/>
  <c i="2" r="BK127"/>
  <c r="J127"/>
  <c r="J97"/>
  <c i="4" r="BK124"/>
  <c r="J124"/>
  <c r="J97"/>
  <c i="9" r="BK119"/>
  <c r="J119"/>
  <c r="J97"/>
  <c i="1" r="AG100"/>
  <c i="7" r="J119"/>
  <c r="J97"/>
  <c r="J96"/>
  <c i="6" r="BK124"/>
  <c r="J124"/>
  <c i="3" r="BK121"/>
  <c r="J121"/>
  <c r="J96"/>
  <c i="2" r="F33"/>
  <c i="1" r="AZ95"/>
  <c i="3" r="F33"/>
  <c i="1" r="AZ96"/>
  <c i="4" r="F33"/>
  <c i="1" r="AZ97"/>
  <c i="5" r="J33"/>
  <c i="1" r="AV98"/>
  <c r="AT98"/>
  <c i="6" r="J33"/>
  <c i="1" r="AV99"/>
  <c r="AT99"/>
  <c i="7" r="F33"/>
  <c i="1" r="AZ100"/>
  <c i="8" r="J33"/>
  <c i="1" r="AV101"/>
  <c r="AT101"/>
  <c i="9" r="J33"/>
  <c i="1" r="AV102"/>
  <c r="AT102"/>
  <c i="10" r="F33"/>
  <c i="1" r="AZ103"/>
  <c r="BD94"/>
  <c r="W33"/>
  <c r="BB94"/>
  <c r="AX94"/>
  <c i="2" r="J33"/>
  <c i="1" r="AV95"/>
  <c r="AT95"/>
  <c i="3" r="J33"/>
  <c i="1" r="AV96"/>
  <c r="AT96"/>
  <c i="4" r="J33"/>
  <c i="1" r="AV97"/>
  <c r="AT97"/>
  <c i="5" r="F33"/>
  <c i="1" r="AZ98"/>
  <c i="6" r="F33"/>
  <c i="1" r="AZ99"/>
  <c i="6" r="J30"/>
  <c i="1" r="AG99"/>
  <c i="7" r="J33"/>
  <c i="1" r="AV100"/>
  <c r="AT100"/>
  <c r="AN100"/>
  <c i="8" r="F33"/>
  <c i="1" r="AZ101"/>
  <c i="9" r="F33"/>
  <c i="1" r="AZ102"/>
  <c i="10" r="J33"/>
  <c i="1" r="AV103"/>
  <c r="AT103"/>
  <c r="BC94"/>
  <c r="AY94"/>
  <c r="BA94"/>
  <c r="W30"/>
  <c i="2" l="1" r="BK126"/>
  <c r="J126"/>
  <c i="4" r="BK123"/>
  <c r="J123"/>
  <c i="8" r="BK124"/>
  <c r="J124"/>
  <c r="J96"/>
  <c i="5" r="BK123"/>
  <c r="J123"/>
  <c i="9" r="BK118"/>
  <c r="J118"/>
  <c r="J96"/>
  <c i="1" r="AN99"/>
  <c i="6" r="J96"/>
  <c i="7" r="J39"/>
  <c i="6" r="J39"/>
  <c i="1" r="AU94"/>
  <c i="5" r="J30"/>
  <c i="1" r="AG98"/>
  <c i="3" r="J30"/>
  <c i="1" r="AG96"/>
  <c r="AW94"/>
  <c r="AK30"/>
  <c r="AZ94"/>
  <c r="W29"/>
  <c r="W31"/>
  <c i="2" r="J30"/>
  <c i="1" r="AG95"/>
  <c i="4" r="J30"/>
  <c i="1" r="AG97"/>
  <c i="10" r="J30"/>
  <c i="1" r="AG103"/>
  <c r="W32"/>
  <c i="4" l="1" r="J39"/>
  <c i="5" r="J39"/>
  <c i="10" r="J39"/>
  <c i="2" r="J39"/>
  <c r="J96"/>
  <c i="4" r="J96"/>
  <c i="5" r="J96"/>
  <c i="3" r="J39"/>
  <c i="1" r="AN96"/>
  <c r="AN98"/>
  <c r="AN95"/>
  <c r="AN97"/>
  <c r="AN103"/>
  <c i="9" r="J30"/>
  <c i="1" r="AG102"/>
  <c r="AV94"/>
  <c r="AK29"/>
  <c i="8" r="J30"/>
  <c i="1" r="AG101"/>
  <c r="AN101"/>
  <c i="9" l="1" r="J39"/>
  <c i="8" r="J39"/>
  <c i="1" r="AN102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<sst xmlns="http://schemas.openxmlformats.org/spreadsheetml/2006/main">
  <si>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</si>
  <si>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</si>
  <si>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</si>
  <si>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</si>
  <si>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</si>
  <si>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{2bdd1df9-edda-4b1f-8d08-58004be89b42}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</si>
  <si>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</si>
  <si>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</si>
  <si>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</si>
  <si>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</si>
  <si>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</si>
  <si>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</si>
  <si>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</si>
  <si>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</si>
  <si>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0617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</si>
  <si>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</si>
  <si>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</si>
  <si>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Účelová komunikace Zábřeh-Postřelmov</t>
  </si>
  <si>
    <t>KSO:</t>
  </si>
  <si>
    <t>CC-CZ:</t>
  </si>
  <si>
    <t>Místo:</t>
  </si>
  <si>
    <t>Zábřeh</t>
  </si>
  <si>
    <t>Datum:</t>
  </si>
  <si>
    <t>19. 1. 2022</t>
  </si>
  <si>
    <t>Zadavatel:</t>
  </si>
  <si>
    <t>IČ:</t>
  </si>
  <si>
    <t>00303640</t>
  </si>
  <si>
    <t>Město Zábřeh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</si>
  <si>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</si>
  <si>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</si>
  <si>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</si>
  <si>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</si>
  <si>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</si>
  <si>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</si>
  <si>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</si>
  <si>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</si>
  <si>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</si>
  <si>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</si>
  <si>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</si>
  <si>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</si>
  <si>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</si>
  <si>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</si>
  <si>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</si>
  <si>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</si>
  <si>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</si>
  <si>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</si>
  <si>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</si>
  <si>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</si>
  <si>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</si>
  <si>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</si>
  <si>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</si>
  <si>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</si>
  <si>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</si>
  <si>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</si>
  <si>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</si>
  <si>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</si>
  <si>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</si>
  <si>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</si>
  <si>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</si>
  <si>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</si>
  <si>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</si>
  <si>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</si>
  <si>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</si>
  <si>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</si>
  <si>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</si>
  <si>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</si>
  <si>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</si>
  <si>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</si>
  <si>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</si>
  <si>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</si>
  <si>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</si>
  <si>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</si>
  <si>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</si>
  <si>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</si>
  <si>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</si>
  <si>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</si>
  <si>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</si>
  <si>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</si>
  <si>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</si>
  <si>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</si>
  <si>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</si>
  <si>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103.1 UN</t>
  </si>
  <si>
    <t>Zábřeh - komunikace - část 1</t>
  </si>
  <si>
    <t>STA</t>
  </si>
  <si>
    <t>1</t>
  </si>
  <si>
    <t>{1dc0fe23-8c8e-47fe-824b-f81dfd8bf05a}</t>
  </si>
  <si>
    <t>2</t>
  </si>
  <si>
    <t>SO 103.1 NN</t>
  </si>
  <si>
    <t>{e5901d71-8c84-4817-a20c-ac65a6832f21}</t>
  </si>
  <si>
    <t>SO 103.2 UN</t>
  </si>
  <si>
    <t>Zábřeh - komunikace - část 2</t>
  </si>
  <si>
    <t>{7b8895b8-bc05-4482-89ca-7db176f1bd76}</t>
  </si>
  <si>
    <t>SO 103.2 NN</t>
  </si>
  <si>
    <t>{6d2d7981-6ccc-45ab-ad50-c61e8a0bbb5b}</t>
  </si>
  <si>
    <t>SO 104 UN</t>
  </si>
  <si>
    <t>Zábřeh - komunikace</t>
  </si>
  <si>
    <t>{d2df8853-d2a9-4604-85a7-2317cae55ded}</t>
  </si>
  <si>
    <t>SO 104 NN</t>
  </si>
  <si>
    <t>{3f43fdff-df84-447f-bc48-aa0cd4e6699b}</t>
  </si>
  <si>
    <t>SO 105 UN</t>
  </si>
  <si>
    <t>{26000ddb-cddf-4d21-af00-d50d806579c2}</t>
  </si>
  <si>
    <t>SO 105 NN</t>
  </si>
  <si>
    <t>{48dd3873-f0a4-4bf0-9014-e72940451137}</t>
  </si>
  <si>
    <t>VRN NN</t>
  </si>
  <si>
    <t>Vedlejší rozpočtové náklady</t>
  </si>
  <si>
    <t>{b1f39dfa-022b-46a1-8eb1-73a38bbbf638}</t>
  </si>
  <si>
    <t>KRYCÍ LIST SOUPISU PRACÍ</t>
  </si>
  <si>
    <t>Objekt:</t>
  </si>
  <si>
    <t>SO 103.1 UN - Zábřeh - komunikace - část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</si>
  <si>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</si>
  <si>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</si>
  <si>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</si>
  <si>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</si>
  <si>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</si>
  <si>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</si>
  <si>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</si>
  <si>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</si>
  <si>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</si>
  <si>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</si>
  <si>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</si>
  <si>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</si>
  <si>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</si>
  <si>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M - Práce a dodávky M</t>
  </si>
  <si>
    <t xml:space="preserve">    58-M - Revize vyhrazených technických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</si>
  <si>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</si>
  <si>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</si>
  <si>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</si>
  <si>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</si>
  <si>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</si>
  <si>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</si>
  <si>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</si>
  <si>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</si>
  <si>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</si>
  <si>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</si>
  <si>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</si>
  <si>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</si>
  <si>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</si>
  <si>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</si>
  <si>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</si>
  <si>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</si>
  <si>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</si>
  <si>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</si>
  <si>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122251105</t>
  </si>
  <si>
    <t>Odkopávky a prokopávky nezapažené v hornině třídy těžitelnosti I, skupiny 3 objem do 1000 m3 strojně</t>
  </si>
  <si>
    <t>m3</t>
  </si>
  <si>
    <t>CS ÚRS 2022 01</t>
  </si>
  <si>
    <t>4</t>
  </si>
  <si>
    <t>1363893697</t>
  </si>
  <si>
    <t>VV</t>
  </si>
  <si>
    <t>komunikace+krajnice (stan. 0,365-1,178)</t>
  </si>
  <si>
    <t>813*4,4*0,2</t>
  </si>
  <si>
    <t>prohloubení pro uložení silničních panelů (křížení VTL plynovodu</t>
  </si>
  <si>
    <t>4*0,25*4</t>
  </si>
  <si>
    <t>propustek - podkladní deska a betonové prahy</t>
  </si>
  <si>
    <t>(5*3,5*0,1)+(2*0,5*0,45*3,5)</t>
  </si>
  <si>
    <t>propustek - odláždění na vtoku a výtoku</t>
  </si>
  <si>
    <t>2*3,5*1,8*0,4</t>
  </si>
  <si>
    <t>Součet</t>
  </si>
  <si>
    <t>132251254</t>
  </si>
  <si>
    <t>Hloubení rýh nezapažených š do 2000 mm v hornině třídy těžitelnosti I, skupiny 3 objem do 500 m3 strojně</t>
  </si>
  <si>
    <t>360400803</t>
  </si>
  <si>
    <t>drenáže (stan. 0,365-1,170)</t>
  </si>
  <si>
    <t>0,3*0,4*805</t>
  </si>
  <si>
    <t>vsak 3 (stan. 0,450 00 km)</t>
  </si>
  <si>
    <t>2*(3*1*5)</t>
  </si>
  <si>
    <t>vsak 4 (stan. 0,621 00 km)</t>
  </si>
  <si>
    <t>4*1*5</t>
  </si>
  <si>
    <t>vsak 5 (stan. 0,832 00 km)</t>
  </si>
  <si>
    <t>6*1*5</t>
  </si>
  <si>
    <t>vsak 6 (stan. 0,960 00 km)</t>
  </si>
  <si>
    <t>5*1*5</t>
  </si>
  <si>
    <t>3</t>
  </si>
  <si>
    <t>133212812</t>
  </si>
  <si>
    <t>Hloubení nezapažených šachet v hornině třídy těžitelnosti I skupiny 3 plocha výkopu přes 4 do 20 m2 ručně</t>
  </si>
  <si>
    <t>-308176035</t>
  </si>
  <si>
    <t>křížení VTL plynovodu</t>
  </si>
  <si>
    <t>(0,5+0,2+0,1)*1*(2+3+2)</t>
  </si>
  <si>
    <t>dopravní značky</t>
  </si>
  <si>
    <t>3*0,35*0,35*0,8</t>
  </si>
  <si>
    <t>162351104</t>
  </si>
  <si>
    <t>Vodorovné přemístění do 1000 m výkopku/sypaniny z horniny třídy těžitelnosti I, skupiny 1 až 3</t>
  </si>
  <si>
    <t>-755375161</t>
  </si>
  <si>
    <t>přemístění na meziskládku-zemina na terénní úpravy (872,3 m3)</t>
  </si>
  <si>
    <t xml:space="preserve">objekt SO 103.1: </t>
  </si>
  <si>
    <t>813*2*0,3</t>
  </si>
  <si>
    <t xml:space="preserve">objekt SO 103.2: </t>
  </si>
  <si>
    <t>214,2*2*0,3</t>
  </si>
  <si>
    <t xml:space="preserve">objekt SO 104: </t>
  </si>
  <si>
    <t>259,8*2*0,3</t>
  </si>
  <si>
    <t xml:space="preserve">objekt SO 105: </t>
  </si>
  <si>
    <t>120,1*2*0,3</t>
  </si>
  <si>
    <t xml:space="preserve">zpětný zásyp u vsakovacích jímek SO 103: </t>
  </si>
  <si>
    <t xml:space="preserve">zpětný zásyp u vsakovacích jímek SO 104: </t>
  </si>
  <si>
    <t>7</t>
  </si>
  <si>
    <t>přemístění z meziskládky zpět na staveniště k terénním úpravám</t>
  </si>
  <si>
    <t>872,3</t>
  </si>
  <si>
    <t>5</t>
  </si>
  <si>
    <t>162651111</t>
  </si>
  <si>
    <t>Vodorovné přemístění do 4000 m výkopku/sypaniny z horniny třídy těžitelnosti I, skupiny 1 až 3</t>
  </si>
  <si>
    <t>-563495942</t>
  </si>
  <si>
    <t>převoz přebytečné zeminy na skládku investora bez poplatku za skládkovné</t>
  </si>
  <si>
    <t>727,7+201,6+5,9-872,3</t>
  </si>
  <si>
    <t>6</t>
  </si>
  <si>
    <t>171251201</t>
  </si>
  <si>
    <t>Uložení sypaniny na skládky nebo meziskládky</t>
  </si>
  <si>
    <t>-1181342980</t>
  </si>
  <si>
    <t xml:space="preserve">uložení sypaniny na meziskládku: </t>
  </si>
  <si>
    <t>uložení sypaniny na skládku investora:</t>
  </si>
  <si>
    <t>62,9</t>
  </si>
  <si>
    <t>167151111</t>
  </si>
  <si>
    <t>Nakládání výkopku z hornin třídy těžitelnosti I, skupiny 1 až 3 přes 100 m3</t>
  </si>
  <si>
    <t>1394408000</t>
  </si>
  <si>
    <t>naložení zeminy na meziskládce - převoz k teréním úpravám</t>
  </si>
  <si>
    <t>8</t>
  </si>
  <si>
    <t>181951112</t>
  </si>
  <si>
    <t>Úprava pláně v hornině třídy těžitelnosti I, skupiny 1 až 3 se zhutněním strojně</t>
  </si>
  <si>
    <t>m2</t>
  </si>
  <si>
    <t>-512018272</t>
  </si>
  <si>
    <t>813*4,4</t>
  </si>
  <si>
    <t>9</t>
  </si>
  <si>
    <t>174151101</t>
  </si>
  <si>
    <t>Zásyp jam, šachet rýh nebo kolem objektů sypaninou se zhutněním</t>
  </si>
  <si>
    <t>-1847990297</t>
  </si>
  <si>
    <t>zásyp kamenivem (84 m3):</t>
  </si>
  <si>
    <t>2*(3*1*4)</t>
  </si>
  <si>
    <t>4*1*4</t>
  </si>
  <si>
    <t>6*1*4</t>
  </si>
  <si>
    <t>5*1*4</t>
  </si>
  <si>
    <t>zásyp výkopkem (21 m3):</t>
  </si>
  <si>
    <t>2*(3*1*1)</t>
  </si>
  <si>
    <t>4*1*1</t>
  </si>
  <si>
    <t>6*1*1</t>
  </si>
  <si>
    <t>5*1*1</t>
  </si>
  <si>
    <t>10</t>
  </si>
  <si>
    <t>M</t>
  </si>
  <si>
    <t>58333688</t>
  </si>
  <si>
    <t>kamenivo těžené hrubé frakce 32/63</t>
  </si>
  <si>
    <t>t</t>
  </si>
  <si>
    <t>1461552747</t>
  </si>
  <si>
    <t>zásyp kamenivem těženým 1 m3 = 2 t</t>
  </si>
  <si>
    <t>2*(3*1*4)*2</t>
  </si>
  <si>
    <t>4*1*4*2</t>
  </si>
  <si>
    <t>6*1*4*2</t>
  </si>
  <si>
    <t>5*1*4*2</t>
  </si>
  <si>
    <t>11</t>
  </si>
  <si>
    <t>175112101</t>
  </si>
  <si>
    <t>Obsypání potrubí při překopech inženýrských sítí ručně objem do 10 m3</t>
  </si>
  <si>
    <t>-137090890</t>
  </si>
  <si>
    <t>obsyp VTL plynovodu</t>
  </si>
  <si>
    <t xml:space="preserve"> -3,14*0,1*0,1*7</t>
  </si>
  <si>
    <t>12</t>
  </si>
  <si>
    <t>58331200</t>
  </si>
  <si>
    <t>štěrkopísek netříděný zásypový</t>
  </si>
  <si>
    <t>2130454591</t>
  </si>
  <si>
    <t>1 m3 = 1,85 t</t>
  </si>
  <si>
    <t>5,38*1,85</t>
  </si>
  <si>
    <t>Zakládání</t>
  </si>
  <si>
    <t>13</t>
  </si>
  <si>
    <t>212752101</t>
  </si>
  <si>
    <t>Trativod z drenážních trubek korugovaných PE-HD SN 4 perforace 360° včetně lože otevřený výkop DN 100 pro liniové stavby</t>
  </si>
  <si>
    <t>m</t>
  </si>
  <si>
    <t>-1394469260</t>
  </si>
  <si>
    <t>stan. 0,370 00 - 1,170 00 km</t>
  </si>
  <si>
    <t>800</t>
  </si>
  <si>
    <t>14</t>
  </si>
  <si>
    <t>175151101</t>
  </si>
  <si>
    <t>Obsypání potrubí strojně</t>
  </si>
  <si>
    <t>829609978</t>
  </si>
  <si>
    <t>dosypání drenáže kamenivem</t>
  </si>
  <si>
    <t>155,44/2</t>
  </si>
  <si>
    <t>58343920</t>
  </si>
  <si>
    <t>kamenivo drcené hrubé frakce 16/22</t>
  </si>
  <si>
    <t>65105078</t>
  </si>
  <si>
    <t>kamenivo 1 m3 = 2 t</t>
  </si>
  <si>
    <t>((0,3*0,35*800)-(3,14*0,05*0,05*800))*2</t>
  </si>
  <si>
    <t>16</t>
  </si>
  <si>
    <t>275311125</t>
  </si>
  <si>
    <t>Základové patky a bloky z betonu prostého C 16/20</t>
  </si>
  <si>
    <t>1311264456</t>
  </si>
  <si>
    <t>17</t>
  </si>
  <si>
    <t>291211111</t>
  </si>
  <si>
    <t xml:space="preserve">Zřízení plochy ze silničních panelů </t>
  </si>
  <si>
    <t>713469465</t>
  </si>
  <si>
    <t>3*3*1</t>
  </si>
  <si>
    <t>18</t>
  </si>
  <si>
    <t>59381009</t>
  </si>
  <si>
    <t>panel silniční 3,00x1,00x0,15m</t>
  </si>
  <si>
    <t>kus</t>
  </si>
  <si>
    <t>817671027</t>
  </si>
  <si>
    <t>19</t>
  </si>
  <si>
    <t>274321117</t>
  </si>
  <si>
    <t>Základové pasy, prahy, věnce a ostruhy mostních konstrukcí ze ŽB C 25/30</t>
  </si>
  <si>
    <t>-893877425</t>
  </si>
  <si>
    <t>beton C 25/30-XF3</t>
  </si>
  <si>
    <t>(5*3,5*0,1)+(2*0,4*0,5*3,5)</t>
  </si>
  <si>
    <t>20</t>
  </si>
  <si>
    <t>274361412</t>
  </si>
  <si>
    <t>Výztuž základových pasů, prahů, věnců a ostruh ze svařovaných sítí přes 3,5 do 6 kg/m2</t>
  </si>
  <si>
    <t>-1659340445</t>
  </si>
  <si>
    <t>KARI 8/150/150 (32,4 kg/ks)</t>
  </si>
  <si>
    <t>3*0,0324</t>
  </si>
  <si>
    <t>Vodorovné konstrukce</t>
  </si>
  <si>
    <t>451315114</t>
  </si>
  <si>
    <t>Podkladní nebo výplňová vrstva z betonu C 12/15 tl do 100 mm</t>
  </si>
  <si>
    <t>1175194789</t>
  </si>
  <si>
    <t>propustek - podkladní vrstva tl. 50 mm</t>
  </si>
  <si>
    <t>2*0,5*3,5</t>
  </si>
  <si>
    <t>22</t>
  </si>
  <si>
    <t>451315111</t>
  </si>
  <si>
    <t>Podkladní nebo vyrovnávací vrstva z betonu C25/30 tl 100 mm</t>
  </si>
  <si>
    <t>95102921</t>
  </si>
  <si>
    <t>vtok + výtok propustku</t>
  </si>
  <si>
    <t>2*2*3,5</t>
  </si>
  <si>
    <t>23</t>
  </si>
  <si>
    <t>465513157</t>
  </si>
  <si>
    <t>Dlažba svahu u opěr z upraveného lomového kamene tl 200 mm do lože C 25/30 pl přes 10 m2</t>
  </si>
  <si>
    <t>-484976085</t>
  </si>
  <si>
    <t>Komunikace pozemní</t>
  </si>
  <si>
    <t>24</t>
  </si>
  <si>
    <t>561061121</t>
  </si>
  <si>
    <t>Zřízení podkladu ze zeminy upravené vápnem, cementem, směsnými pojivy tl přes 350 do 400 mm pl přes 1000 do 5000 m2</t>
  </si>
  <si>
    <t>-1953521722</t>
  </si>
  <si>
    <t>stan. 0,365-1,178</t>
  </si>
  <si>
    <t>25</t>
  </si>
  <si>
    <t>58530170</t>
  </si>
  <si>
    <t>vápno nehašené CL 90-Q pro úpravu zemin standardní</t>
  </si>
  <si>
    <t>-1091345813</t>
  </si>
  <si>
    <t>předpoklad 5% objemové hmotnosti zeminy</t>
  </si>
  <si>
    <t>přesně bude určeno dle laboratorní zkoušky</t>
  </si>
  <si>
    <t>(3577,2*0,4)*1,8*0,05</t>
  </si>
  <si>
    <t>26</t>
  </si>
  <si>
    <t>564851111</t>
  </si>
  <si>
    <t>Podklad ze štěrkodrtě ŠD plochy přes 100 m2 tl 150 mm</t>
  </si>
  <si>
    <t>-1888154306</t>
  </si>
  <si>
    <t xml:space="preserve">spodní vrstva komunikace </t>
  </si>
  <si>
    <t>4,3*813</t>
  </si>
  <si>
    <t>horní vrstva komunikace</t>
  </si>
  <si>
    <t>4,1*813</t>
  </si>
  <si>
    <t>27</t>
  </si>
  <si>
    <t>565145111</t>
  </si>
  <si>
    <t>Asfaltový beton vrstva podkladní ACP 16 (obalované kamenivo OKS) tl 60 mm š do 3 m</t>
  </si>
  <si>
    <t>1635101157</t>
  </si>
  <si>
    <t>komunikace</t>
  </si>
  <si>
    <t>3,2*813</t>
  </si>
  <si>
    <t>28</t>
  </si>
  <si>
    <t>573211107</t>
  </si>
  <si>
    <t>Postřik živičný spojovací z asfaltu v množství 0,30 kg/m2</t>
  </si>
  <si>
    <t>575022839</t>
  </si>
  <si>
    <t>29</t>
  </si>
  <si>
    <t>577134111</t>
  </si>
  <si>
    <t>Asfaltový beton vrstva obrusná ACO 11 (ABS) tř. I tl 40 mm š do 3 m z nemodifikovaného asfaltu</t>
  </si>
  <si>
    <t>-947691121</t>
  </si>
  <si>
    <t>3*813</t>
  </si>
  <si>
    <t>30</t>
  </si>
  <si>
    <t>569751111</t>
  </si>
  <si>
    <t>Zpevnění krajnic kamenivem drceným tl 150 mm</t>
  </si>
  <si>
    <t>-937430571</t>
  </si>
  <si>
    <t>2*0,5*813</t>
  </si>
  <si>
    <t>31</t>
  </si>
  <si>
    <t>564231011</t>
  </si>
  <si>
    <t>Podklad nebo podsyp ze štěrkopísku ŠP plochy do 100 m2 tl 100 mm</t>
  </si>
  <si>
    <t>645071347</t>
  </si>
  <si>
    <t>podklad pro uložení silničních panelů (křížení VTL plynovodu)</t>
  </si>
  <si>
    <t>4*4</t>
  </si>
  <si>
    <t>Trubní vedení</t>
  </si>
  <si>
    <t>32</t>
  </si>
  <si>
    <t>894812033</t>
  </si>
  <si>
    <t>Revizní a čistící šachta z PP DN 400 šachtová roura korugovaná bez hrdla světlé hloubky 2000 mm</t>
  </si>
  <si>
    <t>-2106342987</t>
  </si>
  <si>
    <t>dodávka + osazení korugované roury DN 400, včetně napojení drenážního potrubí DN 110</t>
  </si>
  <si>
    <t>33</t>
  </si>
  <si>
    <t>894812003</t>
  </si>
  <si>
    <t>Revizní a čistící šachta z PP šachtové dno DN 400/150 pravý a levý přítok</t>
  </si>
  <si>
    <t>637119246</t>
  </si>
  <si>
    <t>dodávka + osazení</t>
  </si>
  <si>
    <t>34</t>
  </si>
  <si>
    <t>894812051</t>
  </si>
  <si>
    <t>Revizní a čistící šachta z PP DN 400 poklop plastový pochůzí pro třídu zatížení A15</t>
  </si>
  <si>
    <t>2083655065</t>
  </si>
  <si>
    <t>dodávka + osazení plastového UZAMYKATELNÉHO poklopu na revizní šachty drenáží, tř. zatížení A15</t>
  </si>
  <si>
    <t>Ostatní konstrukce a práce, bourání</t>
  </si>
  <si>
    <t>35</t>
  </si>
  <si>
    <t>919726122</t>
  </si>
  <si>
    <t>Geotextilie pro ochranu, separaci a filtraci netkaná měrná hm přes 200 do 300 g/m2</t>
  </si>
  <si>
    <t>-139284088</t>
  </si>
  <si>
    <t>výměry s prořezem 10%:</t>
  </si>
  <si>
    <t>1,1*2*2*((3*1)+(1*5)+(3*5))</t>
  </si>
  <si>
    <t>1,1*2*((4*1)+(1*5)+(4*5))</t>
  </si>
  <si>
    <t>1,1*2*((6*1)+(1*5)+(6*5))</t>
  </si>
  <si>
    <t>1,1*2*((5*1)+(1*5)+(5*5))</t>
  </si>
  <si>
    <t>ochrana vápenné stabilizace</t>
  </si>
  <si>
    <t>1,1*813*4,4</t>
  </si>
  <si>
    <t>36</t>
  </si>
  <si>
    <t>914111111</t>
  </si>
  <si>
    <t>Montáž svislé dopravní značky do velikosti 1 m2 objímkami na sloupek nebo konzolu</t>
  </si>
  <si>
    <t>-1131493069</t>
  </si>
  <si>
    <t>B11+C14a+C14b</t>
  </si>
  <si>
    <t>37</t>
  </si>
  <si>
    <t>40445619</t>
  </si>
  <si>
    <t>zákazové, příkazové dopravní značky B1-B34, C1-15 500mm</t>
  </si>
  <si>
    <t>-1255870758</t>
  </si>
  <si>
    <t>B11</t>
  </si>
  <si>
    <t>C14a</t>
  </si>
  <si>
    <t>C14b</t>
  </si>
  <si>
    <t>38</t>
  </si>
  <si>
    <t>914511112</t>
  </si>
  <si>
    <t>Montáž sloupku dopravních značek délky do 3,5 m s betonovým základem a patkou</t>
  </si>
  <si>
    <t>-1600915036</t>
  </si>
  <si>
    <t>39</t>
  </si>
  <si>
    <t>40445225</t>
  </si>
  <si>
    <t>sloupek pro dopravní značku Zn D 60mm v 3,5m</t>
  </si>
  <si>
    <t>-64209549</t>
  </si>
  <si>
    <t>40</t>
  </si>
  <si>
    <t>40445240</t>
  </si>
  <si>
    <t>patka pro sloupek Al D 60mm</t>
  </si>
  <si>
    <t>865082904</t>
  </si>
  <si>
    <t>41</t>
  </si>
  <si>
    <t>40445253</t>
  </si>
  <si>
    <t>víčko plastové na sloupek D 60mm</t>
  </si>
  <si>
    <t>2029825986</t>
  </si>
  <si>
    <t>42</t>
  </si>
  <si>
    <t>919521210</t>
  </si>
  <si>
    <t>Zřízení silničního propustku z trub betonových nebo ŽB DN 1200</t>
  </si>
  <si>
    <t>143602624</t>
  </si>
  <si>
    <t>osazení potrubí DN 1200 včetně seříznutí konců trouby dle šikmosti čel propustku</t>
  </si>
  <si>
    <t>43</t>
  </si>
  <si>
    <t>59222051</t>
  </si>
  <si>
    <t>trouba betonová hrdlová DN 1200</t>
  </si>
  <si>
    <t>79681883</t>
  </si>
  <si>
    <t>betonové potrubí TZH-Q 1200/2500</t>
  </si>
  <si>
    <t>44</t>
  </si>
  <si>
    <t>919535558</t>
  </si>
  <si>
    <t>Obetonování trubního propustku betonem prostým tř. C 20/25</t>
  </si>
  <si>
    <t>626211507</t>
  </si>
  <si>
    <t>(1,4*1,4*5)-(3,14*0,6*0,6*5)</t>
  </si>
  <si>
    <t>45</t>
  </si>
  <si>
    <t>919441211-x</t>
  </si>
  <si>
    <t>Čelo propustku z lomového kamene pro propustek z trub DN 1200</t>
  </si>
  <si>
    <t>-700019396</t>
  </si>
  <si>
    <t>998</t>
  </si>
  <si>
    <t>Přesun hmot</t>
  </si>
  <si>
    <t>46</t>
  </si>
  <si>
    <t>998225111</t>
  </si>
  <si>
    <t>Přesun hmot pro pozemní komunikace s krytem z kamene, monolitickým betonovým nebo živičným</t>
  </si>
  <si>
    <t>756291187</t>
  </si>
  <si>
    <t>Práce a dodávky M</t>
  </si>
  <si>
    <t>58-M</t>
  </si>
  <si>
    <t>Revize vyhrazených technických zařízení</t>
  </si>
  <si>
    <t>47</t>
  </si>
  <si>
    <t>580506404_R01</t>
  </si>
  <si>
    <t>Kontrola podzemního vysokotlakého plynovodu</t>
  </si>
  <si>
    <t>-1781887967</t>
  </si>
  <si>
    <t>odstranění asfaltové izolace (do vzdálenosti min. 2 metryna obě strany od vnější hrany budoucí komunikace), očištění plynovodu, kontrola svarů a stavu</t>
  </si>
  <si>
    <t>SO 103.1 NN - Zábřeh - komunikace - část 1</t>
  </si>
  <si>
    <t xml:space="preserve">    D1 - 001: Zemní práce</t>
  </si>
  <si>
    <t xml:space="preserve">    D2 - 005: Komunikace</t>
  </si>
  <si>
    <t xml:space="preserve">    D3 - 009: Ostatní konstrukce a práce</t>
  </si>
  <si>
    <t xml:space="preserve">    D4 - 099: Přesun hmot HSV</t>
  </si>
  <si>
    <t>D1</t>
  </si>
  <si>
    <t>001: Zemní práce</t>
  </si>
  <si>
    <t>111251101</t>
  </si>
  <si>
    <t>Odstranění křovin a stromů průměru kmene do 100 mm i s kořeny sklonu terénu do 1:5 z celkové plochy do 100 m2 strojně</t>
  </si>
  <si>
    <t>498916467</t>
  </si>
  <si>
    <t>3 kusy rozrostlejších keřů</t>
  </si>
  <si>
    <t>3*5</t>
  </si>
  <si>
    <t>111209111</t>
  </si>
  <si>
    <t>Spálení proutí a klestu</t>
  </si>
  <si>
    <t>362313980</t>
  </si>
  <si>
    <t>Odkopávky a prokopávky nezapažené v hornině třídy těžitelnosti I skupiny 3 objem do 1000 m3 strojně</t>
  </si>
  <si>
    <t>-533405161</t>
  </si>
  <si>
    <t>Vodorovné přemístění přes 3 000 do 4000 m výkopku/sypaniny z horniny třídy těžitelnosti I skupiny 1 až 3</t>
  </si>
  <si>
    <t>-859559687</t>
  </si>
  <si>
    <t>870338492</t>
  </si>
  <si>
    <t>Úprava pláně v hornině třídy těžitelnosti I skupiny 1 až 3 se zhutněním strojně</t>
  </si>
  <si>
    <t>1622655900</t>
  </si>
  <si>
    <t>sjezdy</t>
  </si>
  <si>
    <t>14,5+30,9+14,6+27,8+19,1+32,8</t>
  </si>
  <si>
    <t>181006114</t>
  </si>
  <si>
    <t>Rozprostření zemin tl vrstvy do 0,3 m schopných zúrodnění v rovině a sklonu do 1:5</t>
  </si>
  <si>
    <t>-382570849</t>
  </si>
  <si>
    <t>zemina z objektu SO 103.1 UN</t>
  </si>
  <si>
    <t>813*2</t>
  </si>
  <si>
    <t>181451121</t>
  </si>
  <si>
    <t>Založení lučního trávníku výsevem pl přes 1000 m2 v rovině a ve svahu do 1:5</t>
  </si>
  <si>
    <t>385444660</t>
  </si>
  <si>
    <t>00572470</t>
  </si>
  <si>
    <t>osivo směs travní univerzál</t>
  </si>
  <si>
    <t>kg</t>
  </si>
  <si>
    <t>-1710433545</t>
  </si>
  <si>
    <t>spotřeba 1 kg na cca 30 m2</t>
  </si>
  <si>
    <t>1626/30</t>
  </si>
  <si>
    <t>D2</t>
  </si>
  <si>
    <t>005: Komunikace</t>
  </si>
  <si>
    <t>-1644829439</t>
  </si>
  <si>
    <t>-465602486</t>
  </si>
  <si>
    <t>-261990791</t>
  </si>
  <si>
    <t>-639294837</t>
  </si>
  <si>
    <t>-161303084</t>
  </si>
  <si>
    <t>1901967111</t>
  </si>
  <si>
    <t>D3</t>
  </si>
  <si>
    <t>009: Ostatní konstrukce a práce</t>
  </si>
  <si>
    <t>966008114</t>
  </si>
  <si>
    <t>Bourání trubního propustku DN přes 800 do 1200</t>
  </si>
  <si>
    <t>-1192921229</t>
  </si>
  <si>
    <t>997002611</t>
  </si>
  <si>
    <t>Nakládání suti a vybouraných hmot</t>
  </si>
  <si>
    <t>1658405064</t>
  </si>
  <si>
    <t>997002511</t>
  </si>
  <si>
    <t>Vodorovné přemístění suti a vybouraných hmot bez naložení ale se složením a urovnáním do 1 km</t>
  </si>
  <si>
    <t>631789225</t>
  </si>
  <si>
    <t>15,3</t>
  </si>
  <si>
    <t>997002519</t>
  </si>
  <si>
    <t>Příplatek ZKD 1 km přemístění suti a vybouraných hmot</t>
  </si>
  <si>
    <t>CS ÚRS 2021 01</t>
  </si>
  <si>
    <t>1340899553</t>
  </si>
  <si>
    <t>skládka 17 km</t>
  </si>
  <si>
    <t>(17-1)*15,3</t>
  </si>
  <si>
    <t>997013601</t>
  </si>
  <si>
    <t>Poplatek za uložení na skládce (skládkovné) stavebního odpadu betonového kód odpadu 17 01 01</t>
  </si>
  <si>
    <t>-758821140</t>
  </si>
  <si>
    <t>D4</t>
  </si>
  <si>
    <t>099: Přesun hmot HSV</t>
  </si>
  <si>
    <t>-829211489</t>
  </si>
  <si>
    <t>SO 103.2 UN - Zábřeh - komunikace - část 2</t>
  </si>
  <si>
    <t xml:space="preserve">    D2 - 002: Základy</t>
  </si>
  <si>
    <t xml:space="preserve">    D3 - 005: Komunikace</t>
  </si>
  <si>
    <t xml:space="preserve">    D4 - 009: Ostatní konstrukce a práce</t>
  </si>
  <si>
    <t xml:space="preserve">    D5 - 099: Přesun hmot HSV</t>
  </si>
  <si>
    <t xml:space="preserve">    D6 - 767: Konstrukce zámečnické</t>
  </si>
  <si>
    <t>113107221</t>
  </si>
  <si>
    <t>Odstranění podkladu z kameniva drceného tl 100 mm strojně pl přes 200 m2</t>
  </si>
  <si>
    <t>-844519656</t>
  </si>
  <si>
    <t>stan. 1,178 - 1,352 km</t>
  </si>
  <si>
    <t>174*4</t>
  </si>
  <si>
    <t>-1463371166</t>
  </si>
  <si>
    <t>162751117</t>
  </si>
  <si>
    <t>Vodorovné přemístění přes 9 000 do 10000 m výkopku/sypaniny z horniny třídy těžitelnosti I skupiny 1 až 3</t>
  </si>
  <si>
    <t>-1267834154</t>
  </si>
  <si>
    <t>162751119</t>
  </si>
  <si>
    <t>Příplatek k vodorovnému přemístění výkopku/sypaniny z horniny třídy těžitelnosti I skupiny 1 až 3 ZKD 1000 m přes 10000 m</t>
  </si>
  <si>
    <t>-1166439005</t>
  </si>
  <si>
    <t>(17-10)*153,2</t>
  </si>
  <si>
    <t>-1927295264</t>
  </si>
  <si>
    <t>171201221</t>
  </si>
  <si>
    <t>Poplatek za uložení na skládce (skládkovné) zeminy a kamení kód odpadu 17 05 04</t>
  </si>
  <si>
    <t>-637759477</t>
  </si>
  <si>
    <t>-1604731687</t>
  </si>
  <si>
    <t>rozšíření komunikace - stan. 1,178 - 1,352 km</t>
  </si>
  <si>
    <t>174*1,25</t>
  </si>
  <si>
    <t>002: Základy</t>
  </si>
  <si>
    <t>-910954356</t>
  </si>
  <si>
    <t>5*0,35*0,35*0,8</t>
  </si>
  <si>
    <t>směrové sloupky</t>
  </si>
  <si>
    <t>4*0,35*0,35*0,8</t>
  </si>
  <si>
    <t>291111111</t>
  </si>
  <si>
    <t>Podklad pro zpevněné plochy z kameniva drceného 0 až 63 mm</t>
  </si>
  <si>
    <t>998577983</t>
  </si>
  <si>
    <t>stabilizace rozšiřované části (tl. Vrstvy 400 mm)</t>
  </si>
  <si>
    <t>1,25*174*0,4</t>
  </si>
  <si>
    <t>567511111</t>
  </si>
  <si>
    <t>Recyklace podkladu za studena na místě - rozpojení a reprofilace tl do 150 mm pl do 1000 m2</t>
  </si>
  <si>
    <t>-416671668</t>
  </si>
  <si>
    <t>174*3</t>
  </si>
  <si>
    <t>-1438964058</t>
  </si>
  <si>
    <t>1,1*174</t>
  </si>
  <si>
    <t xml:space="preserve">horní vrstva komunikace </t>
  </si>
  <si>
    <t>1,0*174</t>
  </si>
  <si>
    <t>1916186580</t>
  </si>
  <si>
    <t>komunikace - stan. 1,178 - 1,352 km</t>
  </si>
  <si>
    <t>3,2*174</t>
  </si>
  <si>
    <t>-536559571</t>
  </si>
  <si>
    <t>220835200</t>
  </si>
  <si>
    <t>3,0*174</t>
  </si>
  <si>
    <t>1586914267</t>
  </si>
  <si>
    <t>2*0,5*174</t>
  </si>
  <si>
    <t>1726448639</t>
  </si>
  <si>
    <t>40445600</t>
  </si>
  <si>
    <t>výstražné dopravní značky A1-A30, A33 700mm</t>
  </si>
  <si>
    <t>-1973839942</t>
  </si>
  <si>
    <t>1118310210</t>
  </si>
  <si>
    <t>40445621</t>
  </si>
  <si>
    <t>informativní značky provozní IP1-IP3, IP4b-IP7, IP10a, b 500x500mm</t>
  </si>
  <si>
    <t>1036783018</t>
  </si>
  <si>
    <t>40445650</t>
  </si>
  <si>
    <t>dodatkové tabulky E7, E12, E13 500x300mm</t>
  </si>
  <si>
    <t>294234216</t>
  </si>
  <si>
    <t>40445649</t>
  </si>
  <si>
    <t>dodatkové tabulky E3-E5, E8, E14-E16 500x150mm</t>
  </si>
  <si>
    <t>-765633129</t>
  </si>
  <si>
    <t>-673860580</t>
  </si>
  <si>
    <t>1365447116</t>
  </si>
  <si>
    <t>-1681647134</t>
  </si>
  <si>
    <t>-184777803</t>
  </si>
  <si>
    <t>912211111</t>
  </si>
  <si>
    <t>Montáž směrového sloupku silničního plastového prosté uložení bez betonového základu</t>
  </si>
  <si>
    <t>2055392606</t>
  </si>
  <si>
    <t>40445158</t>
  </si>
  <si>
    <t>sloupek směrový silniční plastový 1,2m</t>
  </si>
  <si>
    <t>1210001193</t>
  </si>
  <si>
    <t>1294722175</t>
  </si>
  <si>
    <t>-1785046415</t>
  </si>
  <si>
    <t>-1666298945</t>
  </si>
  <si>
    <t>(17-1)*118,3</t>
  </si>
  <si>
    <t>997013655</t>
  </si>
  <si>
    <t>1284927811</t>
  </si>
  <si>
    <t>D5</t>
  </si>
  <si>
    <t>1353494476</t>
  </si>
  <si>
    <t>D6</t>
  </si>
  <si>
    <t>767: Konstrukce zámečnické</t>
  </si>
  <si>
    <t>998767201</t>
  </si>
  <si>
    <t>Přesun hmot procentní pro zámečnické konstrukce</t>
  </si>
  <si>
    <t>%</t>
  </si>
  <si>
    <t>-991645334</t>
  </si>
  <si>
    <t>X 767-1</t>
  </si>
  <si>
    <t>D+M Otočná zábrana na cesty, s nosníkem, výška 1,4 m, délka 2,0 m, uzamykatelná - povrchová úprava žárové zinkování, bílá barva, červené reflexní pruhy</t>
  </si>
  <si>
    <t>-341700489</t>
  </si>
  <si>
    <t>SO 103.2 NN - Zábřeh - komunikace - část 2</t>
  </si>
  <si>
    <t xml:space="preserve">    D3 - 004: Vodorovné konstrukce</t>
  </si>
  <si>
    <t xml:space="preserve">    D5 - 009: Ostatní konstrukce a práce</t>
  </si>
  <si>
    <t xml:space="preserve">    D6 - 099: Přesun hmot HSV</t>
  </si>
  <si>
    <t>1018276655</t>
  </si>
  <si>
    <t>odhadem 20 kusů keřů</t>
  </si>
  <si>
    <t>5*20</t>
  </si>
  <si>
    <t>1887455321</t>
  </si>
  <si>
    <t>113154114</t>
  </si>
  <si>
    <t>Frézování živičného krytu tl 100 mm pruh š 0,5 m pl do 500 m2 bez překážek v trase</t>
  </si>
  <si>
    <t>447382389</t>
  </si>
  <si>
    <t>frézování stávajícího sjezdu ze silnice III/36919</t>
  </si>
  <si>
    <t>192,5</t>
  </si>
  <si>
    <t>1711246617</t>
  </si>
  <si>
    <t>sjezdy na soukromé pozemky</t>
  </si>
  <si>
    <t>4,6+33,3+52,5</t>
  </si>
  <si>
    <t>sjezdy ze silnice III/36919</t>
  </si>
  <si>
    <t>55,2+192,5</t>
  </si>
  <si>
    <t>1560351877</t>
  </si>
  <si>
    <t>1175311162</t>
  </si>
  <si>
    <t>-1871624694</t>
  </si>
  <si>
    <t>(17-10)*111,4</t>
  </si>
  <si>
    <t>-1106942346</t>
  </si>
  <si>
    <t>955917645</t>
  </si>
  <si>
    <t>1431302738</t>
  </si>
  <si>
    <t>sjezd ze silnice III/36919</t>
  </si>
  <si>
    <t>-1603326333</t>
  </si>
  <si>
    <t>stan. 1,178 00 - 1,392 20 km</t>
  </si>
  <si>
    <t>214,2*2</t>
  </si>
  <si>
    <t>-758336403</t>
  </si>
  <si>
    <t>-1179880913</t>
  </si>
  <si>
    <t>428,4/30</t>
  </si>
  <si>
    <t>281673848</t>
  </si>
  <si>
    <t>004: Vodorovné konstrukce</t>
  </si>
  <si>
    <t>451573111</t>
  </si>
  <si>
    <t>Lože pod potrubí otevřený výkop ze štěrkopísku</t>
  </si>
  <si>
    <t>834013113</t>
  </si>
  <si>
    <t>zatrubnění sjezdů</t>
  </si>
  <si>
    <t>(12+10)*0,8*0,1</t>
  </si>
  <si>
    <t>919521110</t>
  </si>
  <si>
    <t>Zřízení silničního propustku z trub betonových nebo ŽB DN 300</t>
  </si>
  <si>
    <t>237704481</t>
  </si>
  <si>
    <t>zatrubnění sjezdu</t>
  </si>
  <si>
    <t>59222020</t>
  </si>
  <si>
    <t>trouba ŽB hrdlová DN 300</t>
  </si>
  <si>
    <t>860684905</t>
  </si>
  <si>
    <t>919521120</t>
  </si>
  <si>
    <t>Zřízení silničního propustku z trub betonových nebo ŽB DN 400</t>
  </si>
  <si>
    <t>-2105225112</t>
  </si>
  <si>
    <t>59222022</t>
  </si>
  <si>
    <t>trouba ŽB hrdlová DN 400</t>
  </si>
  <si>
    <t>872227915</t>
  </si>
  <si>
    <t>-533412821</t>
  </si>
  <si>
    <t>vápno nehašené pro úpravu zemin standardní</t>
  </si>
  <si>
    <t>-469882607</t>
  </si>
  <si>
    <t>(192,5*0,4)*1,8*0,05</t>
  </si>
  <si>
    <t>564861111</t>
  </si>
  <si>
    <t>Podklad ze štěrkodrtě ŠD plochy přes 100 m2 tl 200 mm</t>
  </si>
  <si>
    <t>-1267429450</t>
  </si>
  <si>
    <t>sjezd ze silnice III/36919 fr. 0/63</t>
  </si>
  <si>
    <t>sjezd ze silnice III/36919 fr. 0/32</t>
  </si>
  <si>
    <t>-2042108054</t>
  </si>
  <si>
    <t>55,2</t>
  </si>
  <si>
    <t>-1669434696</t>
  </si>
  <si>
    <t>sjezdy na soukromé pozemky fr. 0/63</t>
  </si>
  <si>
    <t>sjezdy na soukromé pozemky fr. 0/32</t>
  </si>
  <si>
    <t>573111112</t>
  </si>
  <si>
    <t>Postřik živičný infiltrační s posypem z asfaltu množství 1 kg/m2</t>
  </si>
  <si>
    <t>-1227987111</t>
  </si>
  <si>
    <t>565155111</t>
  </si>
  <si>
    <t>Asfaltový beton vrstva podkladní ACP 16 (obalované kamenivo OKS) tl 70 mm š do 3 m</t>
  </si>
  <si>
    <t>-149194200</t>
  </si>
  <si>
    <t>2098687231</t>
  </si>
  <si>
    <t>-140199534</t>
  </si>
  <si>
    <t>1749369392</t>
  </si>
  <si>
    <t>599141111</t>
  </si>
  <si>
    <t>Vyplnění spár mezi silničními dílci živičnou zálivkou</t>
  </si>
  <si>
    <t>-562357631</t>
  </si>
  <si>
    <t>919735112</t>
  </si>
  <si>
    <t>Řezání stávajícího živičného krytu hl přes 50 do 100 mm</t>
  </si>
  <si>
    <t>1810538314</t>
  </si>
  <si>
    <t>313253758</t>
  </si>
  <si>
    <t>-959943618</t>
  </si>
  <si>
    <t>377496819</t>
  </si>
  <si>
    <t>první vrstva ze stávající polní komunikace</t>
  </si>
  <si>
    <t>57,5</t>
  </si>
  <si>
    <t>frézované asfaltové vrstvy</t>
  </si>
  <si>
    <t>44,2</t>
  </si>
  <si>
    <t>-376515955</t>
  </si>
  <si>
    <t>(17-1)*57,5</t>
  </si>
  <si>
    <t>16*44,2</t>
  </si>
  <si>
    <t>338667418</t>
  </si>
  <si>
    <t>997221645</t>
  </si>
  <si>
    <t>Poplatek za uložení na skládce (skládkovné) odpadu asfaltového bez dehtu kód odpadu 17 03 02</t>
  </si>
  <si>
    <t>-1663471977</t>
  </si>
  <si>
    <t>-461305931</t>
  </si>
  <si>
    <t>SO 104 UN - Zábřeh - komunikace</t>
  </si>
  <si>
    <t xml:space="preserve">    D7 - 767: Konstrukce zámečnické</t>
  </si>
  <si>
    <t>-180227921</t>
  </si>
  <si>
    <t>stan. 1,392 20 - 1,652 00 km</t>
  </si>
  <si>
    <t>4,2*259,8*0,35</t>
  </si>
  <si>
    <t>Hloubení rýh nezapažených š do 2000 mm v hornině třídy těžitelnosti I skupiny 3 objem do 500 m3 strojně</t>
  </si>
  <si>
    <t>-2081959499</t>
  </si>
  <si>
    <t>-1059169663</t>
  </si>
  <si>
    <t>odvoz přebytečné zeminy na skládku</t>
  </si>
  <si>
    <t>381,9+66,2</t>
  </si>
  <si>
    <t>1719454315</t>
  </si>
  <si>
    <t>(17-10)*448,1</t>
  </si>
  <si>
    <t>1000929340</t>
  </si>
  <si>
    <t>1521587771</t>
  </si>
  <si>
    <t>-1924483347</t>
  </si>
  <si>
    <t>167591530</t>
  </si>
  <si>
    <t>zásyp kamenivem těženým (28 m3):</t>
  </si>
  <si>
    <t>vsak 7 (stan. 1,440 00 km)</t>
  </si>
  <si>
    <t>vsak 8 (stan. 1,540 00 km)</t>
  </si>
  <si>
    <t>3*1*4</t>
  </si>
  <si>
    <t>zásyp vykopanou zeminou (7 m3):</t>
  </si>
  <si>
    <t>3*1*1</t>
  </si>
  <si>
    <t>-874200894</t>
  </si>
  <si>
    <t>2*4*1*4</t>
  </si>
  <si>
    <t>2*3*1*4</t>
  </si>
  <si>
    <t>-1490780982</t>
  </si>
  <si>
    <t>-533751204</t>
  </si>
  <si>
    <t>50,48/2</t>
  </si>
  <si>
    <t>-1537754209</t>
  </si>
  <si>
    <t>kamenivo 1m3=2t</t>
  </si>
  <si>
    <t>((0,3*0,35*259,8)-(3,14*0,05*0,05*259,8))*2</t>
  </si>
  <si>
    <t>1642824310</t>
  </si>
  <si>
    <t>-810632010</t>
  </si>
  <si>
    <t>1521407014</t>
  </si>
  <si>
    <t>4,1*259,8</t>
  </si>
  <si>
    <t>3,75*259,8</t>
  </si>
  <si>
    <t>-2128735261</t>
  </si>
  <si>
    <t>794823024</t>
  </si>
  <si>
    <t>1728790750</t>
  </si>
  <si>
    <t>789708793</t>
  </si>
  <si>
    <t>2*0,5*259,8</t>
  </si>
  <si>
    <t>1844588136</t>
  </si>
  <si>
    <t>556274217</t>
  </si>
  <si>
    <t>D7</t>
  </si>
  <si>
    <t>-236233527</t>
  </si>
  <si>
    <t>-1922778158</t>
  </si>
  <si>
    <t>1752578367</t>
  </si>
  <si>
    <t>-686714668</t>
  </si>
  <si>
    <t>2145477028</t>
  </si>
  <si>
    <t>SO 104 NN - Zábřeh - komunikace</t>
  </si>
  <si>
    <t>112151017</t>
  </si>
  <si>
    <t>Volné kácení stromů s rozřezáním a odvětvením D kmene přes 700 do 800 mm</t>
  </si>
  <si>
    <t>-714741737</t>
  </si>
  <si>
    <t>112111111</t>
  </si>
  <si>
    <t>Spálení větví všech druhů stromů</t>
  </si>
  <si>
    <t>293589861</t>
  </si>
  <si>
    <t>112251103</t>
  </si>
  <si>
    <t>Odstranění pařezů D přes 500 do 700 mm</t>
  </si>
  <si>
    <t>-1804684474</t>
  </si>
  <si>
    <t>112211113</t>
  </si>
  <si>
    <t>Spálení pařezu D do 1,0 m</t>
  </si>
  <si>
    <t>-1904103521</t>
  </si>
  <si>
    <t>2021263000</t>
  </si>
  <si>
    <t>bude použita zemína z objektu SO 103.1 UN</t>
  </si>
  <si>
    <t>259,8*2</t>
  </si>
  <si>
    <t>-1686201469</t>
  </si>
  <si>
    <t>816326980</t>
  </si>
  <si>
    <t>519,6/30</t>
  </si>
  <si>
    <t>SO 105 UN - Zábřeh - komunikace</t>
  </si>
  <si>
    <t xml:space="preserve">    D6 - 022: Slaboproud</t>
  </si>
  <si>
    <t xml:space="preserve">    D7 - 099: Přesun hmot HSV</t>
  </si>
  <si>
    <t>113154124</t>
  </si>
  <si>
    <t>Frézování živičného krytu tl 100 mm pruh š přes 0,5 do 1 m pl do 500 m2 bez překážek v trase</t>
  </si>
  <si>
    <t>-1621592147</t>
  </si>
  <si>
    <t>napojení na stáv. Komunikaci (ul. Strejcova X Svobodov)</t>
  </si>
  <si>
    <t>1067861619</t>
  </si>
  <si>
    <t>151333874</t>
  </si>
  <si>
    <t>1930189852</t>
  </si>
  <si>
    <t>-348353720</t>
  </si>
  <si>
    <t>201,8+13,9+3,5</t>
  </si>
  <si>
    <t>1817652808</t>
  </si>
  <si>
    <t>(17-10)*219,2</t>
  </si>
  <si>
    <t>1510735133</t>
  </si>
  <si>
    <t>123014708</t>
  </si>
  <si>
    <t>1019723864</t>
  </si>
  <si>
    <t>1068934829</t>
  </si>
  <si>
    <t>212799911</t>
  </si>
  <si>
    <t>Zaústění odvodnění flexibilní drenážkou do tunelové stoky</t>
  </si>
  <si>
    <t>-1837110377</t>
  </si>
  <si>
    <t>542193409</t>
  </si>
  <si>
    <t>22,558/2</t>
  </si>
  <si>
    <t>-1080528007</t>
  </si>
  <si>
    <t>((0,3*0,35*116,1)-(3,14*0,05*0,05*116,1))*2</t>
  </si>
  <si>
    <t>1887005354</t>
  </si>
  <si>
    <t>1*0,35*0,35*0,8</t>
  </si>
  <si>
    <t>2*0,35*0,35*0,8</t>
  </si>
  <si>
    <t>-1558758035</t>
  </si>
  <si>
    <t>597407921</t>
  </si>
  <si>
    <t>-597462532</t>
  </si>
  <si>
    <t>4,1*120,1</t>
  </si>
  <si>
    <t>3,75*120,1</t>
  </si>
  <si>
    <t>-443171183</t>
  </si>
  <si>
    <t>-1322042480</t>
  </si>
  <si>
    <t>stan. 1,652 00 - 1,772 10 km</t>
  </si>
  <si>
    <t>2*0,5*120,1</t>
  </si>
  <si>
    <t>-261588501</t>
  </si>
  <si>
    <t>-404066131</t>
  </si>
  <si>
    <t>2023892214</t>
  </si>
  <si>
    <t>-835035409</t>
  </si>
  <si>
    <t>899331111</t>
  </si>
  <si>
    <t>Výšková úprava uličního vstupu nebo vpusti do 200 mm zvýšením poklopu</t>
  </si>
  <si>
    <t>1630596080</t>
  </si>
  <si>
    <t>142463255</t>
  </si>
  <si>
    <t>1921945500</t>
  </si>
  <si>
    <t>1396392596</t>
  </si>
  <si>
    <t>1156654404</t>
  </si>
  <si>
    <t>-850341113</t>
  </si>
  <si>
    <t>-413030248</t>
  </si>
  <si>
    <t>-1991524720</t>
  </si>
  <si>
    <t>-513812991</t>
  </si>
  <si>
    <t>1201407234</t>
  </si>
  <si>
    <t>1413143214</t>
  </si>
  <si>
    <t>2033222423</t>
  </si>
  <si>
    <t>-1036383258</t>
  </si>
  <si>
    <t>2125061899</t>
  </si>
  <si>
    <t>8,1</t>
  </si>
  <si>
    <t>-1778976270</t>
  </si>
  <si>
    <t>16 km</t>
  </si>
  <si>
    <t>16*8,1</t>
  </si>
  <si>
    <t>997013645</t>
  </si>
  <si>
    <t>-1622043354</t>
  </si>
  <si>
    <t>022: Slaboproud</t>
  </si>
  <si>
    <t>220182092</t>
  </si>
  <si>
    <t>Montáž ochranné trubky pro optický kabel průměru 40 mm pro SZZ včetně trubky</t>
  </si>
  <si>
    <t>49039833</t>
  </si>
  <si>
    <t>540204996</t>
  </si>
  <si>
    <t>SO 105 NN - Zábřeh - komunikace</t>
  </si>
  <si>
    <t>-365121875</t>
  </si>
  <si>
    <t>120,1*2</t>
  </si>
  <si>
    <t>2047645172</t>
  </si>
  <si>
    <t>-1322286699</t>
  </si>
  <si>
    <t>240,2/30</t>
  </si>
  <si>
    <t>VRN NN - Vedlejší rozpočtové náklady</t>
  </si>
  <si>
    <t>D1 - V01: Průzkumné, geodetické a projektové práce</t>
  </si>
  <si>
    <t>D2 - V03: Zařízení staveniště</t>
  </si>
  <si>
    <t>D3 - V04: Inženýrská činnost</t>
  </si>
  <si>
    <t>D4 - V06: Územní vlivy</t>
  </si>
  <si>
    <t>D5 - V09: Ostatní náklady</t>
  </si>
  <si>
    <t>V01: Průzkumné, geodetické a projektové práce</t>
  </si>
  <si>
    <t>012103000</t>
  </si>
  <si>
    <t>Geodetické práce před výstavbou</t>
  </si>
  <si>
    <t>soubor</t>
  </si>
  <si>
    <t>1544114548</t>
  </si>
  <si>
    <t>012203000</t>
  </si>
  <si>
    <t>Geodetické práce při provádění stavby</t>
  </si>
  <si>
    <t>-1558269675</t>
  </si>
  <si>
    <t>012303000</t>
  </si>
  <si>
    <t>Geodetické práce po výstavbě</t>
  </si>
  <si>
    <t>-317979230</t>
  </si>
  <si>
    <t>013244000</t>
  </si>
  <si>
    <t>Dokumentace pro provádění stavby - náklady na realizační (dílenskou) dokumentaci</t>
  </si>
  <si>
    <t>-1902692469</t>
  </si>
  <si>
    <t>013254000</t>
  </si>
  <si>
    <t>Dokumentace skutečného provedení stavby</t>
  </si>
  <si>
    <t>-293454004</t>
  </si>
  <si>
    <t>V03: Zařízení staveniště</t>
  </si>
  <si>
    <t>030001000</t>
  </si>
  <si>
    <t>Zařízení staveniště</t>
  </si>
  <si>
    <t>914883102</t>
  </si>
  <si>
    <t>034002000</t>
  </si>
  <si>
    <t>Zabezpečení staveniště</t>
  </si>
  <si>
    <t>1395159379</t>
  </si>
  <si>
    <t>034303000</t>
  </si>
  <si>
    <t>Dopravní značení na staveništi</t>
  </si>
  <si>
    <t>-1644643436</t>
  </si>
  <si>
    <t>V04: Inženýrská činnost</t>
  </si>
  <si>
    <t>043134000</t>
  </si>
  <si>
    <t>Zkoušky zatěžovací</t>
  </si>
  <si>
    <t>-1031008280</t>
  </si>
  <si>
    <t>043194000</t>
  </si>
  <si>
    <t>Ostatní zkoušky</t>
  </si>
  <si>
    <t>476937644</t>
  </si>
  <si>
    <t>049103000</t>
  </si>
  <si>
    <t>Náklady vzniklé v souvislosti s realizací stavby</t>
  </si>
  <si>
    <t>-212927783</t>
  </si>
  <si>
    <t>V06: Územní vlivy</t>
  </si>
  <si>
    <t>062002000</t>
  </si>
  <si>
    <t>Ztížené dopravní podmínky</t>
  </si>
  <si>
    <t>1843512322</t>
  </si>
  <si>
    <t>V09: Ostatní náklady</t>
  </si>
  <si>
    <t>091504000</t>
  </si>
  <si>
    <t>Náklady související s publikační činností</t>
  </si>
  <si>
    <t>1034411204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</si>
</sst>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0617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Účelová komunikace Zábřeh-Postřelmov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Zábřeh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19. 1. 2022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Zábřeh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ROUND(SUM(AG95:AG103),2)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ROUND(SUM(AS95:AS103),2)</f>
        <v>0</v>
      </c>
      <c r="AT94" s="114">
        <f>ROUND(SUM(AV94:AW94),2)</f>
        <v>0</v>
      </c>
      <c r="AU94" s="115">
        <f>ROUND(SUM(AU95:AU103),5)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ROUND(SUM(AZ95:AZ103),2)</f>
        <v>0</v>
      </c>
      <c r="BA94" s="114">
        <f>ROUND(SUM(BA95:BA103),2)</f>
        <v>0</v>
      </c>
      <c r="BB94" s="114">
        <f>ROUND(SUM(BB95:BB103),2)</f>
        <v>0</v>
      </c>
      <c r="BC94" s="114">
        <f>ROUND(SUM(BC95:BC103),2)</f>
        <v>0</v>
      </c>
      <c r="BD94" s="116">
        <f>ROUND(SUM(BD95:BD103),2)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37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103.1 UN - Zábřeh - ko...'!J30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103.1 UN - Zábřeh - ko...'!P126</f>
        <v>0</v>
      </c>
      <c r="AV95" s="128">
        <f>'SO 103.1 UN - Zábřeh - ko...'!J33</f>
        <v>0</v>
      </c>
      <c r="AW95" s="128">
        <f>'SO 103.1 UN - Zábřeh - ko...'!J34</f>
        <v>0</v>
      </c>
      <c r="AX95" s="128">
        <f>'SO 103.1 UN - Zábřeh - ko...'!J35</f>
        <v>0</v>
      </c>
      <c r="AY95" s="128">
        <f>'SO 103.1 UN - Zábřeh - ko...'!J36</f>
        <v>0</v>
      </c>
      <c r="AZ95" s="128">
        <f>'SO 103.1 UN - Zábřeh - ko...'!F33</f>
        <v>0</v>
      </c>
      <c r="BA95" s="128">
        <f>'SO 103.1 UN - Zábřeh - ko...'!F34</f>
        <v>0</v>
      </c>
      <c r="BB95" s="128">
        <f>'SO 103.1 UN - Zábřeh - ko...'!F35</f>
        <v>0</v>
      </c>
      <c r="BC95" s="128">
        <f>'SO 103.1 UN - Zábřeh - ko...'!F36</f>
        <v>0</v>
      </c>
      <c r="BD95" s="130">
        <f>'SO 103.1 UN - Zábřeh - ko...'!F37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37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82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103.1 NN - Zábřeh - ko...'!J30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'SO 103.1 NN - Zábřeh - ko...'!P121</f>
        <v>0</v>
      </c>
      <c r="AV96" s="128">
        <f>'SO 103.1 NN - Zábřeh - ko...'!J33</f>
        <v>0</v>
      </c>
      <c r="AW96" s="128">
        <f>'SO 103.1 NN - Zábřeh - ko...'!J34</f>
        <v>0</v>
      </c>
      <c r="AX96" s="128">
        <f>'SO 103.1 NN - Zábřeh - ko...'!J35</f>
        <v>0</v>
      </c>
      <c r="AY96" s="128">
        <f>'SO 103.1 NN - Zábřeh - ko...'!J36</f>
        <v>0</v>
      </c>
      <c r="AZ96" s="128">
        <f>'SO 103.1 NN - Zábřeh - ko...'!F33</f>
        <v>0</v>
      </c>
      <c r="BA96" s="128">
        <f>'SO 103.1 NN - Zábřeh - ko...'!F34</f>
        <v>0</v>
      </c>
      <c r="BB96" s="128">
        <f>'SO 103.1 NN - Zábřeh - ko...'!F35</f>
        <v>0</v>
      </c>
      <c r="BC96" s="128">
        <f>'SO 103.1 NN - Zábřeh - ko...'!F36</f>
        <v>0</v>
      </c>
      <c r="BD96" s="130">
        <f>'SO 103.1 NN - Zábřeh - ko...'!F37</f>
        <v>0</v>
      </c>
      <c r="BE96" s="7"/>
      <c r="BT96" s="131" t="s">
        <v>84</v>
      </c>
      <c r="BV96" s="131" t="s">
        <v>78</v>
      </c>
      <c r="BW96" s="131" t="s">
        <v>88</v>
      </c>
      <c r="BX96" s="131" t="s">
        <v>5</v>
      </c>
      <c r="CL96" s="131" t="s">
        <v>1</v>
      </c>
      <c r="CM96" s="131" t="s">
        <v>86</v>
      </c>
    </row>
    <row r="97" s="7" customFormat="1" ht="37.5" customHeight="1">
      <c r="A97" s="119" t="s">
        <v>80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103.2 UN - Zábřeh - ko...'!J30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'SO 103.2 UN - Zábřeh - ko...'!P123</f>
        <v>0</v>
      </c>
      <c r="AV97" s="128">
        <f>'SO 103.2 UN - Zábřeh - ko...'!J33</f>
        <v>0</v>
      </c>
      <c r="AW97" s="128">
        <f>'SO 103.2 UN - Zábřeh - ko...'!J34</f>
        <v>0</v>
      </c>
      <c r="AX97" s="128">
        <f>'SO 103.2 UN - Zábřeh - ko...'!J35</f>
        <v>0</v>
      </c>
      <c r="AY97" s="128">
        <f>'SO 103.2 UN - Zábřeh - ko...'!J36</f>
        <v>0</v>
      </c>
      <c r="AZ97" s="128">
        <f>'SO 103.2 UN - Zábřeh - ko...'!F33</f>
        <v>0</v>
      </c>
      <c r="BA97" s="128">
        <f>'SO 103.2 UN - Zábřeh - ko...'!F34</f>
        <v>0</v>
      </c>
      <c r="BB97" s="128">
        <f>'SO 103.2 UN - Zábřeh - ko...'!F35</f>
        <v>0</v>
      </c>
      <c r="BC97" s="128">
        <f>'SO 103.2 UN - Zábřeh - ko...'!F36</f>
        <v>0</v>
      </c>
      <c r="BD97" s="130">
        <f>'SO 103.2 UN - Zábřeh - ko...'!F37</f>
        <v>0</v>
      </c>
      <c r="BE97" s="7"/>
      <c r="BT97" s="131" t="s">
        <v>84</v>
      </c>
      <c r="BV97" s="131" t="s">
        <v>78</v>
      </c>
      <c r="BW97" s="131" t="s">
        <v>91</v>
      </c>
      <c r="BX97" s="131" t="s">
        <v>5</v>
      </c>
      <c r="CL97" s="131" t="s">
        <v>1</v>
      </c>
      <c r="CM97" s="131" t="s">
        <v>86</v>
      </c>
    </row>
    <row r="98" s="7" customFormat="1" ht="37.5" customHeight="1">
      <c r="A98" s="119" t="s">
        <v>80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90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103.2 NN - Zábřeh - ko...'!J30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27">
        <v>0</v>
      </c>
      <c r="AT98" s="128">
        <f>ROUND(SUM(AV98:AW98),2)</f>
        <v>0</v>
      </c>
      <c r="AU98" s="129">
        <f>'SO 103.2 NN - Zábřeh - ko...'!P123</f>
        <v>0</v>
      </c>
      <c r="AV98" s="128">
        <f>'SO 103.2 NN - Zábřeh - ko...'!J33</f>
        <v>0</v>
      </c>
      <c r="AW98" s="128">
        <f>'SO 103.2 NN - Zábřeh - ko...'!J34</f>
        <v>0</v>
      </c>
      <c r="AX98" s="128">
        <f>'SO 103.2 NN - Zábřeh - ko...'!J35</f>
        <v>0</v>
      </c>
      <c r="AY98" s="128">
        <f>'SO 103.2 NN - Zábřeh - ko...'!J36</f>
        <v>0</v>
      </c>
      <c r="AZ98" s="128">
        <f>'SO 103.2 NN - Zábřeh - ko...'!F33</f>
        <v>0</v>
      </c>
      <c r="BA98" s="128">
        <f>'SO 103.2 NN - Zábřeh - ko...'!F34</f>
        <v>0</v>
      </c>
      <c r="BB98" s="128">
        <f>'SO 103.2 NN - Zábřeh - ko...'!F35</f>
        <v>0</v>
      </c>
      <c r="BC98" s="128">
        <f>'SO 103.2 NN - Zábřeh - ko...'!F36</f>
        <v>0</v>
      </c>
      <c r="BD98" s="130">
        <f>'SO 103.2 NN - Zábřeh - ko...'!F37</f>
        <v>0</v>
      </c>
      <c r="BE98" s="7"/>
      <c r="BT98" s="131" t="s">
        <v>84</v>
      </c>
      <c r="BV98" s="131" t="s">
        <v>78</v>
      </c>
      <c r="BW98" s="131" t="s">
        <v>93</v>
      </c>
      <c r="BX98" s="131" t="s">
        <v>5</v>
      </c>
      <c r="CL98" s="131" t="s">
        <v>1</v>
      </c>
      <c r="CM98" s="131" t="s">
        <v>86</v>
      </c>
    </row>
    <row r="99" s="7" customFormat="1" ht="24.75" customHeight="1">
      <c r="A99" s="119" t="s">
        <v>80</v>
      </c>
      <c r="B99" s="120"/>
      <c r="C99" s="121"/>
      <c r="D99" s="122" t="s">
        <v>94</v>
      </c>
      <c r="E99" s="122"/>
      <c r="F99" s="122"/>
      <c r="G99" s="122"/>
      <c r="H99" s="122"/>
      <c r="I99" s="123"/>
      <c r="J99" s="122" t="s">
        <v>95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104 UN - Zábřeh - komu...'!J30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83</v>
      </c>
      <c r="AR99" s="126"/>
      <c r="AS99" s="127">
        <v>0</v>
      </c>
      <c r="AT99" s="128">
        <f>ROUND(SUM(AV99:AW99),2)</f>
        <v>0</v>
      </c>
      <c r="AU99" s="129">
        <f>'SO 104 UN - Zábřeh - komu...'!P124</f>
        <v>0</v>
      </c>
      <c r="AV99" s="128">
        <f>'SO 104 UN - Zábřeh - komu...'!J33</f>
        <v>0</v>
      </c>
      <c r="AW99" s="128">
        <f>'SO 104 UN - Zábřeh - komu...'!J34</f>
        <v>0</v>
      </c>
      <c r="AX99" s="128">
        <f>'SO 104 UN - Zábřeh - komu...'!J35</f>
        <v>0</v>
      </c>
      <c r="AY99" s="128">
        <f>'SO 104 UN - Zábřeh - komu...'!J36</f>
        <v>0</v>
      </c>
      <c r="AZ99" s="128">
        <f>'SO 104 UN - Zábřeh - komu...'!F33</f>
        <v>0</v>
      </c>
      <c r="BA99" s="128">
        <f>'SO 104 UN - Zábřeh - komu...'!F34</f>
        <v>0</v>
      </c>
      <c r="BB99" s="128">
        <f>'SO 104 UN - Zábřeh - komu...'!F35</f>
        <v>0</v>
      </c>
      <c r="BC99" s="128">
        <f>'SO 104 UN - Zábřeh - komu...'!F36</f>
        <v>0</v>
      </c>
      <c r="BD99" s="130">
        <f>'SO 104 UN - Zábřeh - komu...'!F37</f>
        <v>0</v>
      </c>
      <c r="BE99" s="7"/>
      <c r="BT99" s="131" t="s">
        <v>84</v>
      </c>
      <c r="BV99" s="131" t="s">
        <v>78</v>
      </c>
      <c r="BW99" s="131" t="s">
        <v>96</v>
      </c>
      <c r="BX99" s="131" t="s">
        <v>5</v>
      </c>
      <c r="CL99" s="131" t="s">
        <v>1</v>
      </c>
      <c r="CM99" s="131" t="s">
        <v>86</v>
      </c>
    </row>
    <row r="100" s="7" customFormat="1" ht="24.75" customHeight="1">
      <c r="A100" s="119" t="s">
        <v>80</v>
      </c>
      <c r="B100" s="120"/>
      <c r="C100" s="121"/>
      <c r="D100" s="122" t="s">
        <v>97</v>
      </c>
      <c r="E100" s="122"/>
      <c r="F100" s="122"/>
      <c r="G100" s="122"/>
      <c r="H100" s="122"/>
      <c r="I100" s="123"/>
      <c r="J100" s="122" t="s">
        <v>95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 104 NN - Zábřeh - komu...'!J30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83</v>
      </c>
      <c r="AR100" s="126"/>
      <c r="AS100" s="127">
        <v>0</v>
      </c>
      <c r="AT100" s="128">
        <f>ROUND(SUM(AV100:AW100),2)</f>
        <v>0</v>
      </c>
      <c r="AU100" s="129">
        <f>'SO 104 NN - Zábřeh - komu...'!P118</f>
        <v>0</v>
      </c>
      <c r="AV100" s="128">
        <f>'SO 104 NN - Zábřeh - komu...'!J33</f>
        <v>0</v>
      </c>
      <c r="AW100" s="128">
        <f>'SO 104 NN - Zábřeh - komu...'!J34</f>
        <v>0</v>
      </c>
      <c r="AX100" s="128">
        <f>'SO 104 NN - Zábřeh - komu...'!J35</f>
        <v>0</v>
      </c>
      <c r="AY100" s="128">
        <f>'SO 104 NN - Zábřeh - komu...'!J36</f>
        <v>0</v>
      </c>
      <c r="AZ100" s="128">
        <f>'SO 104 NN - Zábřeh - komu...'!F33</f>
        <v>0</v>
      </c>
      <c r="BA100" s="128">
        <f>'SO 104 NN - Zábřeh - komu...'!F34</f>
        <v>0</v>
      </c>
      <c r="BB100" s="128">
        <f>'SO 104 NN - Zábřeh - komu...'!F35</f>
        <v>0</v>
      </c>
      <c r="BC100" s="128">
        <f>'SO 104 NN - Zábřeh - komu...'!F36</f>
        <v>0</v>
      </c>
      <c r="BD100" s="130">
        <f>'SO 104 NN - Zábřeh - komu...'!F37</f>
        <v>0</v>
      </c>
      <c r="BE100" s="7"/>
      <c r="BT100" s="131" t="s">
        <v>84</v>
      </c>
      <c r="BV100" s="131" t="s">
        <v>78</v>
      </c>
      <c r="BW100" s="131" t="s">
        <v>98</v>
      </c>
      <c r="BX100" s="131" t="s">
        <v>5</v>
      </c>
      <c r="CL100" s="131" t="s">
        <v>1</v>
      </c>
      <c r="CM100" s="131" t="s">
        <v>86</v>
      </c>
    </row>
    <row r="101" s="7" customFormat="1" ht="24.75" customHeight="1">
      <c r="A101" s="119" t="s">
        <v>80</v>
      </c>
      <c r="B101" s="120"/>
      <c r="C101" s="121"/>
      <c r="D101" s="122" t="s">
        <v>99</v>
      </c>
      <c r="E101" s="122"/>
      <c r="F101" s="122"/>
      <c r="G101" s="122"/>
      <c r="H101" s="122"/>
      <c r="I101" s="123"/>
      <c r="J101" s="122" t="s">
        <v>95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'SO 105 UN - Zábřeh - komu...'!J30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83</v>
      </c>
      <c r="AR101" s="126"/>
      <c r="AS101" s="127">
        <v>0</v>
      </c>
      <c r="AT101" s="128">
        <f>ROUND(SUM(AV101:AW101),2)</f>
        <v>0</v>
      </c>
      <c r="AU101" s="129">
        <f>'SO 105 UN - Zábřeh - komu...'!P124</f>
        <v>0</v>
      </c>
      <c r="AV101" s="128">
        <f>'SO 105 UN - Zábřeh - komu...'!J33</f>
        <v>0</v>
      </c>
      <c r="AW101" s="128">
        <f>'SO 105 UN - Zábřeh - komu...'!J34</f>
        <v>0</v>
      </c>
      <c r="AX101" s="128">
        <f>'SO 105 UN - Zábřeh - komu...'!J35</f>
        <v>0</v>
      </c>
      <c r="AY101" s="128">
        <f>'SO 105 UN - Zábřeh - komu...'!J36</f>
        <v>0</v>
      </c>
      <c r="AZ101" s="128">
        <f>'SO 105 UN - Zábřeh - komu...'!F33</f>
        <v>0</v>
      </c>
      <c r="BA101" s="128">
        <f>'SO 105 UN - Zábřeh - komu...'!F34</f>
        <v>0</v>
      </c>
      <c r="BB101" s="128">
        <f>'SO 105 UN - Zábřeh - komu...'!F35</f>
        <v>0</v>
      </c>
      <c r="BC101" s="128">
        <f>'SO 105 UN - Zábřeh - komu...'!F36</f>
        <v>0</v>
      </c>
      <c r="BD101" s="130">
        <f>'SO 105 UN - Zábřeh - komu...'!F37</f>
        <v>0</v>
      </c>
      <c r="BE101" s="7"/>
      <c r="BT101" s="131" t="s">
        <v>84</v>
      </c>
      <c r="BV101" s="131" t="s">
        <v>78</v>
      </c>
      <c r="BW101" s="131" t="s">
        <v>100</v>
      </c>
      <c r="BX101" s="131" t="s">
        <v>5</v>
      </c>
      <c r="CL101" s="131" t="s">
        <v>1</v>
      </c>
      <c r="CM101" s="131" t="s">
        <v>86</v>
      </c>
    </row>
    <row r="102" s="7" customFormat="1" ht="24.75" customHeight="1">
      <c r="A102" s="119" t="s">
        <v>80</v>
      </c>
      <c r="B102" s="120"/>
      <c r="C102" s="121"/>
      <c r="D102" s="122" t="s">
        <v>101</v>
      </c>
      <c r="E102" s="122"/>
      <c r="F102" s="122"/>
      <c r="G102" s="122"/>
      <c r="H102" s="122"/>
      <c r="I102" s="123"/>
      <c r="J102" s="122" t="s">
        <v>95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'SO 105 NN - Zábřeh - komu...'!J30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83</v>
      </c>
      <c r="AR102" s="126"/>
      <c r="AS102" s="127">
        <v>0</v>
      </c>
      <c r="AT102" s="128">
        <f>ROUND(SUM(AV102:AW102),2)</f>
        <v>0</v>
      </c>
      <c r="AU102" s="129">
        <f>'SO 105 NN - Zábřeh - komu...'!P118</f>
        <v>0</v>
      </c>
      <c r="AV102" s="128">
        <f>'SO 105 NN - Zábřeh - komu...'!J33</f>
        <v>0</v>
      </c>
      <c r="AW102" s="128">
        <f>'SO 105 NN - Zábřeh - komu...'!J34</f>
        <v>0</v>
      </c>
      <c r="AX102" s="128">
        <f>'SO 105 NN - Zábřeh - komu...'!J35</f>
        <v>0</v>
      </c>
      <c r="AY102" s="128">
        <f>'SO 105 NN - Zábřeh - komu...'!J36</f>
        <v>0</v>
      </c>
      <c r="AZ102" s="128">
        <f>'SO 105 NN - Zábřeh - komu...'!F33</f>
        <v>0</v>
      </c>
      <c r="BA102" s="128">
        <f>'SO 105 NN - Zábřeh - komu...'!F34</f>
        <v>0</v>
      </c>
      <c r="BB102" s="128">
        <f>'SO 105 NN - Zábřeh - komu...'!F35</f>
        <v>0</v>
      </c>
      <c r="BC102" s="128">
        <f>'SO 105 NN - Zábřeh - komu...'!F36</f>
        <v>0</v>
      </c>
      <c r="BD102" s="130">
        <f>'SO 105 NN - Zábřeh - komu...'!F37</f>
        <v>0</v>
      </c>
      <c r="BE102" s="7"/>
      <c r="BT102" s="131" t="s">
        <v>84</v>
      </c>
      <c r="BV102" s="131" t="s">
        <v>78</v>
      </c>
      <c r="BW102" s="131" t="s">
        <v>102</v>
      </c>
      <c r="BX102" s="131" t="s">
        <v>5</v>
      </c>
      <c r="CL102" s="131" t="s">
        <v>1</v>
      </c>
      <c r="CM102" s="131" t="s">
        <v>86</v>
      </c>
    </row>
    <row r="103" s="7" customFormat="1" ht="24.75" customHeight="1">
      <c r="A103" s="119" t="s">
        <v>80</v>
      </c>
      <c r="B103" s="120"/>
      <c r="C103" s="121"/>
      <c r="D103" s="122" t="s">
        <v>103</v>
      </c>
      <c r="E103" s="122"/>
      <c r="F103" s="122"/>
      <c r="G103" s="122"/>
      <c r="H103" s="122"/>
      <c r="I103" s="123"/>
      <c r="J103" s="122" t="s">
        <v>104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'VRN NN - Vedlejší rozpočt...'!J30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83</v>
      </c>
      <c r="AR103" s="126"/>
      <c r="AS103" s="132">
        <v>0</v>
      </c>
      <c r="AT103" s="133">
        <f>ROUND(SUM(AV103:AW103),2)</f>
        <v>0</v>
      </c>
      <c r="AU103" s="134">
        <f>'VRN NN - Vedlejší rozpočt...'!P121</f>
        <v>0</v>
      </c>
      <c r="AV103" s="133">
        <f>'VRN NN - Vedlejší rozpočt...'!J33</f>
        <v>0</v>
      </c>
      <c r="AW103" s="133">
        <f>'VRN NN - Vedlejší rozpočt...'!J34</f>
        <v>0</v>
      </c>
      <c r="AX103" s="133">
        <f>'VRN NN - Vedlejší rozpočt...'!J35</f>
        <v>0</v>
      </c>
      <c r="AY103" s="133">
        <f>'VRN NN - Vedlejší rozpočt...'!J36</f>
        <v>0</v>
      </c>
      <c r="AZ103" s="133">
        <f>'VRN NN - Vedlejší rozpočt...'!F33</f>
        <v>0</v>
      </c>
      <c r="BA103" s="133">
        <f>'VRN NN - Vedlejší rozpočt...'!F34</f>
        <v>0</v>
      </c>
      <c r="BB103" s="133">
        <f>'VRN NN - Vedlejší rozpočt...'!F35</f>
        <v>0</v>
      </c>
      <c r="BC103" s="133">
        <f>'VRN NN - Vedlejší rozpočt...'!F36</f>
        <v>0</v>
      </c>
      <c r="BD103" s="135">
        <f>'VRN NN - Vedlejší rozpočt...'!F37</f>
        <v>0</v>
      </c>
      <c r="BE103" s="7"/>
      <c r="BT103" s="131" t="s">
        <v>84</v>
      </c>
      <c r="BV103" s="131" t="s">
        <v>78</v>
      </c>
      <c r="BW103" s="131" t="s">
        <v>105</v>
      </c>
      <c r="BX103" s="131" t="s">
        <v>5</v>
      </c>
      <c r="CL103" s="131" t="s">
        <v>1</v>
      </c>
      <c r="CM103" s="131" t="s">
        <v>86</v>
      </c>
    </row>
    <row r="104" s="2" customFormat="1" ht="30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44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sheetProtection sheet="1" formatColumns="0" formatRows="0" objects="1" scenarios="1" spinCount="100000" saltValue="v+zo+1cUmY/5k78fVS2X4Dse8PhIsJmpg0vVLD8uLjysI0/NI9TZSOuaLvJLDcrfF+bWeaiykaWrQ3JU6JPcHA==" hashValue="ipwVVuwEMaYf8+mzEpOntD4C4+pcbPTRmPUATkZbQuy2zw3Gsahx3Xwm+XEaaeFuulFL0vfmkjwUxpZsmh/YVQ==" algorithmName="SHA-512" password="CC35"/>
  <mergeCells count="7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03.1 UN - Zábřeh - ko...'!C2" display="/"/>
    <hyperlink ref="A96" location="'SO 103.1 NN - Zábřeh - ko...'!C2" display="/"/>
    <hyperlink ref="A97" location="'SO 103.2 UN - Zábřeh - ko...'!C2" display="/"/>
    <hyperlink ref="A98" location="'SO 103.2 NN - Zábřeh - ko...'!C2" display="/"/>
    <hyperlink ref="A99" location="'SO 104 UN - Zábřeh - komu...'!C2" display="/"/>
    <hyperlink ref="A100" location="'SO 104 NN - Zábřeh - komu...'!C2" display="/"/>
    <hyperlink ref="A101" location="'SO 105 UN - Zábřeh - komu...'!C2" display="/"/>
    <hyperlink ref="A102" location="'SO 105 NN - Zábřeh - komu...'!C2" display="/"/>
    <hyperlink ref="A103" location="'VRN NN - Vedlejší rozpoč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Účelová komunikace Zábřeh-Postřelmov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854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32</v>
      </c>
      <c r="G12" s="38"/>
      <c r="H12" s="38"/>
      <c r="I12" s="140" t="s">
        <v>22</v>
      </c>
      <c r="J12" s="144" t="str">
        <f>'Rekapitulace stavby'!AN8</f>
        <v>19. 1. 2022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ROUND((SUM(BE121:BE139)),  2)</f>
        <v>0</v>
      </c>
      <c r="G33" s="38"/>
      <c r="H33" s="38"/>
      <c r="I33" s="155">
        <v>0.20999999999999999</v>
      </c>
      <c r="J33" s="154">
        <f>ROUND(((SUM(BE121:BE139))*I33),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ROUND((SUM(BF121:BF139)),  2)</f>
        <v>0</v>
      </c>
      <c r="G34" s="38"/>
      <c r="H34" s="38"/>
      <c r="I34" s="155">
        <v>0.14999999999999999</v>
      </c>
      <c r="J34" s="154">
        <f>ROUND(((SUM(BF121:BF139))*I34),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ROUND((SUM(BG121:BG139)),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ROUND((SUM(BH121:BH139)),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ROUND((SUM(BI121:BI139)),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Účelová komunikace Zábřeh-Postřelmov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NN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19. 1. 2022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Zábřeh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110</v>
      </c>
      <c r="D94" s="176"/>
      <c r="E94" s="176"/>
      <c r="F94" s="176"/>
      <c r="G94" s="176"/>
      <c r="H94" s="176"/>
      <c r="I94" s="176"/>
      <c r="J94" s="177" t="s">
        <v>111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112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79"/>
      <c r="C97" s="180"/>
      <c r="D97" s="181" t="s">
        <v>855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856</v>
      </c>
      <c r="E98" s="182"/>
      <c r="F98" s="182"/>
      <c r="G98" s="182"/>
      <c r="H98" s="182"/>
      <c r="I98" s="182"/>
      <c r="J98" s="183">
        <f>J128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857</v>
      </c>
      <c r="E99" s="182"/>
      <c r="F99" s="182"/>
      <c r="G99" s="182"/>
      <c r="H99" s="182"/>
      <c r="I99" s="182"/>
      <c r="J99" s="183">
        <f>J132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858</v>
      </c>
      <c r="E100" s="182"/>
      <c r="F100" s="182"/>
      <c r="G100" s="182"/>
      <c r="H100" s="182"/>
      <c r="I100" s="182"/>
      <c r="J100" s="183">
        <f>J136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859</v>
      </c>
      <c r="E101" s="182"/>
      <c r="F101" s="182"/>
      <c r="G101" s="182"/>
      <c r="H101" s="182"/>
      <c r="I101" s="182"/>
      <c r="J101" s="183">
        <f>J138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Účelová komunikace Zábřeh-Postřelmov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107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VRN NN - Vedlejší rozpočtové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19. 1. 2022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Město Zábřeh</v>
      </c>
      <c r="G117" s="40"/>
      <c r="H117" s="40"/>
      <c r="I117" s="32" t="s">
        <v>31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29</v>
      </c>
      <c r="D118" s="40"/>
      <c r="E118" s="40"/>
      <c r="F118" s="27" t="str">
        <f>IF(E18="","",E18)</f>
        <v>Vyplň údaj</v>
      </c>
      <c r="G118" s="40"/>
      <c r="H118" s="40"/>
      <c r="I118" s="32" t="s">
        <v>34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125</v>
      </c>
      <c r="D120" s="194" t="s">
        <v>61</v>
      </c>
      <c r="E120" s="194" t="s">
        <v>57</v>
      </c>
      <c r="F120" s="194" t="s">
        <v>58</v>
      </c>
      <c r="G120" s="194" t="s">
        <v>126</v>
      </c>
      <c r="H120" s="194" t="s">
        <v>127</v>
      </c>
      <c r="I120" s="194" t="s">
        <v>128</v>
      </c>
      <c r="J120" s="194" t="s">
        <v>111</v>
      </c>
      <c r="K120" s="195" t="s">
        <v>129</v>
      </c>
      <c r="L120" s="196"/>
      <c r="M120" s="100" t="s">
        <v>1</v>
      </c>
      <c r="N120" s="101" t="s">
        <v>40</v>
      </c>
      <c r="O120" s="101" t="s">
        <v>130</v>
      </c>
      <c r="P120" s="101" t="s">
        <v>131</v>
      </c>
      <c r="Q120" s="101" t="s">
        <v>132</v>
      </c>
      <c r="R120" s="101" t="s">
        <v>133</v>
      </c>
      <c r="S120" s="101" t="s">
        <v>134</v>
      </c>
      <c r="T120" s="102" t="s">
        <v>135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136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P122+P128+P132+P136+P138</f>
        <v>0</v>
      </c>
      <c r="Q121" s="104"/>
      <c r="R121" s="199">
        <f>R122+R128+R132+R136+R138</f>
        <v>0</v>
      </c>
      <c r="S121" s="104"/>
      <c r="T121" s="200">
        <f>T122+T128+T132+T136+T138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113</v>
      </c>
      <c r="BK121" s="201">
        <f>BK122+BK128+BK132+BK136+BK138</f>
        <v>0</v>
      </c>
    </row>
    <row r="122" s="12" customFormat="1" ht="25.92" customHeight="1">
      <c r="A122" s="12"/>
      <c r="B122" s="202"/>
      <c r="C122" s="203"/>
      <c r="D122" s="204" t="s">
        <v>75</v>
      </c>
      <c r="E122" s="205" t="s">
        <v>458</v>
      </c>
      <c r="F122" s="205" t="s">
        <v>860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SUM(P123:P127)</f>
        <v>0</v>
      </c>
      <c r="Q122" s="210"/>
      <c r="R122" s="211">
        <f>SUM(R123:R127)</f>
        <v>0</v>
      </c>
      <c r="S122" s="210"/>
      <c r="T122" s="212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84</v>
      </c>
      <c r="AT122" s="214" t="s">
        <v>75</v>
      </c>
      <c r="AU122" s="214" t="s">
        <v>76</v>
      </c>
      <c r="AY122" s="213" t="s">
        <v>139</v>
      </c>
      <c r="BK122" s="215">
        <f>SUM(BK123:BK127)</f>
        <v>0</v>
      </c>
    </row>
    <row r="123" s="2" customFormat="1" ht="16.5" customHeight="1">
      <c r="A123" s="38"/>
      <c r="B123" s="39"/>
      <c r="C123" s="218" t="s">
        <v>84</v>
      </c>
      <c r="D123" s="218" t="s">
        <v>141</v>
      </c>
      <c r="E123" s="219" t="s">
        <v>861</v>
      </c>
      <c r="F123" s="220" t="s">
        <v>862</v>
      </c>
      <c r="G123" s="221" t="s">
        <v>863</v>
      </c>
      <c r="H123" s="222">
        <v>1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146</v>
      </c>
      <c r="AT123" s="229" t="s">
        <v>141</v>
      </c>
      <c r="AU123" s="229" t="s">
        <v>84</v>
      </c>
      <c r="AY123" s="17" t="s">
        <v>139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84</v>
      </c>
      <c r="BK123" s="230">
        <f>ROUND(I123*H123,2)</f>
        <v>0</v>
      </c>
      <c r="BL123" s="17" t="s">
        <v>146</v>
      </c>
      <c r="BM123" s="229" t="s">
        <v>864</v>
      </c>
    </row>
    <row r="124" s="2" customFormat="1" ht="16.5" customHeight="1">
      <c r="A124" s="38"/>
      <c r="B124" s="39"/>
      <c r="C124" s="218" t="s">
        <v>86</v>
      </c>
      <c r="D124" s="218" t="s">
        <v>141</v>
      </c>
      <c r="E124" s="219" t="s">
        <v>865</v>
      </c>
      <c r="F124" s="220" t="s">
        <v>866</v>
      </c>
      <c r="G124" s="221" t="s">
        <v>863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146</v>
      </c>
      <c r="AT124" s="229" t="s">
        <v>141</v>
      </c>
      <c r="AU124" s="229" t="s">
        <v>84</v>
      </c>
      <c r="AY124" s="17" t="s">
        <v>139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84</v>
      </c>
      <c r="BK124" s="230">
        <f>ROUND(I124*H124,2)</f>
        <v>0</v>
      </c>
      <c r="BL124" s="17" t="s">
        <v>146</v>
      </c>
      <c r="BM124" s="229" t="s">
        <v>867</v>
      </c>
    </row>
    <row r="125" s="2" customFormat="1" ht="16.5" customHeight="1">
      <c r="A125" s="38"/>
      <c r="B125" s="39"/>
      <c r="C125" s="218" t="s">
        <v>171</v>
      </c>
      <c r="D125" s="218" t="s">
        <v>141</v>
      </c>
      <c r="E125" s="219" t="s">
        <v>868</v>
      </c>
      <c r="F125" s="220" t="s">
        <v>869</v>
      </c>
      <c r="G125" s="221" t="s">
        <v>863</v>
      </c>
      <c r="H125" s="222">
        <v>1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146</v>
      </c>
      <c r="AT125" s="229" t="s">
        <v>141</v>
      </c>
      <c r="AU125" s="229" t="s">
        <v>84</v>
      </c>
      <c r="AY125" s="17" t="s">
        <v>139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84</v>
      </c>
      <c r="BK125" s="230">
        <f>ROUND(I125*H125,2)</f>
        <v>0</v>
      </c>
      <c r="BL125" s="17" t="s">
        <v>146</v>
      </c>
      <c r="BM125" s="229" t="s">
        <v>870</v>
      </c>
    </row>
    <row r="126" s="2" customFormat="1" ht="24.15" customHeight="1">
      <c r="A126" s="38"/>
      <c r="B126" s="39"/>
      <c r="C126" s="218" t="s">
        <v>196</v>
      </c>
      <c r="D126" s="218" t="s">
        <v>141</v>
      </c>
      <c r="E126" s="219" t="s">
        <v>871</v>
      </c>
      <c r="F126" s="220" t="s">
        <v>872</v>
      </c>
      <c r="G126" s="221" t="s">
        <v>863</v>
      </c>
      <c r="H126" s="222">
        <v>1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146</v>
      </c>
      <c r="AT126" s="229" t="s">
        <v>141</v>
      </c>
      <c r="AU126" s="229" t="s">
        <v>84</v>
      </c>
      <c r="AY126" s="17" t="s">
        <v>139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146</v>
      </c>
      <c r="BM126" s="229" t="s">
        <v>873</v>
      </c>
    </row>
    <row r="127" s="2" customFormat="1" ht="16.5" customHeight="1">
      <c r="A127" s="38"/>
      <c r="B127" s="39"/>
      <c r="C127" s="218" t="s">
        <v>146</v>
      </c>
      <c r="D127" s="218" t="s">
        <v>141</v>
      </c>
      <c r="E127" s="219" t="s">
        <v>874</v>
      </c>
      <c r="F127" s="220" t="s">
        <v>875</v>
      </c>
      <c r="G127" s="221" t="s">
        <v>863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146</v>
      </c>
      <c r="AT127" s="229" t="s">
        <v>141</v>
      </c>
      <c r="AU127" s="229" t="s">
        <v>84</v>
      </c>
      <c r="AY127" s="17" t="s">
        <v>139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146</v>
      </c>
      <c r="BM127" s="229" t="s">
        <v>876</v>
      </c>
    </row>
    <row r="128" s="12" customFormat="1" ht="25.92" customHeight="1">
      <c r="A128" s="12"/>
      <c r="B128" s="202"/>
      <c r="C128" s="203"/>
      <c r="D128" s="204" t="s">
        <v>75</v>
      </c>
      <c r="E128" s="205" t="s">
        <v>491</v>
      </c>
      <c r="F128" s="205" t="s">
        <v>877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SUM(P129:P131)</f>
        <v>0</v>
      </c>
      <c r="Q128" s="210"/>
      <c r="R128" s="211">
        <f>SUM(R129:R131)</f>
        <v>0</v>
      </c>
      <c r="S128" s="210"/>
      <c r="T128" s="212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84</v>
      </c>
      <c r="AT128" s="214" t="s">
        <v>75</v>
      </c>
      <c r="AU128" s="214" t="s">
        <v>76</v>
      </c>
      <c r="AY128" s="213" t="s">
        <v>139</v>
      </c>
      <c r="BK128" s="215">
        <f>SUM(BK129:BK131)</f>
        <v>0</v>
      </c>
    </row>
    <row r="129" s="2" customFormat="1" ht="16.5" customHeight="1">
      <c r="A129" s="38"/>
      <c r="B129" s="39"/>
      <c r="C129" s="218" t="s">
        <v>202</v>
      </c>
      <c r="D129" s="218" t="s">
        <v>141</v>
      </c>
      <c r="E129" s="219" t="s">
        <v>878</v>
      </c>
      <c r="F129" s="220" t="s">
        <v>879</v>
      </c>
      <c r="G129" s="221" t="s">
        <v>863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146</v>
      </c>
      <c r="AT129" s="229" t="s">
        <v>141</v>
      </c>
      <c r="AU129" s="229" t="s">
        <v>84</v>
      </c>
      <c r="AY129" s="17" t="s">
        <v>139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146</v>
      </c>
      <c r="BM129" s="229" t="s">
        <v>880</v>
      </c>
    </row>
    <row r="130" s="2" customFormat="1" ht="16.5" customHeight="1">
      <c r="A130" s="38"/>
      <c r="B130" s="39"/>
      <c r="C130" s="218" t="s">
        <v>213</v>
      </c>
      <c r="D130" s="218" t="s">
        <v>141</v>
      </c>
      <c r="E130" s="219" t="s">
        <v>881</v>
      </c>
      <c r="F130" s="220" t="s">
        <v>882</v>
      </c>
      <c r="G130" s="221" t="s">
        <v>863</v>
      </c>
      <c r="H130" s="222">
        <v>1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146</v>
      </c>
      <c r="AT130" s="229" t="s">
        <v>141</v>
      </c>
      <c r="AU130" s="229" t="s">
        <v>84</v>
      </c>
      <c r="AY130" s="17" t="s">
        <v>139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146</v>
      </c>
      <c r="BM130" s="229" t="s">
        <v>883</v>
      </c>
    </row>
    <row r="131" s="2" customFormat="1" ht="16.5" customHeight="1">
      <c r="A131" s="38"/>
      <c r="B131" s="39"/>
      <c r="C131" s="218" t="s">
        <v>193</v>
      </c>
      <c r="D131" s="218" t="s">
        <v>141</v>
      </c>
      <c r="E131" s="219" t="s">
        <v>884</v>
      </c>
      <c r="F131" s="220" t="s">
        <v>885</v>
      </c>
      <c r="G131" s="221" t="s">
        <v>863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146</v>
      </c>
      <c r="AT131" s="229" t="s">
        <v>141</v>
      </c>
      <c r="AU131" s="229" t="s">
        <v>84</v>
      </c>
      <c r="AY131" s="17" t="s">
        <v>139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146</v>
      </c>
      <c r="BM131" s="229" t="s">
        <v>886</v>
      </c>
    </row>
    <row r="132" s="12" customFormat="1" ht="25.92" customHeight="1">
      <c r="A132" s="12"/>
      <c r="B132" s="202"/>
      <c r="C132" s="203"/>
      <c r="D132" s="204" t="s">
        <v>75</v>
      </c>
      <c r="E132" s="205" t="s">
        <v>499</v>
      </c>
      <c r="F132" s="205" t="s">
        <v>887</v>
      </c>
      <c r="G132" s="203"/>
      <c r="H132" s="203"/>
      <c r="I132" s="206"/>
      <c r="J132" s="207">
        <f>BK132</f>
        <v>0</v>
      </c>
      <c r="K132" s="203"/>
      <c r="L132" s="208"/>
      <c r="M132" s="209"/>
      <c r="N132" s="210"/>
      <c r="O132" s="210"/>
      <c r="P132" s="211">
        <f>SUM(P133:P135)</f>
        <v>0</v>
      </c>
      <c r="Q132" s="210"/>
      <c r="R132" s="211">
        <f>SUM(R133:R135)</f>
        <v>0</v>
      </c>
      <c r="S132" s="210"/>
      <c r="T132" s="212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84</v>
      </c>
      <c r="AT132" s="214" t="s">
        <v>75</v>
      </c>
      <c r="AU132" s="214" t="s">
        <v>76</v>
      </c>
      <c r="AY132" s="213" t="s">
        <v>139</v>
      </c>
      <c r="BK132" s="215">
        <f>SUM(BK133:BK135)</f>
        <v>0</v>
      </c>
    </row>
    <row r="133" s="2" customFormat="1" ht="16.5" customHeight="1">
      <c r="A133" s="38"/>
      <c r="B133" s="39"/>
      <c r="C133" s="218" t="s">
        <v>233</v>
      </c>
      <c r="D133" s="218" t="s">
        <v>141</v>
      </c>
      <c r="E133" s="219" t="s">
        <v>888</v>
      </c>
      <c r="F133" s="220" t="s">
        <v>889</v>
      </c>
      <c r="G133" s="221" t="s">
        <v>287</v>
      </c>
      <c r="H133" s="222">
        <v>10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146</v>
      </c>
      <c r="AT133" s="229" t="s">
        <v>141</v>
      </c>
      <c r="AU133" s="229" t="s">
        <v>84</v>
      </c>
      <c r="AY133" s="17" t="s">
        <v>139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146</v>
      </c>
      <c r="BM133" s="229" t="s">
        <v>890</v>
      </c>
    </row>
    <row r="134" s="2" customFormat="1" ht="16.5" customHeight="1">
      <c r="A134" s="38"/>
      <c r="B134" s="39"/>
      <c r="C134" s="218" t="s">
        <v>219</v>
      </c>
      <c r="D134" s="218" t="s">
        <v>141</v>
      </c>
      <c r="E134" s="219" t="s">
        <v>891</v>
      </c>
      <c r="F134" s="220" t="s">
        <v>892</v>
      </c>
      <c r="G134" s="221" t="s">
        <v>863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146</v>
      </c>
      <c r="AT134" s="229" t="s">
        <v>141</v>
      </c>
      <c r="AU134" s="229" t="s">
        <v>84</v>
      </c>
      <c r="AY134" s="17" t="s">
        <v>139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146</v>
      </c>
      <c r="BM134" s="229" t="s">
        <v>893</v>
      </c>
    </row>
    <row r="135" s="2" customFormat="1" ht="16.5" customHeight="1">
      <c r="A135" s="38"/>
      <c r="B135" s="39"/>
      <c r="C135" s="218" t="s">
        <v>244</v>
      </c>
      <c r="D135" s="218" t="s">
        <v>141</v>
      </c>
      <c r="E135" s="219" t="s">
        <v>894</v>
      </c>
      <c r="F135" s="220" t="s">
        <v>895</v>
      </c>
      <c r="G135" s="221" t="s">
        <v>863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146</v>
      </c>
      <c r="AT135" s="229" t="s">
        <v>141</v>
      </c>
      <c r="AU135" s="229" t="s">
        <v>84</v>
      </c>
      <c r="AY135" s="17" t="s">
        <v>139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146</v>
      </c>
      <c r="BM135" s="229" t="s">
        <v>896</v>
      </c>
    </row>
    <row r="136" s="12" customFormat="1" ht="25.92" customHeight="1">
      <c r="A136" s="12"/>
      <c r="B136" s="202"/>
      <c r="C136" s="203"/>
      <c r="D136" s="204" t="s">
        <v>75</v>
      </c>
      <c r="E136" s="205" t="s">
        <v>520</v>
      </c>
      <c r="F136" s="205" t="s">
        <v>897</v>
      </c>
      <c r="G136" s="203"/>
      <c r="H136" s="203"/>
      <c r="I136" s="206"/>
      <c r="J136" s="207">
        <f>BK136</f>
        <v>0</v>
      </c>
      <c r="K136" s="203"/>
      <c r="L136" s="208"/>
      <c r="M136" s="209"/>
      <c r="N136" s="210"/>
      <c r="O136" s="210"/>
      <c r="P136" s="211">
        <f>P137</f>
        <v>0</v>
      </c>
      <c r="Q136" s="210"/>
      <c r="R136" s="211">
        <f>R137</f>
        <v>0</v>
      </c>
      <c r="S136" s="210"/>
      <c r="T136" s="212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84</v>
      </c>
      <c r="AT136" s="214" t="s">
        <v>75</v>
      </c>
      <c r="AU136" s="214" t="s">
        <v>76</v>
      </c>
      <c r="AY136" s="213" t="s">
        <v>139</v>
      </c>
      <c r="BK136" s="215">
        <f>BK137</f>
        <v>0</v>
      </c>
    </row>
    <row r="137" s="2" customFormat="1" ht="16.5" customHeight="1">
      <c r="A137" s="38"/>
      <c r="B137" s="39"/>
      <c r="C137" s="218" t="s">
        <v>250</v>
      </c>
      <c r="D137" s="218" t="s">
        <v>141</v>
      </c>
      <c r="E137" s="219" t="s">
        <v>898</v>
      </c>
      <c r="F137" s="220" t="s">
        <v>899</v>
      </c>
      <c r="G137" s="221" t="s">
        <v>863</v>
      </c>
      <c r="H137" s="222">
        <v>1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146</v>
      </c>
      <c r="AT137" s="229" t="s">
        <v>141</v>
      </c>
      <c r="AU137" s="229" t="s">
        <v>84</v>
      </c>
      <c r="AY137" s="17" t="s">
        <v>139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146</v>
      </c>
      <c r="BM137" s="229" t="s">
        <v>900</v>
      </c>
    </row>
    <row r="138" s="12" customFormat="1" ht="25.92" customHeight="1">
      <c r="A138" s="12"/>
      <c r="B138" s="202"/>
      <c r="C138" s="203"/>
      <c r="D138" s="204" t="s">
        <v>75</v>
      </c>
      <c r="E138" s="205" t="s">
        <v>605</v>
      </c>
      <c r="F138" s="205" t="s">
        <v>901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P139</f>
        <v>0</v>
      </c>
      <c r="Q138" s="210"/>
      <c r="R138" s="211">
        <f>R139</f>
        <v>0</v>
      </c>
      <c r="S138" s="210"/>
      <c r="T138" s="212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84</v>
      </c>
      <c r="AT138" s="214" t="s">
        <v>75</v>
      </c>
      <c r="AU138" s="214" t="s">
        <v>76</v>
      </c>
      <c r="AY138" s="213" t="s">
        <v>139</v>
      </c>
      <c r="BK138" s="215">
        <f>BK139</f>
        <v>0</v>
      </c>
    </row>
    <row r="139" s="2" customFormat="1" ht="16.5" customHeight="1">
      <c r="A139" s="38"/>
      <c r="B139" s="39"/>
      <c r="C139" s="218" t="s">
        <v>257</v>
      </c>
      <c r="D139" s="218" t="s">
        <v>141</v>
      </c>
      <c r="E139" s="219" t="s">
        <v>902</v>
      </c>
      <c r="F139" s="220" t="s">
        <v>903</v>
      </c>
      <c r="G139" s="221" t="s">
        <v>863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77" t="s">
        <v>1</v>
      </c>
      <c r="N139" s="278" t="s">
        <v>41</v>
      </c>
      <c r="O139" s="279"/>
      <c r="P139" s="280">
        <f>O139*H139</f>
        <v>0</v>
      </c>
      <c r="Q139" s="280">
        <v>0</v>
      </c>
      <c r="R139" s="280">
        <f>Q139*H139</f>
        <v>0</v>
      </c>
      <c r="S139" s="280">
        <v>0</v>
      </c>
      <c r="T139" s="28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146</v>
      </c>
      <c r="AT139" s="229" t="s">
        <v>141</v>
      </c>
      <c r="AU139" s="229" t="s">
        <v>84</v>
      </c>
      <c r="AY139" s="17" t="s">
        <v>139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146</v>
      </c>
      <c r="BM139" s="229" t="s">
        <v>904</v>
      </c>
    </row>
    <row r="140" s="2" customFormat="1" ht="6.96" customHeight="1">
      <c r="A140" s="38"/>
      <c r="B140" s="66"/>
      <c r="C140" s="67"/>
      <c r="D140" s="67"/>
      <c r="E140" s="67"/>
      <c r="F140" s="67"/>
      <c r="G140" s="67"/>
      <c r="H140" s="67"/>
      <c r="I140" s="67"/>
      <c r="J140" s="67"/>
      <c r="K140" s="67"/>
      <c r="L140" s="44"/>
      <c r="M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</sheetData>
  <sheetProtection sheet="1" autoFilter="0" formatColumns="0" formatRows="0" objects="1" scenarios="1" spinCount="100000" saltValue="7YFCHVXCS8jwZthH+ccrnni8xNGwuIBvDYTcs5WjF3k/wna1oRG+tOpcOXstpR25SX6pSfmCyjv2w1+sMl4tCA==" hashValue="x/pRUD25yhiyV1YzjOKPOII2RCuPbVM2Bym/L82sJohS10HGym/s2xjOfcHESOEJznJtV3jpaq5ArmFnOUDneA==" algorithmName="SHA-512" password="CC35"/>
  <autoFilter ref="C120:K13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Účelová komunikace Zábřeh-Postřelmov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32</v>
      </c>
      <c r="G12" s="38"/>
      <c r="H12" s="38"/>
      <c r="I12" s="140" t="s">
        <v>22</v>
      </c>
      <c r="J12" s="144" t="str">
        <f>'Rekapitulace stavby'!AN8</f>
        <v>19. 1. 2022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ROUND((SUM(BE126:BE346)),  2)</f>
        <v>0</v>
      </c>
      <c r="G33" s="38"/>
      <c r="H33" s="38"/>
      <c r="I33" s="155">
        <v>0.20999999999999999</v>
      </c>
      <c r="J33" s="154">
        <f>ROUND(((SUM(BE126:BE346))*I33),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ROUND((SUM(BF126:BF346)),  2)</f>
        <v>0</v>
      </c>
      <c r="G34" s="38"/>
      <c r="H34" s="38"/>
      <c r="I34" s="155">
        <v>0.14999999999999999</v>
      </c>
      <c r="J34" s="154">
        <f>ROUND(((SUM(BF126:BF346))*I34),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ROUND((SUM(BG126:BG346)),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ROUND((SUM(BH126:BH346)),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ROUND((SUM(BI126:BI346)),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Účelová komunikace Zábřeh-Postřelmov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103.1 UN - Zábřeh - komunikace - část 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19. 1. 2022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Zábřeh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110</v>
      </c>
      <c r="D94" s="176"/>
      <c r="E94" s="176"/>
      <c r="F94" s="176"/>
      <c r="G94" s="176"/>
      <c r="H94" s="176"/>
      <c r="I94" s="176"/>
      <c r="J94" s="177" t="s">
        <v>111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112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79"/>
      <c r="C97" s="180"/>
      <c r="D97" s="181" t="s">
        <v>114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115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116</v>
      </c>
      <c r="E99" s="188"/>
      <c r="F99" s="188"/>
      <c r="G99" s="188"/>
      <c r="H99" s="188"/>
      <c r="I99" s="188"/>
      <c r="J99" s="189">
        <f>J228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117</v>
      </c>
      <c r="E100" s="188"/>
      <c r="F100" s="188"/>
      <c r="G100" s="188"/>
      <c r="H100" s="188"/>
      <c r="I100" s="188"/>
      <c r="J100" s="189">
        <f>J253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118</v>
      </c>
      <c r="E101" s="188"/>
      <c r="F101" s="188"/>
      <c r="G101" s="188"/>
      <c r="H101" s="188"/>
      <c r="I101" s="188"/>
      <c r="J101" s="189">
        <f>J263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119</v>
      </c>
      <c r="E102" s="188"/>
      <c r="F102" s="188"/>
      <c r="G102" s="188"/>
      <c r="H102" s="188"/>
      <c r="I102" s="188"/>
      <c r="J102" s="189">
        <f>J291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120</v>
      </c>
      <c r="E103" s="188"/>
      <c r="F103" s="188"/>
      <c r="G103" s="188"/>
      <c r="H103" s="188"/>
      <c r="I103" s="188"/>
      <c r="J103" s="189">
        <f>J301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121</v>
      </c>
      <c r="E104" s="188"/>
      <c r="F104" s="188"/>
      <c r="G104" s="188"/>
      <c r="H104" s="188"/>
      <c r="I104" s="188"/>
      <c r="J104" s="189">
        <f>J340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122</v>
      </c>
      <c r="E105" s="182"/>
      <c r="F105" s="182"/>
      <c r="G105" s="182"/>
      <c r="H105" s="182"/>
      <c r="I105" s="182"/>
      <c r="J105" s="183">
        <f>J342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123</v>
      </c>
      <c r="E106" s="188"/>
      <c r="F106" s="188"/>
      <c r="G106" s="188"/>
      <c r="H106" s="188"/>
      <c r="I106" s="188"/>
      <c r="J106" s="189">
        <f>J343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124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Účelová komunikace Zábřeh-Postřelmov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 103.1 UN - Zábřeh - komunikace - část 1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19. 1. 2022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Město Zábřeh</v>
      </c>
      <c r="G122" s="40"/>
      <c r="H122" s="40"/>
      <c r="I122" s="32" t="s">
        <v>31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IF(E18="","",E18)</f>
        <v>Vyplň údaj</v>
      </c>
      <c r="G123" s="40"/>
      <c r="H123" s="40"/>
      <c r="I123" s="32" t="s">
        <v>34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125</v>
      </c>
      <c r="D125" s="194" t="s">
        <v>61</v>
      </c>
      <c r="E125" s="194" t="s">
        <v>57</v>
      </c>
      <c r="F125" s="194" t="s">
        <v>58</v>
      </c>
      <c r="G125" s="194" t="s">
        <v>126</v>
      </c>
      <c r="H125" s="194" t="s">
        <v>127</v>
      </c>
      <c r="I125" s="194" t="s">
        <v>128</v>
      </c>
      <c r="J125" s="194" t="s">
        <v>111</v>
      </c>
      <c r="K125" s="195" t="s">
        <v>129</v>
      </c>
      <c r="L125" s="196"/>
      <c r="M125" s="100" t="s">
        <v>1</v>
      </c>
      <c r="N125" s="101" t="s">
        <v>40</v>
      </c>
      <c r="O125" s="101" t="s">
        <v>130</v>
      </c>
      <c r="P125" s="101" t="s">
        <v>131</v>
      </c>
      <c r="Q125" s="101" t="s">
        <v>132</v>
      </c>
      <c r="R125" s="101" t="s">
        <v>133</v>
      </c>
      <c r="S125" s="101" t="s">
        <v>134</v>
      </c>
      <c r="T125" s="102" t="s">
        <v>135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136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P127+P342</f>
        <v>0</v>
      </c>
      <c r="Q126" s="104"/>
      <c r="R126" s="199">
        <f>R127+R342</f>
        <v>3976.8916970400001</v>
      </c>
      <c r="S126" s="104"/>
      <c r="T126" s="200">
        <f>T127+T342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113</v>
      </c>
      <c r="BK126" s="201">
        <f>BK127+BK342</f>
        <v>0</v>
      </c>
    </row>
    <row r="127" s="12" customFormat="1" ht="25.92" customHeight="1">
      <c r="A127" s="12"/>
      <c r="B127" s="202"/>
      <c r="C127" s="203"/>
      <c r="D127" s="204" t="s">
        <v>75</v>
      </c>
      <c r="E127" s="205" t="s">
        <v>137</v>
      </c>
      <c r="F127" s="205" t="s">
        <v>138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P128+P228+P253+P263+P291+P301+P340</f>
        <v>0</v>
      </c>
      <c r="Q127" s="210"/>
      <c r="R127" s="211">
        <f>R128+R228+R253+R263+R291+R301+R340</f>
        <v>3969.8860370400002</v>
      </c>
      <c r="S127" s="210"/>
      <c r="T127" s="212">
        <f>T128+T228+T253+T263+T291+T301+T340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76</v>
      </c>
      <c r="AY127" s="213" t="s">
        <v>139</v>
      </c>
      <c r="BK127" s="215">
        <f>BK128+BK228+BK253+BK263+BK291+BK301+BK340</f>
        <v>0</v>
      </c>
    </row>
    <row r="128" s="12" customFormat="1" ht="22.8" customHeight="1">
      <c r="A128" s="12"/>
      <c r="B128" s="202"/>
      <c r="C128" s="203"/>
      <c r="D128" s="204" t="s">
        <v>75</v>
      </c>
      <c r="E128" s="216" t="s">
        <v>84</v>
      </c>
      <c r="F128" s="216" t="s">
        <v>140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SUM(P129:P227)</f>
        <v>0</v>
      </c>
      <c r="Q128" s="210"/>
      <c r="R128" s="211">
        <f>SUM(R129:R227)</f>
        <v>177.953</v>
      </c>
      <c r="S128" s="210"/>
      <c r="T128" s="212">
        <f>SUM(T129:T227)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84</v>
      </c>
      <c r="AT128" s="214" t="s">
        <v>75</v>
      </c>
      <c r="AU128" s="214" t="s">
        <v>84</v>
      </c>
      <c r="AY128" s="213" t="s">
        <v>139</v>
      </c>
      <c r="BK128" s="215">
        <f>SUM(BK129:BK227)</f>
        <v>0</v>
      </c>
    </row>
    <row r="129" s="2" customFormat="1" ht="33" customHeight="1">
      <c r="A129" s="38"/>
      <c r="B129" s="39"/>
      <c r="C129" s="218" t="s">
        <v>84</v>
      </c>
      <c r="D129" s="218" t="s">
        <v>141</v>
      </c>
      <c r="E129" s="219" t="s">
        <v>142</v>
      </c>
      <c r="F129" s="220" t="s">
        <v>143</v>
      </c>
      <c r="G129" s="221" t="s">
        <v>144</v>
      </c>
      <c r="H129" s="222">
        <v>727.80499999999995</v>
      </c>
      <c r="I129" s="223"/>
      <c r="J129" s="224">
        <f>ROUND(I129*H129,2)</f>
        <v>0</v>
      </c>
      <c r="K129" s="220" t="s">
        <v>145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146</v>
      </c>
      <c r="AT129" s="229" t="s">
        <v>141</v>
      </c>
      <c r="AU129" s="229" t="s">
        <v>86</v>
      </c>
      <c r="AY129" s="17" t="s">
        <v>139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146</v>
      </c>
      <c r="BM129" s="229" t="s">
        <v>147</v>
      </c>
    </row>
    <row r="130" s="13" customFormat="1">
      <c r="A130" s="13"/>
      <c r="B130" s="231"/>
      <c r="C130" s="232"/>
      <c r="D130" s="233" t="s">
        <v>148</v>
      </c>
      <c r="E130" s="234" t="s">
        <v>1</v>
      </c>
      <c r="F130" s="235" t="s">
        <v>149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148</v>
      </c>
      <c r="AU130" s="241" t="s">
        <v>86</v>
      </c>
      <c r="AV130" s="13" t="s">
        <v>84</v>
      </c>
      <c r="AW130" s="13" t="s">
        <v>33</v>
      </c>
      <c r="AX130" s="13" t="s">
        <v>76</v>
      </c>
      <c r="AY130" s="241" t="s">
        <v>139</v>
      </c>
    </row>
    <row r="131" s="14" customFormat="1">
      <c r="A131" s="14"/>
      <c r="B131" s="242"/>
      <c r="C131" s="243"/>
      <c r="D131" s="233" t="s">
        <v>148</v>
      </c>
      <c r="E131" s="244" t="s">
        <v>1</v>
      </c>
      <c r="F131" s="245" t="s">
        <v>150</v>
      </c>
      <c r="G131" s="243"/>
      <c r="H131" s="246">
        <v>715.44000000000005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148</v>
      </c>
      <c r="AU131" s="252" t="s">
        <v>86</v>
      </c>
      <c r="AV131" s="14" t="s">
        <v>86</v>
      </c>
      <c r="AW131" s="14" t="s">
        <v>33</v>
      </c>
      <c r="AX131" s="14" t="s">
        <v>76</v>
      </c>
      <c r="AY131" s="252" t="s">
        <v>139</v>
      </c>
    </row>
    <row r="132" s="13" customFormat="1">
      <c r="A132" s="13"/>
      <c r="B132" s="231"/>
      <c r="C132" s="232"/>
      <c r="D132" s="233" t="s">
        <v>148</v>
      </c>
      <c r="E132" s="234" t="s">
        <v>1</v>
      </c>
      <c r="F132" s="235" t="s">
        <v>151</v>
      </c>
      <c r="G132" s="232"/>
      <c r="H132" s="234" t="s">
        <v>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148</v>
      </c>
      <c r="AU132" s="241" t="s">
        <v>86</v>
      </c>
      <c r="AV132" s="13" t="s">
        <v>84</v>
      </c>
      <c r="AW132" s="13" t="s">
        <v>33</v>
      </c>
      <c r="AX132" s="13" t="s">
        <v>76</v>
      </c>
      <c r="AY132" s="241" t="s">
        <v>139</v>
      </c>
    </row>
    <row r="133" s="14" customFormat="1">
      <c r="A133" s="14"/>
      <c r="B133" s="242"/>
      <c r="C133" s="243"/>
      <c r="D133" s="233" t="s">
        <v>148</v>
      </c>
      <c r="E133" s="244" t="s">
        <v>1</v>
      </c>
      <c r="F133" s="245" t="s">
        <v>152</v>
      </c>
      <c r="G133" s="243"/>
      <c r="H133" s="246">
        <v>4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148</v>
      </c>
      <c r="AU133" s="252" t="s">
        <v>86</v>
      </c>
      <c r="AV133" s="14" t="s">
        <v>86</v>
      </c>
      <c r="AW133" s="14" t="s">
        <v>33</v>
      </c>
      <c r="AX133" s="14" t="s">
        <v>76</v>
      </c>
      <c r="AY133" s="252" t="s">
        <v>139</v>
      </c>
    </row>
    <row r="134" s="13" customFormat="1">
      <c r="A134" s="13"/>
      <c r="B134" s="231"/>
      <c r="C134" s="232"/>
      <c r="D134" s="233" t="s">
        <v>148</v>
      </c>
      <c r="E134" s="234" t="s">
        <v>1</v>
      </c>
      <c r="F134" s="235" t="s">
        <v>153</v>
      </c>
      <c r="G134" s="232"/>
      <c r="H134" s="234" t="s">
        <v>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148</v>
      </c>
      <c r="AU134" s="241" t="s">
        <v>86</v>
      </c>
      <c r="AV134" s="13" t="s">
        <v>84</v>
      </c>
      <c r="AW134" s="13" t="s">
        <v>33</v>
      </c>
      <c r="AX134" s="13" t="s">
        <v>76</v>
      </c>
      <c r="AY134" s="241" t="s">
        <v>139</v>
      </c>
    </row>
    <row r="135" s="14" customFormat="1">
      <c r="A135" s="14"/>
      <c r="B135" s="242"/>
      <c r="C135" s="243"/>
      <c r="D135" s="233" t="s">
        <v>148</v>
      </c>
      <c r="E135" s="244" t="s">
        <v>1</v>
      </c>
      <c r="F135" s="245" t="s">
        <v>154</v>
      </c>
      <c r="G135" s="243"/>
      <c r="H135" s="246">
        <v>3.3250000000000002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148</v>
      </c>
      <c r="AU135" s="252" t="s">
        <v>86</v>
      </c>
      <c r="AV135" s="14" t="s">
        <v>86</v>
      </c>
      <c r="AW135" s="14" t="s">
        <v>33</v>
      </c>
      <c r="AX135" s="14" t="s">
        <v>76</v>
      </c>
      <c r="AY135" s="252" t="s">
        <v>139</v>
      </c>
    </row>
    <row r="136" s="13" customFormat="1">
      <c r="A136" s="13"/>
      <c r="B136" s="231"/>
      <c r="C136" s="232"/>
      <c r="D136" s="233" t="s">
        <v>148</v>
      </c>
      <c r="E136" s="234" t="s">
        <v>1</v>
      </c>
      <c r="F136" s="235" t="s">
        <v>155</v>
      </c>
      <c r="G136" s="232"/>
      <c r="H136" s="234" t="s">
        <v>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148</v>
      </c>
      <c r="AU136" s="241" t="s">
        <v>86</v>
      </c>
      <c r="AV136" s="13" t="s">
        <v>84</v>
      </c>
      <c r="AW136" s="13" t="s">
        <v>33</v>
      </c>
      <c r="AX136" s="13" t="s">
        <v>76</v>
      </c>
      <c r="AY136" s="241" t="s">
        <v>139</v>
      </c>
    </row>
    <row r="137" s="14" customFormat="1">
      <c r="A137" s="14"/>
      <c r="B137" s="242"/>
      <c r="C137" s="243"/>
      <c r="D137" s="233" t="s">
        <v>148</v>
      </c>
      <c r="E137" s="244" t="s">
        <v>1</v>
      </c>
      <c r="F137" s="245" t="s">
        <v>156</v>
      </c>
      <c r="G137" s="243"/>
      <c r="H137" s="246">
        <v>5.04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148</v>
      </c>
      <c r="AU137" s="252" t="s">
        <v>86</v>
      </c>
      <c r="AV137" s="14" t="s">
        <v>86</v>
      </c>
      <c r="AW137" s="14" t="s">
        <v>33</v>
      </c>
      <c r="AX137" s="14" t="s">
        <v>76</v>
      </c>
      <c r="AY137" s="252" t="s">
        <v>139</v>
      </c>
    </row>
    <row r="138" s="15" customFormat="1">
      <c r="A138" s="15"/>
      <c r="B138" s="253"/>
      <c r="C138" s="254"/>
      <c r="D138" s="233" t="s">
        <v>148</v>
      </c>
      <c r="E138" s="255" t="s">
        <v>1</v>
      </c>
      <c r="F138" s="256" t="s">
        <v>157</v>
      </c>
      <c r="G138" s="254"/>
      <c r="H138" s="257">
        <v>727.80500000000006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3" t="s">
        <v>148</v>
      </c>
      <c r="AU138" s="263" t="s">
        <v>86</v>
      </c>
      <c r="AV138" s="15" t="s">
        <v>146</v>
      </c>
      <c r="AW138" s="15" t="s">
        <v>33</v>
      </c>
      <c r="AX138" s="15" t="s">
        <v>84</v>
      </c>
      <c r="AY138" s="263" t="s">
        <v>139</v>
      </c>
    </row>
    <row r="139" s="2" customFormat="1" ht="33" customHeight="1">
      <c r="A139" s="38"/>
      <c r="B139" s="39"/>
      <c r="C139" s="218" t="s">
        <v>86</v>
      </c>
      <c r="D139" s="218" t="s">
        <v>141</v>
      </c>
      <c r="E139" s="219" t="s">
        <v>158</v>
      </c>
      <c r="F139" s="220" t="s">
        <v>159</v>
      </c>
      <c r="G139" s="221" t="s">
        <v>144</v>
      </c>
      <c r="H139" s="222">
        <v>201.59999999999999</v>
      </c>
      <c r="I139" s="223"/>
      <c r="J139" s="224">
        <f>ROUND(I139*H139,2)</f>
        <v>0</v>
      </c>
      <c r="K139" s="220" t="s">
        <v>145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146</v>
      </c>
      <c r="AT139" s="229" t="s">
        <v>141</v>
      </c>
      <c r="AU139" s="229" t="s">
        <v>86</v>
      </c>
      <c r="AY139" s="17" t="s">
        <v>139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146</v>
      </c>
      <c r="BM139" s="229" t="s">
        <v>160</v>
      </c>
    </row>
    <row r="140" s="13" customFormat="1">
      <c r="A140" s="13"/>
      <c r="B140" s="231"/>
      <c r="C140" s="232"/>
      <c r="D140" s="233" t="s">
        <v>148</v>
      </c>
      <c r="E140" s="234" t="s">
        <v>1</v>
      </c>
      <c r="F140" s="235" t="s">
        <v>161</v>
      </c>
      <c r="G140" s="232"/>
      <c r="H140" s="234" t="s">
        <v>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148</v>
      </c>
      <c r="AU140" s="241" t="s">
        <v>86</v>
      </c>
      <c r="AV140" s="13" t="s">
        <v>84</v>
      </c>
      <c r="AW140" s="13" t="s">
        <v>33</v>
      </c>
      <c r="AX140" s="13" t="s">
        <v>76</v>
      </c>
      <c r="AY140" s="241" t="s">
        <v>139</v>
      </c>
    </row>
    <row r="141" s="14" customFormat="1">
      <c r="A141" s="14"/>
      <c r="B141" s="242"/>
      <c r="C141" s="243"/>
      <c r="D141" s="233" t="s">
        <v>148</v>
      </c>
      <c r="E141" s="244" t="s">
        <v>1</v>
      </c>
      <c r="F141" s="245" t="s">
        <v>162</v>
      </c>
      <c r="G141" s="243"/>
      <c r="H141" s="246">
        <v>96.599999999999994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148</v>
      </c>
      <c r="AU141" s="252" t="s">
        <v>86</v>
      </c>
      <c r="AV141" s="14" t="s">
        <v>86</v>
      </c>
      <c r="AW141" s="14" t="s">
        <v>33</v>
      </c>
      <c r="AX141" s="14" t="s">
        <v>76</v>
      </c>
      <c r="AY141" s="252" t="s">
        <v>139</v>
      </c>
    </row>
    <row r="142" s="13" customFormat="1">
      <c r="A142" s="13"/>
      <c r="B142" s="231"/>
      <c r="C142" s="232"/>
      <c r="D142" s="233" t="s">
        <v>148</v>
      </c>
      <c r="E142" s="234" t="s">
        <v>1</v>
      </c>
      <c r="F142" s="235" t="s">
        <v>163</v>
      </c>
      <c r="G142" s="232"/>
      <c r="H142" s="234" t="s">
        <v>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148</v>
      </c>
      <c r="AU142" s="241" t="s">
        <v>86</v>
      </c>
      <c r="AV142" s="13" t="s">
        <v>84</v>
      </c>
      <c r="AW142" s="13" t="s">
        <v>33</v>
      </c>
      <c r="AX142" s="13" t="s">
        <v>76</v>
      </c>
      <c r="AY142" s="241" t="s">
        <v>139</v>
      </c>
    </row>
    <row r="143" s="14" customFormat="1">
      <c r="A143" s="14"/>
      <c r="B143" s="242"/>
      <c r="C143" s="243"/>
      <c r="D143" s="233" t="s">
        <v>148</v>
      </c>
      <c r="E143" s="244" t="s">
        <v>1</v>
      </c>
      <c r="F143" s="245" t="s">
        <v>164</v>
      </c>
      <c r="G143" s="243"/>
      <c r="H143" s="246">
        <v>30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148</v>
      </c>
      <c r="AU143" s="252" t="s">
        <v>86</v>
      </c>
      <c r="AV143" s="14" t="s">
        <v>86</v>
      </c>
      <c r="AW143" s="14" t="s">
        <v>33</v>
      </c>
      <c r="AX143" s="14" t="s">
        <v>76</v>
      </c>
      <c r="AY143" s="252" t="s">
        <v>139</v>
      </c>
    </row>
    <row r="144" s="13" customFormat="1">
      <c r="A144" s="13"/>
      <c r="B144" s="231"/>
      <c r="C144" s="232"/>
      <c r="D144" s="233" t="s">
        <v>148</v>
      </c>
      <c r="E144" s="234" t="s">
        <v>1</v>
      </c>
      <c r="F144" s="235" t="s">
        <v>165</v>
      </c>
      <c r="G144" s="232"/>
      <c r="H144" s="234" t="s">
        <v>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148</v>
      </c>
      <c r="AU144" s="241" t="s">
        <v>86</v>
      </c>
      <c r="AV144" s="13" t="s">
        <v>84</v>
      </c>
      <c r="AW144" s="13" t="s">
        <v>33</v>
      </c>
      <c r="AX144" s="13" t="s">
        <v>76</v>
      </c>
      <c r="AY144" s="241" t="s">
        <v>139</v>
      </c>
    </row>
    <row r="145" s="14" customFormat="1">
      <c r="A145" s="14"/>
      <c r="B145" s="242"/>
      <c r="C145" s="243"/>
      <c r="D145" s="233" t="s">
        <v>148</v>
      </c>
      <c r="E145" s="244" t="s">
        <v>1</v>
      </c>
      <c r="F145" s="245" t="s">
        <v>166</v>
      </c>
      <c r="G145" s="243"/>
      <c r="H145" s="246">
        <v>20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148</v>
      </c>
      <c r="AU145" s="252" t="s">
        <v>86</v>
      </c>
      <c r="AV145" s="14" t="s">
        <v>86</v>
      </c>
      <c r="AW145" s="14" t="s">
        <v>33</v>
      </c>
      <c r="AX145" s="14" t="s">
        <v>76</v>
      </c>
      <c r="AY145" s="252" t="s">
        <v>139</v>
      </c>
    </row>
    <row r="146" s="13" customFormat="1">
      <c r="A146" s="13"/>
      <c r="B146" s="231"/>
      <c r="C146" s="232"/>
      <c r="D146" s="233" t="s">
        <v>148</v>
      </c>
      <c r="E146" s="234" t="s">
        <v>1</v>
      </c>
      <c r="F146" s="235" t="s">
        <v>167</v>
      </c>
      <c r="G146" s="232"/>
      <c r="H146" s="234" t="s">
        <v>1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148</v>
      </c>
      <c r="AU146" s="241" t="s">
        <v>86</v>
      </c>
      <c r="AV146" s="13" t="s">
        <v>84</v>
      </c>
      <c r="AW146" s="13" t="s">
        <v>33</v>
      </c>
      <c r="AX146" s="13" t="s">
        <v>76</v>
      </c>
      <c r="AY146" s="241" t="s">
        <v>139</v>
      </c>
    </row>
    <row r="147" s="14" customFormat="1">
      <c r="A147" s="14"/>
      <c r="B147" s="242"/>
      <c r="C147" s="243"/>
      <c r="D147" s="233" t="s">
        <v>148</v>
      </c>
      <c r="E147" s="244" t="s">
        <v>1</v>
      </c>
      <c r="F147" s="245" t="s">
        <v>168</v>
      </c>
      <c r="G147" s="243"/>
      <c r="H147" s="246">
        <v>30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148</v>
      </c>
      <c r="AU147" s="252" t="s">
        <v>86</v>
      </c>
      <c r="AV147" s="14" t="s">
        <v>86</v>
      </c>
      <c r="AW147" s="14" t="s">
        <v>33</v>
      </c>
      <c r="AX147" s="14" t="s">
        <v>76</v>
      </c>
      <c r="AY147" s="252" t="s">
        <v>139</v>
      </c>
    </row>
    <row r="148" s="13" customFormat="1">
      <c r="A148" s="13"/>
      <c r="B148" s="231"/>
      <c r="C148" s="232"/>
      <c r="D148" s="233" t="s">
        <v>148</v>
      </c>
      <c r="E148" s="234" t="s">
        <v>1</v>
      </c>
      <c r="F148" s="235" t="s">
        <v>169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148</v>
      </c>
      <c r="AU148" s="241" t="s">
        <v>86</v>
      </c>
      <c r="AV148" s="13" t="s">
        <v>84</v>
      </c>
      <c r="AW148" s="13" t="s">
        <v>33</v>
      </c>
      <c r="AX148" s="13" t="s">
        <v>76</v>
      </c>
      <c r="AY148" s="241" t="s">
        <v>139</v>
      </c>
    </row>
    <row r="149" s="14" customFormat="1">
      <c r="A149" s="14"/>
      <c r="B149" s="242"/>
      <c r="C149" s="243"/>
      <c r="D149" s="233" t="s">
        <v>148</v>
      </c>
      <c r="E149" s="244" t="s">
        <v>1</v>
      </c>
      <c r="F149" s="245" t="s">
        <v>170</v>
      </c>
      <c r="G149" s="243"/>
      <c r="H149" s="246">
        <v>25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148</v>
      </c>
      <c r="AU149" s="252" t="s">
        <v>86</v>
      </c>
      <c r="AV149" s="14" t="s">
        <v>86</v>
      </c>
      <c r="AW149" s="14" t="s">
        <v>33</v>
      </c>
      <c r="AX149" s="14" t="s">
        <v>76</v>
      </c>
      <c r="AY149" s="252" t="s">
        <v>139</v>
      </c>
    </row>
    <row r="150" s="15" customFormat="1">
      <c r="A150" s="15"/>
      <c r="B150" s="253"/>
      <c r="C150" s="254"/>
      <c r="D150" s="233" t="s">
        <v>148</v>
      </c>
      <c r="E150" s="255" t="s">
        <v>1</v>
      </c>
      <c r="F150" s="256" t="s">
        <v>157</v>
      </c>
      <c r="G150" s="254"/>
      <c r="H150" s="257">
        <v>201.59999999999999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148</v>
      </c>
      <c r="AU150" s="263" t="s">
        <v>86</v>
      </c>
      <c r="AV150" s="15" t="s">
        <v>146</v>
      </c>
      <c r="AW150" s="15" t="s">
        <v>33</v>
      </c>
      <c r="AX150" s="15" t="s">
        <v>84</v>
      </c>
      <c r="AY150" s="263" t="s">
        <v>139</v>
      </c>
    </row>
    <row r="151" s="2" customFormat="1" ht="37.8" customHeight="1">
      <c r="A151" s="38"/>
      <c r="B151" s="39"/>
      <c r="C151" s="218" t="s">
        <v>171</v>
      </c>
      <c r="D151" s="218" t="s">
        <v>141</v>
      </c>
      <c r="E151" s="219" t="s">
        <v>172</v>
      </c>
      <c r="F151" s="220" t="s">
        <v>173</v>
      </c>
      <c r="G151" s="221" t="s">
        <v>144</v>
      </c>
      <c r="H151" s="222">
        <v>5.8940000000000001</v>
      </c>
      <c r="I151" s="223"/>
      <c r="J151" s="224">
        <f>ROUND(I151*H151,2)</f>
        <v>0</v>
      </c>
      <c r="K151" s="220" t="s">
        <v>145</v>
      </c>
      <c r="L151" s="44"/>
      <c r="M151" s="225" t="s">
        <v>1</v>
      </c>
      <c r="N151" s="226" t="s">
        <v>41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146</v>
      </c>
      <c r="AT151" s="229" t="s">
        <v>141</v>
      </c>
      <c r="AU151" s="229" t="s">
        <v>86</v>
      </c>
      <c r="AY151" s="17" t="s">
        <v>139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146</v>
      </c>
      <c r="BM151" s="229" t="s">
        <v>174</v>
      </c>
    </row>
    <row r="152" s="13" customFormat="1">
      <c r="A152" s="13"/>
      <c r="B152" s="231"/>
      <c r="C152" s="232"/>
      <c r="D152" s="233" t="s">
        <v>148</v>
      </c>
      <c r="E152" s="234" t="s">
        <v>1</v>
      </c>
      <c r="F152" s="235" t="s">
        <v>175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148</v>
      </c>
      <c r="AU152" s="241" t="s">
        <v>86</v>
      </c>
      <c r="AV152" s="13" t="s">
        <v>84</v>
      </c>
      <c r="AW152" s="13" t="s">
        <v>33</v>
      </c>
      <c r="AX152" s="13" t="s">
        <v>76</v>
      </c>
      <c r="AY152" s="241" t="s">
        <v>139</v>
      </c>
    </row>
    <row r="153" s="14" customFormat="1">
      <c r="A153" s="14"/>
      <c r="B153" s="242"/>
      <c r="C153" s="243"/>
      <c r="D153" s="233" t="s">
        <v>148</v>
      </c>
      <c r="E153" s="244" t="s">
        <v>1</v>
      </c>
      <c r="F153" s="245" t="s">
        <v>176</v>
      </c>
      <c r="G153" s="243"/>
      <c r="H153" s="246">
        <v>5.5999999999999996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148</v>
      </c>
      <c r="AU153" s="252" t="s">
        <v>86</v>
      </c>
      <c r="AV153" s="14" t="s">
        <v>86</v>
      </c>
      <c r="AW153" s="14" t="s">
        <v>33</v>
      </c>
      <c r="AX153" s="14" t="s">
        <v>76</v>
      </c>
      <c r="AY153" s="252" t="s">
        <v>139</v>
      </c>
    </row>
    <row r="154" s="13" customFormat="1">
      <c r="A154" s="13"/>
      <c r="B154" s="231"/>
      <c r="C154" s="232"/>
      <c r="D154" s="233" t="s">
        <v>148</v>
      </c>
      <c r="E154" s="234" t="s">
        <v>1</v>
      </c>
      <c r="F154" s="235" t="s">
        <v>177</v>
      </c>
      <c r="G154" s="232"/>
      <c r="H154" s="234" t="s">
        <v>1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148</v>
      </c>
      <c r="AU154" s="241" t="s">
        <v>86</v>
      </c>
      <c r="AV154" s="13" t="s">
        <v>84</v>
      </c>
      <c r="AW154" s="13" t="s">
        <v>33</v>
      </c>
      <c r="AX154" s="13" t="s">
        <v>76</v>
      </c>
      <c r="AY154" s="241" t="s">
        <v>139</v>
      </c>
    </row>
    <row r="155" s="14" customFormat="1">
      <c r="A155" s="14"/>
      <c r="B155" s="242"/>
      <c r="C155" s="243"/>
      <c r="D155" s="233" t="s">
        <v>148</v>
      </c>
      <c r="E155" s="244" t="s">
        <v>1</v>
      </c>
      <c r="F155" s="245" t="s">
        <v>178</v>
      </c>
      <c r="G155" s="243"/>
      <c r="H155" s="246">
        <v>0.29399999999999998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148</v>
      </c>
      <c r="AU155" s="252" t="s">
        <v>86</v>
      </c>
      <c r="AV155" s="14" t="s">
        <v>86</v>
      </c>
      <c r="AW155" s="14" t="s">
        <v>33</v>
      </c>
      <c r="AX155" s="14" t="s">
        <v>76</v>
      </c>
      <c r="AY155" s="252" t="s">
        <v>139</v>
      </c>
    </row>
    <row r="156" s="15" customFormat="1">
      <c r="A156" s="15"/>
      <c r="B156" s="253"/>
      <c r="C156" s="254"/>
      <c r="D156" s="233" t="s">
        <v>148</v>
      </c>
      <c r="E156" s="255" t="s">
        <v>1</v>
      </c>
      <c r="F156" s="256" t="s">
        <v>157</v>
      </c>
      <c r="G156" s="254"/>
      <c r="H156" s="257">
        <v>5.8939999999999992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3" t="s">
        <v>148</v>
      </c>
      <c r="AU156" s="263" t="s">
        <v>86</v>
      </c>
      <c r="AV156" s="15" t="s">
        <v>146</v>
      </c>
      <c r="AW156" s="15" t="s">
        <v>33</v>
      </c>
      <c r="AX156" s="15" t="s">
        <v>84</v>
      </c>
      <c r="AY156" s="263" t="s">
        <v>139</v>
      </c>
    </row>
    <row r="157" s="2" customFormat="1" ht="33" customHeight="1">
      <c r="A157" s="38"/>
      <c r="B157" s="39"/>
      <c r="C157" s="218" t="s">
        <v>146</v>
      </c>
      <c r="D157" s="218" t="s">
        <v>141</v>
      </c>
      <c r="E157" s="219" t="s">
        <v>179</v>
      </c>
      <c r="F157" s="220" t="s">
        <v>180</v>
      </c>
      <c r="G157" s="221" t="s">
        <v>144</v>
      </c>
      <c r="H157" s="222">
        <v>1744.56</v>
      </c>
      <c r="I157" s="223"/>
      <c r="J157" s="224">
        <f>ROUND(I157*H157,2)</f>
        <v>0</v>
      </c>
      <c r="K157" s="220" t="s">
        <v>145</v>
      </c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146</v>
      </c>
      <c r="AT157" s="229" t="s">
        <v>141</v>
      </c>
      <c r="AU157" s="229" t="s">
        <v>86</v>
      </c>
      <c r="AY157" s="17" t="s">
        <v>139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84</v>
      </c>
      <c r="BK157" s="230">
        <f>ROUND(I157*H157,2)</f>
        <v>0</v>
      </c>
      <c r="BL157" s="17" t="s">
        <v>146</v>
      </c>
      <c r="BM157" s="229" t="s">
        <v>181</v>
      </c>
    </row>
    <row r="158" s="13" customFormat="1">
      <c r="A158" s="13"/>
      <c r="B158" s="231"/>
      <c r="C158" s="232"/>
      <c r="D158" s="233" t="s">
        <v>148</v>
      </c>
      <c r="E158" s="234" t="s">
        <v>1</v>
      </c>
      <c r="F158" s="235" t="s">
        <v>182</v>
      </c>
      <c r="G158" s="232"/>
      <c r="H158" s="234" t="s">
        <v>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148</v>
      </c>
      <c r="AU158" s="241" t="s">
        <v>86</v>
      </c>
      <c r="AV158" s="13" t="s">
        <v>84</v>
      </c>
      <c r="AW158" s="13" t="s">
        <v>33</v>
      </c>
      <c r="AX158" s="13" t="s">
        <v>76</v>
      </c>
      <c r="AY158" s="241" t="s">
        <v>139</v>
      </c>
    </row>
    <row r="159" s="13" customFormat="1">
      <c r="A159" s="13"/>
      <c r="B159" s="231"/>
      <c r="C159" s="232"/>
      <c r="D159" s="233" t="s">
        <v>148</v>
      </c>
      <c r="E159" s="234" t="s">
        <v>1</v>
      </c>
      <c r="F159" s="235" t="s">
        <v>183</v>
      </c>
      <c r="G159" s="232"/>
      <c r="H159" s="234" t="s">
        <v>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148</v>
      </c>
      <c r="AU159" s="241" t="s">
        <v>86</v>
      </c>
      <c r="AV159" s="13" t="s">
        <v>84</v>
      </c>
      <c r="AW159" s="13" t="s">
        <v>33</v>
      </c>
      <c r="AX159" s="13" t="s">
        <v>76</v>
      </c>
      <c r="AY159" s="241" t="s">
        <v>139</v>
      </c>
    </row>
    <row r="160" s="14" customFormat="1">
      <c r="A160" s="14"/>
      <c r="B160" s="242"/>
      <c r="C160" s="243"/>
      <c r="D160" s="233" t="s">
        <v>148</v>
      </c>
      <c r="E160" s="244" t="s">
        <v>1</v>
      </c>
      <c r="F160" s="245" t="s">
        <v>184</v>
      </c>
      <c r="G160" s="243"/>
      <c r="H160" s="246">
        <v>487.80000000000001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148</v>
      </c>
      <c r="AU160" s="252" t="s">
        <v>86</v>
      </c>
      <c r="AV160" s="14" t="s">
        <v>86</v>
      </c>
      <c r="AW160" s="14" t="s">
        <v>33</v>
      </c>
      <c r="AX160" s="14" t="s">
        <v>76</v>
      </c>
      <c r="AY160" s="252" t="s">
        <v>139</v>
      </c>
    </row>
    <row r="161" s="13" customFormat="1">
      <c r="A161" s="13"/>
      <c r="B161" s="231"/>
      <c r="C161" s="232"/>
      <c r="D161" s="233" t="s">
        <v>148</v>
      </c>
      <c r="E161" s="234" t="s">
        <v>1</v>
      </c>
      <c r="F161" s="235" t="s">
        <v>185</v>
      </c>
      <c r="G161" s="232"/>
      <c r="H161" s="234" t="s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148</v>
      </c>
      <c r="AU161" s="241" t="s">
        <v>86</v>
      </c>
      <c r="AV161" s="13" t="s">
        <v>84</v>
      </c>
      <c r="AW161" s="13" t="s">
        <v>33</v>
      </c>
      <c r="AX161" s="13" t="s">
        <v>76</v>
      </c>
      <c r="AY161" s="241" t="s">
        <v>139</v>
      </c>
    </row>
    <row r="162" s="14" customFormat="1">
      <c r="A162" s="14"/>
      <c r="B162" s="242"/>
      <c r="C162" s="243"/>
      <c r="D162" s="233" t="s">
        <v>148</v>
      </c>
      <c r="E162" s="244" t="s">
        <v>1</v>
      </c>
      <c r="F162" s="245" t="s">
        <v>186</v>
      </c>
      <c r="G162" s="243"/>
      <c r="H162" s="246">
        <v>128.52000000000001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148</v>
      </c>
      <c r="AU162" s="252" t="s">
        <v>86</v>
      </c>
      <c r="AV162" s="14" t="s">
        <v>86</v>
      </c>
      <c r="AW162" s="14" t="s">
        <v>33</v>
      </c>
      <c r="AX162" s="14" t="s">
        <v>76</v>
      </c>
      <c r="AY162" s="252" t="s">
        <v>139</v>
      </c>
    </row>
    <row r="163" s="13" customFormat="1">
      <c r="A163" s="13"/>
      <c r="B163" s="231"/>
      <c r="C163" s="232"/>
      <c r="D163" s="233" t="s">
        <v>148</v>
      </c>
      <c r="E163" s="234" t="s">
        <v>1</v>
      </c>
      <c r="F163" s="235" t="s">
        <v>187</v>
      </c>
      <c r="G163" s="232"/>
      <c r="H163" s="234" t="s">
        <v>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148</v>
      </c>
      <c r="AU163" s="241" t="s">
        <v>86</v>
      </c>
      <c r="AV163" s="13" t="s">
        <v>84</v>
      </c>
      <c r="AW163" s="13" t="s">
        <v>33</v>
      </c>
      <c r="AX163" s="13" t="s">
        <v>76</v>
      </c>
      <c r="AY163" s="241" t="s">
        <v>139</v>
      </c>
    </row>
    <row r="164" s="14" customFormat="1">
      <c r="A164" s="14"/>
      <c r="B164" s="242"/>
      <c r="C164" s="243"/>
      <c r="D164" s="233" t="s">
        <v>148</v>
      </c>
      <c r="E164" s="244" t="s">
        <v>1</v>
      </c>
      <c r="F164" s="245" t="s">
        <v>188</v>
      </c>
      <c r="G164" s="243"/>
      <c r="H164" s="246">
        <v>155.88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148</v>
      </c>
      <c r="AU164" s="252" t="s">
        <v>86</v>
      </c>
      <c r="AV164" s="14" t="s">
        <v>86</v>
      </c>
      <c r="AW164" s="14" t="s">
        <v>33</v>
      </c>
      <c r="AX164" s="14" t="s">
        <v>76</v>
      </c>
      <c r="AY164" s="252" t="s">
        <v>139</v>
      </c>
    </row>
    <row r="165" s="13" customFormat="1">
      <c r="A165" s="13"/>
      <c r="B165" s="231"/>
      <c r="C165" s="232"/>
      <c r="D165" s="233" t="s">
        <v>148</v>
      </c>
      <c r="E165" s="234" t="s">
        <v>1</v>
      </c>
      <c r="F165" s="235" t="s">
        <v>189</v>
      </c>
      <c r="G165" s="232"/>
      <c r="H165" s="234" t="s">
        <v>1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148</v>
      </c>
      <c r="AU165" s="241" t="s">
        <v>86</v>
      </c>
      <c r="AV165" s="13" t="s">
        <v>84</v>
      </c>
      <c r="AW165" s="13" t="s">
        <v>33</v>
      </c>
      <c r="AX165" s="13" t="s">
        <v>76</v>
      </c>
      <c r="AY165" s="241" t="s">
        <v>139</v>
      </c>
    </row>
    <row r="166" s="14" customFormat="1">
      <c r="A166" s="14"/>
      <c r="B166" s="242"/>
      <c r="C166" s="243"/>
      <c r="D166" s="233" t="s">
        <v>148</v>
      </c>
      <c r="E166" s="244" t="s">
        <v>1</v>
      </c>
      <c r="F166" s="245" t="s">
        <v>190</v>
      </c>
      <c r="G166" s="243"/>
      <c r="H166" s="246">
        <v>72.060000000000002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148</v>
      </c>
      <c r="AU166" s="252" t="s">
        <v>86</v>
      </c>
      <c r="AV166" s="14" t="s">
        <v>86</v>
      </c>
      <c r="AW166" s="14" t="s">
        <v>33</v>
      </c>
      <c r="AX166" s="14" t="s">
        <v>76</v>
      </c>
      <c r="AY166" s="252" t="s">
        <v>139</v>
      </c>
    </row>
    <row r="167" s="13" customFormat="1">
      <c r="A167" s="13"/>
      <c r="B167" s="231"/>
      <c r="C167" s="232"/>
      <c r="D167" s="233" t="s">
        <v>148</v>
      </c>
      <c r="E167" s="234" t="s">
        <v>1</v>
      </c>
      <c r="F167" s="235" t="s">
        <v>191</v>
      </c>
      <c r="G167" s="232"/>
      <c r="H167" s="234" t="s">
        <v>1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148</v>
      </c>
      <c r="AU167" s="241" t="s">
        <v>86</v>
      </c>
      <c r="AV167" s="13" t="s">
        <v>84</v>
      </c>
      <c r="AW167" s="13" t="s">
        <v>33</v>
      </c>
      <c r="AX167" s="13" t="s">
        <v>76</v>
      </c>
      <c r="AY167" s="241" t="s">
        <v>139</v>
      </c>
    </row>
    <row r="168" s="14" customFormat="1">
      <c r="A168" s="14"/>
      <c r="B168" s="242"/>
      <c r="C168" s="243"/>
      <c r="D168" s="233" t="s">
        <v>148</v>
      </c>
      <c r="E168" s="244" t="s">
        <v>1</v>
      </c>
      <c r="F168" s="245" t="s">
        <v>7</v>
      </c>
      <c r="G168" s="243"/>
      <c r="H168" s="246">
        <v>21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148</v>
      </c>
      <c r="AU168" s="252" t="s">
        <v>86</v>
      </c>
      <c r="AV168" s="14" t="s">
        <v>86</v>
      </c>
      <c r="AW168" s="14" t="s">
        <v>33</v>
      </c>
      <c r="AX168" s="14" t="s">
        <v>76</v>
      </c>
      <c r="AY168" s="252" t="s">
        <v>139</v>
      </c>
    </row>
    <row r="169" s="13" customFormat="1">
      <c r="A169" s="13"/>
      <c r="B169" s="231"/>
      <c r="C169" s="232"/>
      <c r="D169" s="233" t="s">
        <v>148</v>
      </c>
      <c r="E169" s="234" t="s">
        <v>1</v>
      </c>
      <c r="F169" s="235" t="s">
        <v>192</v>
      </c>
      <c r="G169" s="232"/>
      <c r="H169" s="234" t="s">
        <v>1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148</v>
      </c>
      <c r="AU169" s="241" t="s">
        <v>86</v>
      </c>
      <c r="AV169" s="13" t="s">
        <v>84</v>
      </c>
      <c r="AW169" s="13" t="s">
        <v>33</v>
      </c>
      <c r="AX169" s="13" t="s">
        <v>76</v>
      </c>
      <c r="AY169" s="241" t="s">
        <v>139</v>
      </c>
    </row>
    <row r="170" s="14" customFormat="1">
      <c r="A170" s="14"/>
      <c r="B170" s="242"/>
      <c r="C170" s="243"/>
      <c r="D170" s="233" t="s">
        <v>148</v>
      </c>
      <c r="E170" s="244" t="s">
        <v>1</v>
      </c>
      <c r="F170" s="245" t="s">
        <v>193</v>
      </c>
      <c r="G170" s="243"/>
      <c r="H170" s="246">
        <v>7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148</v>
      </c>
      <c r="AU170" s="252" t="s">
        <v>86</v>
      </c>
      <c r="AV170" s="14" t="s">
        <v>86</v>
      </c>
      <c r="AW170" s="14" t="s">
        <v>33</v>
      </c>
      <c r="AX170" s="14" t="s">
        <v>76</v>
      </c>
      <c r="AY170" s="252" t="s">
        <v>139</v>
      </c>
    </row>
    <row r="171" s="13" customFormat="1">
      <c r="A171" s="13"/>
      <c r="B171" s="231"/>
      <c r="C171" s="232"/>
      <c r="D171" s="233" t="s">
        <v>148</v>
      </c>
      <c r="E171" s="234" t="s">
        <v>1</v>
      </c>
      <c r="F171" s="235" t="s">
        <v>194</v>
      </c>
      <c r="G171" s="232"/>
      <c r="H171" s="234" t="s">
        <v>1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148</v>
      </c>
      <c r="AU171" s="241" t="s">
        <v>86</v>
      </c>
      <c r="AV171" s="13" t="s">
        <v>84</v>
      </c>
      <c r="AW171" s="13" t="s">
        <v>33</v>
      </c>
      <c r="AX171" s="13" t="s">
        <v>76</v>
      </c>
      <c r="AY171" s="241" t="s">
        <v>139</v>
      </c>
    </row>
    <row r="172" s="14" customFormat="1">
      <c r="A172" s="14"/>
      <c r="B172" s="242"/>
      <c r="C172" s="243"/>
      <c r="D172" s="233" t="s">
        <v>148</v>
      </c>
      <c r="E172" s="244" t="s">
        <v>1</v>
      </c>
      <c r="F172" s="245" t="s">
        <v>195</v>
      </c>
      <c r="G172" s="243"/>
      <c r="H172" s="246">
        <v>872.29999999999995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148</v>
      </c>
      <c r="AU172" s="252" t="s">
        <v>86</v>
      </c>
      <c r="AV172" s="14" t="s">
        <v>86</v>
      </c>
      <c r="AW172" s="14" t="s">
        <v>33</v>
      </c>
      <c r="AX172" s="14" t="s">
        <v>76</v>
      </c>
      <c r="AY172" s="252" t="s">
        <v>139</v>
      </c>
    </row>
    <row r="173" s="15" customFormat="1">
      <c r="A173" s="15"/>
      <c r="B173" s="253"/>
      <c r="C173" s="254"/>
      <c r="D173" s="233" t="s">
        <v>148</v>
      </c>
      <c r="E173" s="255" t="s">
        <v>1</v>
      </c>
      <c r="F173" s="256" t="s">
        <v>157</v>
      </c>
      <c r="G173" s="254"/>
      <c r="H173" s="257">
        <v>1744.56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3" t="s">
        <v>148</v>
      </c>
      <c r="AU173" s="263" t="s">
        <v>86</v>
      </c>
      <c r="AV173" s="15" t="s">
        <v>146</v>
      </c>
      <c r="AW173" s="15" t="s">
        <v>33</v>
      </c>
      <c r="AX173" s="15" t="s">
        <v>84</v>
      </c>
      <c r="AY173" s="263" t="s">
        <v>139</v>
      </c>
    </row>
    <row r="174" s="2" customFormat="1" ht="33" customHeight="1">
      <c r="A174" s="38"/>
      <c r="B174" s="39"/>
      <c r="C174" s="218" t="s">
        <v>196</v>
      </c>
      <c r="D174" s="218" t="s">
        <v>141</v>
      </c>
      <c r="E174" s="219" t="s">
        <v>197</v>
      </c>
      <c r="F174" s="220" t="s">
        <v>198</v>
      </c>
      <c r="G174" s="221" t="s">
        <v>144</v>
      </c>
      <c r="H174" s="222">
        <v>62.899999999999999</v>
      </c>
      <c r="I174" s="223"/>
      <c r="J174" s="224">
        <f>ROUND(I174*H174,2)</f>
        <v>0</v>
      </c>
      <c r="K174" s="220" t="s">
        <v>145</v>
      </c>
      <c r="L174" s="44"/>
      <c r="M174" s="225" t="s">
        <v>1</v>
      </c>
      <c r="N174" s="226" t="s">
        <v>41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146</v>
      </c>
      <c r="AT174" s="229" t="s">
        <v>141</v>
      </c>
      <c r="AU174" s="229" t="s">
        <v>86</v>
      </c>
      <c r="AY174" s="17" t="s">
        <v>139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146</v>
      </c>
      <c r="BM174" s="229" t="s">
        <v>199</v>
      </c>
    </row>
    <row r="175" s="13" customFormat="1">
      <c r="A175" s="13"/>
      <c r="B175" s="231"/>
      <c r="C175" s="232"/>
      <c r="D175" s="233" t="s">
        <v>148</v>
      </c>
      <c r="E175" s="234" t="s">
        <v>1</v>
      </c>
      <c r="F175" s="235" t="s">
        <v>200</v>
      </c>
      <c r="G175" s="232"/>
      <c r="H175" s="234" t="s">
        <v>1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148</v>
      </c>
      <c r="AU175" s="241" t="s">
        <v>86</v>
      </c>
      <c r="AV175" s="13" t="s">
        <v>84</v>
      </c>
      <c r="AW175" s="13" t="s">
        <v>33</v>
      </c>
      <c r="AX175" s="13" t="s">
        <v>76</v>
      </c>
      <c r="AY175" s="241" t="s">
        <v>139</v>
      </c>
    </row>
    <row r="176" s="14" customFormat="1">
      <c r="A176" s="14"/>
      <c r="B176" s="242"/>
      <c r="C176" s="243"/>
      <c r="D176" s="233" t="s">
        <v>148</v>
      </c>
      <c r="E176" s="244" t="s">
        <v>1</v>
      </c>
      <c r="F176" s="245" t="s">
        <v>201</v>
      </c>
      <c r="G176" s="243"/>
      <c r="H176" s="246">
        <v>62.899999999999999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148</v>
      </c>
      <c r="AU176" s="252" t="s">
        <v>86</v>
      </c>
      <c r="AV176" s="14" t="s">
        <v>86</v>
      </c>
      <c r="AW176" s="14" t="s">
        <v>33</v>
      </c>
      <c r="AX176" s="14" t="s">
        <v>84</v>
      </c>
      <c r="AY176" s="252" t="s">
        <v>139</v>
      </c>
    </row>
    <row r="177" s="2" customFormat="1" ht="16.5" customHeight="1">
      <c r="A177" s="38"/>
      <c r="B177" s="39"/>
      <c r="C177" s="218" t="s">
        <v>202</v>
      </c>
      <c r="D177" s="218" t="s">
        <v>141</v>
      </c>
      <c r="E177" s="219" t="s">
        <v>203</v>
      </c>
      <c r="F177" s="220" t="s">
        <v>204</v>
      </c>
      <c r="G177" s="221" t="s">
        <v>144</v>
      </c>
      <c r="H177" s="222">
        <v>935.20000000000005</v>
      </c>
      <c r="I177" s="223"/>
      <c r="J177" s="224">
        <f>ROUND(I177*H177,2)</f>
        <v>0</v>
      </c>
      <c r="K177" s="220" t="s">
        <v>145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146</v>
      </c>
      <c r="AT177" s="229" t="s">
        <v>141</v>
      </c>
      <c r="AU177" s="229" t="s">
        <v>86</v>
      </c>
      <c r="AY177" s="17" t="s">
        <v>139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146</v>
      </c>
      <c r="BM177" s="229" t="s">
        <v>205</v>
      </c>
    </row>
    <row r="178" s="13" customFormat="1">
      <c r="A178" s="13"/>
      <c r="B178" s="231"/>
      <c r="C178" s="232"/>
      <c r="D178" s="233" t="s">
        <v>148</v>
      </c>
      <c r="E178" s="234" t="s">
        <v>1</v>
      </c>
      <c r="F178" s="235" t="s">
        <v>206</v>
      </c>
      <c r="G178" s="232"/>
      <c r="H178" s="234" t="s">
        <v>1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148</v>
      </c>
      <c r="AU178" s="241" t="s">
        <v>86</v>
      </c>
      <c r="AV178" s="13" t="s">
        <v>84</v>
      </c>
      <c r="AW178" s="13" t="s">
        <v>33</v>
      </c>
      <c r="AX178" s="13" t="s">
        <v>76</v>
      </c>
      <c r="AY178" s="241" t="s">
        <v>139</v>
      </c>
    </row>
    <row r="179" s="14" customFormat="1">
      <c r="A179" s="14"/>
      <c r="B179" s="242"/>
      <c r="C179" s="243"/>
      <c r="D179" s="233" t="s">
        <v>148</v>
      </c>
      <c r="E179" s="244" t="s">
        <v>1</v>
      </c>
      <c r="F179" s="245" t="s">
        <v>195</v>
      </c>
      <c r="G179" s="243"/>
      <c r="H179" s="246">
        <v>872.29999999999995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148</v>
      </c>
      <c r="AU179" s="252" t="s">
        <v>86</v>
      </c>
      <c r="AV179" s="14" t="s">
        <v>86</v>
      </c>
      <c r="AW179" s="14" t="s">
        <v>33</v>
      </c>
      <c r="AX179" s="14" t="s">
        <v>76</v>
      </c>
      <c r="AY179" s="252" t="s">
        <v>139</v>
      </c>
    </row>
    <row r="180" s="13" customFormat="1">
      <c r="A180" s="13"/>
      <c r="B180" s="231"/>
      <c r="C180" s="232"/>
      <c r="D180" s="233" t="s">
        <v>148</v>
      </c>
      <c r="E180" s="234" t="s">
        <v>1</v>
      </c>
      <c r="F180" s="235" t="s">
        <v>207</v>
      </c>
      <c r="G180" s="232"/>
      <c r="H180" s="234" t="s">
        <v>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148</v>
      </c>
      <c r="AU180" s="241" t="s">
        <v>86</v>
      </c>
      <c r="AV180" s="13" t="s">
        <v>84</v>
      </c>
      <c r="AW180" s="13" t="s">
        <v>33</v>
      </c>
      <c r="AX180" s="13" t="s">
        <v>76</v>
      </c>
      <c r="AY180" s="241" t="s">
        <v>139</v>
      </c>
    </row>
    <row r="181" s="14" customFormat="1">
      <c r="A181" s="14"/>
      <c r="B181" s="242"/>
      <c r="C181" s="243"/>
      <c r="D181" s="233" t="s">
        <v>148</v>
      </c>
      <c r="E181" s="244" t="s">
        <v>1</v>
      </c>
      <c r="F181" s="245" t="s">
        <v>208</v>
      </c>
      <c r="G181" s="243"/>
      <c r="H181" s="246">
        <v>62.899999999999999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148</v>
      </c>
      <c r="AU181" s="252" t="s">
        <v>86</v>
      </c>
      <c r="AV181" s="14" t="s">
        <v>86</v>
      </c>
      <c r="AW181" s="14" t="s">
        <v>33</v>
      </c>
      <c r="AX181" s="14" t="s">
        <v>76</v>
      </c>
      <c r="AY181" s="252" t="s">
        <v>139</v>
      </c>
    </row>
    <row r="182" s="15" customFormat="1">
      <c r="A182" s="15"/>
      <c r="B182" s="253"/>
      <c r="C182" s="254"/>
      <c r="D182" s="233" t="s">
        <v>148</v>
      </c>
      <c r="E182" s="255" t="s">
        <v>1</v>
      </c>
      <c r="F182" s="256" t="s">
        <v>157</v>
      </c>
      <c r="G182" s="254"/>
      <c r="H182" s="257">
        <v>935.19999999999993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3" t="s">
        <v>148</v>
      </c>
      <c r="AU182" s="263" t="s">
        <v>86</v>
      </c>
      <c r="AV182" s="15" t="s">
        <v>146</v>
      </c>
      <c r="AW182" s="15" t="s">
        <v>33</v>
      </c>
      <c r="AX182" s="15" t="s">
        <v>84</v>
      </c>
      <c r="AY182" s="263" t="s">
        <v>139</v>
      </c>
    </row>
    <row r="183" s="2" customFormat="1" ht="24.15" customHeight="1">
      <c r="A183" s="38"/>
      <c r="B183" s="39"/>
      <c r="C183" s="218" t="s">
        <v>193</v>
      </c>
      <c r="D183" s="218" t="s">
        <v>141</v>
      </c>
      <c r="E183" s="219" t="s">
        <v>209</v>
      </c>
      <c r="F183" s="220" t="s">
        <v>210</v>
      </c>
      <c r="G183" s="221" t="s">
        <v>144</v>
      </c>
      <c r="H183" s="222">
        <v>872.29999999999995</v>
      </c>
      <c r="I183" s="223"/>
      <c r="J183" s="224">
        <f>ROUND(I183*H183,2)</f>
        <v>0</v>
      </c>
      <c r="K183" s="220" t="s">
        <v>145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146</v>
      </c>
      <c r="AT183" s="229" t="s">
        <v>141</v>
      </c>
      <c r="AU183" s="229" t="s">
        <v>86</v>
      </c>
      <c r="AY183" s="17" t="s">
        <v>139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146</v>
      </c>
      <c r="BM183" s="229" t="s">
        <v>211</v>
      </c>
    </row>
    <row r="184" s="13" customFormat="1">
      <c r="A184" s="13"/>
      <c r="B184" s="231"/>
      <c r="C184" s="232"/>
      <c r="D184" s="233" t="s">
        <v>148</v>
      </c>
      <c r="E184" s="234" t="s">
        <v>1</v>
      </c>
      <c r="F184" s="235" t="s">
        <v>212</v>
      </c>
      <c r="G184" s="232"/>
      <c r="H184" s="234" t="s">
        <v>1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148</v>
      </c>
      <c r="AU184" s="241" t="s">
        <v>86</v>
      </c>
      <c r="AV184" s="13" t="s">
        <v>84</v>
      </c>
      <c r="AW184" s="13" t="s">
        <v>33</v>
      </c>
      <c r="AX184" s="13" t="s">
        <v>76</v>
      </c>
      <c r="AY184" s="241" t="s">
        <v>139</v>
      </c>
    </row>
    <row r="185" s="14" customFormat="1">
      <c r="A185" s="14"/>
      <c r="B185" s="242"/>
      <c r="C185" s="243"/>
      <c r="D185" s="233" t="s">
        <v>148</v>
      </c>
      <c r="E185" s="244" t="s">
        <v>1</v>
      </c>
      <c r="F185" s="245" t="s">
        <v>195</v>
      </c>
      <c r="G185" s="243"/>
      <c r="H185" s="246">
        <v>872.29999999999995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148</v>
      </c>
      <c r="AU185" s="252" t="s">
        <v>86</v>
      </c>
      <c r="AV185" s="14" t="s">
        <v>86</v>
      </c>
      <c r="AW185" s="14" t="s">
        <v>33</v>
      </c>
      <c r="AX185" s="14" t="s">
        <v>84</v>
      </c>
      <c r="AY185" s="252" t="s">
        <v>139</v>
      </c>
    </row>
    <row r="186" s="2" customFormat="1" ht="24.15" customHeight="1">
      <c r="A186" s="38"/>
      <c r="B186" s="39"/>
      <c r="C186" s="218" t="s">
        <v>213</v>
      </c>
      <c r="D186" s="218" t="s">
        <v>141</v>
      </c>
      <c r="E186" s="219" t="s">
        <v>214</v>
      </c>
      <c r="F186" s="220" t="s">
        <v>215</v>
      </c>
      <c r="G186" s="221" t="s">
        <v>216</v>
      </c>
      <c r="H186" s="222">
        <v>3577.1999999999998</v>
      </c>
      <c r="I186" s="223"/>
      <c r="J186" s="224">
        <f>ROUND(I186*H186,2)</f>
        <v>0</v>
      </c>
      <c r="K186" s="220" t="s">
        <v>145</v>
      </c>
      <c r="L186" s="44"/>
      <c r="M186" s="225" t="s">
        <v>1</v>
      </c>
      <c r="N186" s="226" t="s">
        <v>41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146</v>
      </c>
      <c r="AT186" s="229" t="s">
        <v>141</v>
      </c>
      <c r="AU186" s="229" t="s">
        <v>86</v>
      </c>
      <c r="AY186" s="17" t="s">
        <v>139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84</v>
      </c>
      <c r="BK186" s="230">
        <f>ROUND(I186*H186,2)</f>
        <v>0</v>
      </c>
      <c r="BL186" s="17" t="s">
        <v>146</v>
      </c>
      <c r="BM186" s="229" t="s">
        <v>217</v>
      </c>
    </row>
    <row r="187" s="13" customFormat="1">
      <c r="A187" s="13"/>
      <c r="B187" s="231"/>
      <c r="C187" s="232"/>
      <c r="D187" s="233" t="s">
        <v>148</v>
      </c>
      <c r="E187" s="234" t="s">
        <v>1</v>
      </c>
      <c r="F187" s="235" t="s">
        <v>149</v>
      </c>
      <c r="G187" s="232"/>
      <c r="H187" s="234" t="s">
        <v>1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148</v>
      </c>
      <c r="AU187" s="241" t="s">
        <v>86</v>
      </c>
      <c r="AV187" s="13" t="s">
        <v>84</v>
      </c>
      <c r="AW187" s="13" t="s">
        <v>33</v>
      </c>
      <c r="AX187" s="13" t="s">
        <v>76</v>
      </c>
      <c r="AY187" s="241" t="s">
        <v>139</v>
      </c>
    </row>
    <row r="188" s="14" customFormat="1">
      <c r="A188" s="14"/>
      <c r="B188" s="242"/>
      <c r="C188" s="243"/>
      <c r="D188" s="233" t="s">
        <v>148</v>
      </c>
      <c r="E188" s="244" t="s">
        <v>1</v>
      </c>
      <c r="F188" s="245" t="s">
        <v>218</v>
      </c>
      <c r="G188" s="243"/>
      <c r="H188" s="246">
        <v>3577.1999999999998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148</v>
      </c>
      <c r="AU188" s="252" t="s">
        <v>86</v>
      </c>
      <c r="AV188" s="14" t="s">
        <v>86</v>
      </c>
      <c r="AW188" s="14" t="s">
        <v>33</v>
      </c>
      <c r="AX188" s="14" t="s">
        <v>84</v>
      </c>
      <c r="AY188" s="252" t="s">
        <v>139</v>
      </c>
    </row>
    <row r="189" s="2" customFormat="1" ht="24.15" customHeight="1">
      <c r="A189" s="38"/>
      <c r="B189" s="39"/>
      <c r="C189" s="218" t="s">
        <v>219</v>
      </c>
      <c r="D189" s="218" t="s">
        <v>141</v>
      </c>
      <c r="E189" s="219" t="s">
        <v>220</v>
      </c>
      <c r="F189" s="220" t="s">
        <v>221</v>
      </c>
      <c r="G189" s="221" t="s">
        <v>144</v>
      </c>
      <c r="H189" s="222">
        <v>105</v>
      </c>
      <c r="I189" s="223"/>
      <c r="J189" s="224">
        <f>ROUND(I189*H189,2)</f>
        <v>0</v>
      </c>
      <c r="K189" s="220" t="s">
        <v>145</v>
      </c>
      <c r="L189" s="44"/>
      <c r="M189" s="225" t="s">
        <v>1</v>
      </c>
      <c r="N189" s="226" t="s">
        <v>41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146</v>
      </c>
      <c r="AT189" s="229" t="s">
        <v>141</v>
      </c>
      <c r="AU189" s="229" t="s">
        <v>86</v>
      </c>
      <c r="AY189" s="17" t="s">
        <v>139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84</v>
      </c>
      <c r="BK189" s="230">
        <f>ROUND(I189*H189,2)</f>
        <v>0</v>
      </c>
      <c r="BL189" s="17" t="s">
        <v>146</v>
      </c>
      <c r="BM189" s="229" t="s">
        <v>222</v>
      </c>
    </row>
    <row r="190" s="13" customFormat="1">
      <c r="A190" s="13"/>
      <c r="B190" s="231"/>
      <c r="C190" s="232"/>
      <c r="D190" s="233" t="s">
        <v>148</v>
      </c>
      <c r="E190" s="234" t="s">
        <v>1</v>
      </c>
      <c r="F190" s="235" t="s">
        <v>223</v>
      </c>
      <c r="G190" s="232"/>
      <c r="H190" s="234" t="s">
        <v>1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148</v>
      </c>
      <c r="AU190" s="241" t="s">
        <v>86</v>
      </c>
      <c r="AV190" s="13" t="s">
        <v>84</v>
      </c>
      <c r="AW190" s="13" t="s">
        <v>33</v>
      </c>
      <c r="AX190" s="13" t="s">
        <v>76</v>
      </c>
      <c r="AY190" s="241" t="s">
        <v>139</v>
      </c>
    </row>
    <row r="191" s="13" customFormat="1">
      <c r="A191" s="13"/>
      <c r="B191" s="231"/>
      <c r="C191" s="232"/>
      <c r="D191" s="233" t="s">
        <v>148</v>
      </c>
      <c r="E191" s="234" t="s">
        <v>1</v>
      </c>
      <c r="F191" s="235" t="s">
        <v>163</v>
      </c>
      <c r="G191" s="232"/>
      <c r="H191" s="234" t="s">
        <v>1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148</v>
      </c>
      <c r="AU191" s="241" t="s">
        <v>86</v>
      </c>
      <c r="AV191" s="13" t="s">
        <v>84</v>
      </c>
      <c r="AW191" s="13" t="s">
        <v>33</v>
      </c>
      <c r="AX191" s="13" t="s">
        <v>76</v>
      </c>
      <c r="AY191" s="241" t="s">
        <v>139</v>
      </c>
    </row>
    <row r="192" s="14" customFormat="1">
      <c r="A192" s="14"/>
      <c r="B192" s="242"/>
      <c r="C192" s="243"/>
      <c r="D192" s="233" t="s">
        <v>148</v>
      </c>
      <c r="E192" s="244" t="s">
        <v>1</v>
      </c>
      <c r="F192" s="245" t="s">
        <v>224</v>
      </c>
      <c r="G192" s="243"/>
      <c r="H192" s="246">
        <v>24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148</v>
      </c>
      <c r="AU192" s="252" t="s">
        <v>86</v>
      </c>
      <c r="AV192" s="14" t="s">
        <v>86</v>
      </c>
      <c r="AW192" s="14" t="s">
        <v>33</v>
      </c>
      <c r="AX192" s="14" t="s">
        <v>76</v>
      </c>
      <c r="AY192" s="252" t="s">
        <v>139</v>
      </c>
    </row>
    <row r="193" s="13" customFormat="1">
      <c r="A193" s="13"/>
      <c r="B193" s="231"/>
      <c r="C193" s="232"/>
      <c r="D193" s="233" t="s">
        <v>148</v>
      </c>
      <c r="E193" s="234" t="s">
        <v>1</v>
      </c>
      <c r="F193" s="235" t="s">
        <v>165</v>
      </c>
      <c r="G193" s="232"/>
      <c r="H193" s="234" t="s">
        <v>1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148</v>
      </c>
      <c r="AU193" s="241" t="s">
        <v>86</v>
      </c>
      <c r="AV193" s="13" t="s">
        <v>84</v>
      </c>
      <c r="AW193" s="13" t="s">
        <v>33</v>
      </c>
      <c r="AX193" s="13" t="s">
        <v>76</v>
      </c>
      <c r="AY193" s="241" t="s">
        <v>139</v>
      </c>
    </row>
    <row r="194" s="14" customFormat="1">
      <c r="A194" s="14"/>
      <c r="B194" s="242"/>
      <c r="C194" s="243"/>
      <c r="D194" s="233" t="s">
        <v>148</v>
      </c>
      <c r="E194" s="244" t="s">
        <v>1</v>
      </c>
      <c r="F194" s="245" t="s">
        <v>225</v>
      </c>
      <c r="G194" s="243"/>
      <c r="H194" s="246">
        <v>16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148</v>
      </c>
      <c r="AU194" s="252" t="s">
        <v>86</v>
      </c>
      <c r="AV194" s="14" t="s">
        <v>86</v>
      </c>
      <c r="AW194" s="14" t="s">
        <v>33</v>
      </c>
      <c r="AX194" s="14" t="s">
        <v>76</v>
      </c>
      <c r="AY194" s="252" t="s">
        <v>139</v>
      </c>
    </row>
    <row r="195" s="13" customFormat="1">
      <c r="A195" s="13"/>
      <c r="B195" s="231"/>
      <c r="C195" s="232"/>
      <c r="D195" s="233" t="s">
        <v>148</v>
      </c>
      <c r="E195" s="234" t="s">
        <v>1</v>
      </c>
      <c r="F195" s="235" t="s">
        <v>167</v>
      </c>
      <c r="G195" s="232"/>
      <c r="H195" s="234" t="s">
        <v>1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148</v>
      </c>
      <c r="AU195" s="241" t="s">
        <v>86</v>
      </c>
      <c r="AV195" s="13" t="s">
        <v>84</v>
      </c>
      <c r="AW195" s="13" t="s">
        <v>33</v>
      </c>
      <c r="AX195" s="13" t="s">
        <v>76</v>
      </c>
      <c r="AY195" s="241" t="s">
        <v>139</v>
      </c>
    </row>
    <row r="196" s="14" customFormat="1">
      <c r="A196" s="14"/>
      <c r="B196" s="242"/>
      <c r="C196" s="243"/>
      <c r="D196" s="233" t="s">
        <v>148</v>
      </c>
      <c r="E196" s="244" t="s">
        <v>1</v>
      </c>
      <c r="F196" s="245" t="s">
        <v>226</v>
      </c>
      <c r="G196" s="243"/>
      <c r="H196" s="246">
        <v>24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148</v>
      </c>
      <c r="AU196" s="252" t="s">
        <v>86</v>
      </c>
      <c r="AV196" s="14" t="s">
        <v>86</v>
      </c>
      <c r="AW196" s="14" t="s">
        <v>33</v>
      </c>
      <c r="AX196" s="14" t="s">
        <v>76</v>
      </c>
      <c r="AY196" s="252" t="s">
        <v>139</v>
      </c>
    </row>
    <row r="197" s="13" customFormat="1">
      <c r="A197" s="13"/>
      <c r="B197" s="231"/>
      <c r="C197" s="232"/>
      <c r="D197" s="233" t="s">
        <v>148</v>
      </c>
      <c r="E197" s="234" t="s">
        <v>1</v>
      </c>
      <c r="F197" s="235" t="s">
        <v>169</v>
      </c>
      <c r="G197" s="232"/>
      <c r="H197" s="234" t="s">
        <v>1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148</v>
      </c>
      <c r="AU197" s="241" t="s">
        <v>86</v>
      </c>
      <c r="AV197" s="13" t="s">
        <v>84</v>
      </c>
      <c r="AW197" s="13" t="s">
        <v>33</v>
      </c>
      <c r="AX197" s="13" t="s">
        <v>76</v>
      </c>
      <c r="AY197" s="241" t="s">
        <v>139</v>
      </c>
    </row>
    <row r="198" s="14" customFormat="1">
      <c r="A198" s="14"/>
      <c r="B198" s="242"/>
      <c r="C198" s="243"/>
      <c r="D198" s="233" t="s">
        <v>148</v>
      </c>
      <c r="E198" s="244" t="s">
        <v>1</v>
      </c>
      <c r="F198" s="245" t="s">
        <v>227</v>
      </c>
      <c r="G198" s="243"/>
      <c r="H198" s="246">
        <v>20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148</v>
      </c>
      <c r="AU198" s="252" t="s">
        <v>86</v>
      </c>
      <c r="AV198" s="14" t="s">
        <v>86</v>
      </c>
      <c r="AW198" s="14" t="s">
        <v>33</v>
      </c>
      <c r="AX198" s="14" t="s">
        <v>76</v>
      </c>
      <c r="AY198" s="252" t="s">
        <v>139</v>
      </c>
    </row>
    <row r="199" s="13" customFormat="1">
      <c r="A199" s="13"/>
      <c r="B199" s="231"/>
      <c r="C199" s="232"/>
      <c r="D199" s="233" t="s">
        <v>148</v>
      </c>
      <c r="E199" s="234" t="s">
        <v>1</v>
      </c>
      <c r="F199" s="235" t="s">
        <v>228</v>
      </c>
      <c r="G199" s="232"/>
      <c r="H199" s="234" t="s">
        <v>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148</v>
      </c>
      <c r="AU199" s="241" t="s">
        <v>86</v>
      </c>
      <c r="AV199" s="13" t="s">
        <v>84</v>
      </c>
      <c r="AW199" s="13" t="s">
        <v>33</v>
      </c>
      <c r="AX199" s="13" t="s">
        <v>76</v>
      </c>
      <c r="AY199" s="241" t="s">
        <v>139</v>
      </c>
    </row>
    <row r="200" s="13" customFormat="1">
      <c r="A200" s="13"/>
      <c r="B200" s="231"/>
      <c r="C200" s="232"/>
      <c r="D200" s="233" t="s">
        <v>148</v>
      </c>
      <c r="E200" s="234" t="s">
        <v>1</v>
      </c>
      <c r="F200" s="235" t="s">
        <v>163</v>
      </c>
      <c r="G200" s="232"/>
      <c r="H200" s="234" t="s">
        <v>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148</v>
      </c>
      <c r="AU200" s="241" t="s">
        <v>86</v>
      </c>
      <c r="AV200" s="13" t="s">
        <v>84</v>
      </c>
      <c r="AW200" s="13" t="s">
        <v>33</v>
      </c>
      <c r="AX200" s="13" t="s">
        <v>76</v>
      </c>
      <c r="AY200" s="241" t="s">
        <v>139</v>
      </c>
    </row>
    <row r="201" s="14" customFormat="1">
      <c r="A201" s="14"/>
      <c r="B201" s="242"/>
      <c r="C201" s="243"/>
      <c r="D201" s="233" t="s">
        <v>148</v>
      </c>
      <c r="E201" s="244" t="s">
        <v>1</v>
      </c>
      <c r="F201" s="245" t="s">
        <v>229</v>
      </c>
      <c r="G201" s="243"/>
      <c r="H201" s="246">
        <v>6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148</v>
      </c>
      <c r="AU201" s="252" t="s">
        <v>86</v>
      </c>
      <c r="AV201" s="14" t="s">
        <v>86</v>
      </c>
      <c r="AW201" s="14" t="s">
        <v>33</v>
      </c>
      <c r="AX201" s="14" t="s">
        <v>76</v>
      </c>
      <c r="AY201" s="252" t="s">
        <v>139</v>
      </c>
    </row>
    <row r="202" s="13" customFormat="1">
      <c r="A202" s="13"/>
      <c r="B202" s="231"/>
      <c r="C202" s="232"/>
      <c r="D202" s="233" t="s">
        <v>148</v>
      </c>
      <c r="E202" s="234" t="s">
        <v>1</v>
      </c>
      <c r="F202" s="235" t="s">
        <v>165</v>
      </c>
      <c r="G202" s="232"/>
      <c r="H202" s="234" t="s">
        <v>1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148</v>
      </c>
      <c r="AU202" s="241" t="s">
        <v>86</v>
      </c>
      <c r="AV202" s="13" t="s">
        <v>84</v>
      </c>
      <c r="AW202" s="13" t="s">
        <v>33</v>
      </c>
      <c r="AX202" s="13" t="s">
        <v>76</v>
      </c>
      <c r="AY202" s="241" t="s">
        <v>139</v>
      </c>
    </row>
    <row r="203" s="14" customFormat="1">
      <c r="A203" s="14"/>
      <c r="B203" s="242"/>
      <c r="C203" s="243"/>
      <c r="D203" s="233" t="s">
        <v>148</v>
      </c>
      <c r="E203" s="244" t="s">
        <v>1</v>
      </c>
      <c r="F203" s="245" t="s">
        <v>230</v>
      </c>
      <c r="G203" s="243"/>
      <c r="H203" s="246">
        <v>4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148</v>
      </c>
      <c r="AU203" s="252" t="s">
        <v>86</v>
      </c>
      <c r="AV203" s="14" t="s">
        <v>86</v>
      </c>
      <c r="AW203" s="14" t="s">
        <v>33</v>
      </c>
      <c r="AX203" s="14" t="s">
        <v>76</v>
      </c>
      <c r="AY203" s="252" t="s">
        <v>139</v>
      </c>
    </row>
    <row r="204" s="13" customFormat="1">
      <c r="A204" s="13"/>
      <c r="B204" s="231"/>
      <c r="C204" s="232"/>
      <c r="D204" s="233" t="s">
        <v>148</v>
      </c>
      <c r="E204" s="234" t="s">
        <v>1</v>
      </c>
      <c r="F204" s="235" t="s">
        <v>167</v>
      </c>
      <c r="G204" s="232"/>
      <c r="H204" s="234" t="s">
        <v>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148</v>
      </c>
      <c r="AU204" s="241" t="s">
        <v>86</v>
      </c>
      <c r="AV204" s="13" t="s">
        <v>84</v>
      </c>
      <c r="AW204" s="13" t="s">
        <v>33</v>
      </c>
      <c r="AX204" s="13" t="s">
        <v>76</v>
      </c>
      <c r="AY204" s="241" t="s">
        <v>139</v>
      </c>
    </row>
    <row r="205" s="14" customFormat="1">
      <c r="A205" s="14"/>
      <c r="B205" s="242"/>
      <c r="C205" s="243"/>
      <c r="D205" s="233" t="s">
        <v>148</v>
      </c>
      <c r="E205" s="244" t="s">
        <v>1</v>
      </c>
      <c r="F205" s="245" t="s">
        <v>231</v>
      </c>
      <c r="G205" s="243"/>
      <c r="H205" s="246">
        <v>6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148</v>
      </c>
      <c r="AU205" s="252" t="s">
        <v>86</v>
      </c>
      <c r="AV205" s="14" t="s">
        <v>86</v>
      </c>
      <c r="AW205" s="14" t="s">
        <v>33</v>
      </c>
      <c r="AX205" s="14" t="s">
        <v>76</v>
      </c>
      <c r="AY205" s="252" t="s">
        <v>139</v>
      </c>
    </row>
    <row r="206" s="13" customFormat="1">
      <c r="A206" s="13"/>
      <c r="B206" s="231"/>
      <c r="C206" s="232"/>
      <c r="D206" s="233" t="s">
        <v>148</v>
      </c>
      <c r="E206" s="234" t="s">
        <v>1</v>
      </c>
      <c r="F206" s="235" t="s">
        <v>169</v>
      </c>
      <c r="G206" s="232"/>
      <c r="H206" s="234" t="s">
        <v>1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148</v>
      </c>
      <c r="AU206" s="241" t="s">
        <v>86</v>
      </c>
      <c r="AV206" s="13" t="s">
        <v>84</v>
      </c>
      <c r="AW206" s="13" t="s">
        <v>33</v>
      </c>
      <c r="AX206" s="13" t="s">
        <v>76</v>
      </c>
      <c r="AY206" s="241" t="s">
        <v>139</v>
      </c>
    </row>
    <row r="207" s="14" customFormat="1">
      <c r="A207" s="14"/>
      <c r="B207" s="242"/>
      <c r="C207" s="243"/>
      <c r="D207" s="233" t="s">
        <v>148</v>
      </c>
      <c r="E207" s="244" t="s">
        <v>1</v>
      </c>
      <c r="F207" s="245" t="s">
        <v>232</v>
      </c>
      <c r="G207" s="243"/>
      <c r="H207" s="246">
        <v>5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148</v>
      </c>
      <c r="AU207" s="252" t="s">
        <v>86</v>
      </c>
      <c r="AV207" s="14" t="s">
        <v>86</v>
      </c>
      <c r="AW207" s="14" t="s">
        <v>33</v>
      </c>
      <c r="AX207" s="14" t="s">
        <v>76</v>
      </c>
      <c r="AY207" s="252" t="s">
        <v>139</v>
      </c>
    </row>
    <row r="208" s="15" customFormat="1">
      <c r="A208" s="15"/>
      <c r="B208" s="253"/>
      <c r="C208" s="254"/>
      <c r="D208" s="233" t="s">
        <v>148</v>
      </c>
      <c r="E208" s="255" t="s">
        <v>1</v>
      </c>
      <c r="F208" s="256" t="s">
        <v>157</v>
      </c>
      <c r="G208" s="254"/>
      <c r="H208" s="257">
        <v>105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3" t="s">
        <v>148</v>
      </c>
      <c r="AU208" s="263" t="s">
        <v>86</v>
      </c>
      <c r="AV208" s="15" t="s">
        <v>146</v>
      </c>
      <c r="AW208" s="15" t="s">
        <v>33</v>
      </c>
      <c r="AX208" s="15" t="s">
        <v>84</v>
      </c>
      <c r="AY208" s="263" t="s">
        <v>139</v>
      </c>
    </row>
    <row r="209" s="2" customFormat="1" ht="16.5" customHeight="1">
      <c r="A209" s="38"/>
      <c r="B209" s="39"/>
      <c r="C209" s="264" t="s">
        <v>233</v>
      </c>
      <c r="D209" s="264" t="s">
        <v>234</v>
      </c>
      <c r="E209" s="265" t="s">
        <v>235</v>
      </c>
      <c r="F209" s="266" t="s">
        <v>236</v>
      </c>
      <c r="G209" s="267" t="s">
        <v>237</v>
      </c>
      <c r="H209" s="268">
        <v>168</v>
      </c>
      <c r="I209" s="269"/>
      <c r="J209" s="270">
        <f>ROUND(I209*H209,2)</f>
        <v>0</v>
      </c>
      <c r="K209" s="266" t="s">
        <v>145</v>
      </c>
      <c r="L209" s="271"/>
      <c r="M209" s="272" t="s">
        <v>1</v>
      </c>
      <c r="N209" s="273" t="s">
        <v>41</v>
      </c>
      <c r="O209" s="91"/>
      <c r="P209" s="227">
        <f>O209*H209</f>
        <v>0</v>
      </c>
      <c r="Q209" s="227">
        <v>1</v>
      </c>
      <c r="R209" s="227">
        <f>Q209*H209</f>
        <v>168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213</v>
      </c>
      <c r="AT209" s="229" t="s">
        <v>234</v>
      </c>
      <c r="AU209" s="229" t="s">
        <v>86</v>
      </c>
      <c r="AY209" s="17" t="s">
        <v>139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84</v>
      </c>
      <c r="BK209" s="230">
        <f>ROUND(I209*H209,2)</f>
        <v>0</v>
      </c>
      <c r="BL209" s="17" t="s">
        <v>146</v>
      </c>
      <c r="BM209" s="229" t="s">
        <v>238</v>
      </c>
    </row>
    <row r="210" s="13" customFormat="1">
      <c r="A210" s="13"/>
      <c r="B210" s="231"/>
      <c r="C210" s="232"/>
      <c r="D210" s="233" t="s">
        <v>148</v>
      </c>
      <c r="E210" s="234" t="s">
        <v>1</v>
      </c>
      <c r="F210" s="235" t="s">
        <v>239</v>
      </c>
      <c r="G210" s="232"/>
      <c r="H210" s="234" t="s">
        <v>1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148</v>
      </c>
      <c r="AU210" s="241" t="s">
        <v>86</v>
      </c>
      <c r="AV210" s="13" t="s">
        <v>84</v>
      </c>
      <c r="AW210" s="13" t="s">
        <v>33</v>
      </c>
      <c r="AX210" s="13" t="s">
        <v>76</v>
      </c>
      <c r="AY210" s="241" t="s">
        <v>139</v>
      </c>
    </row>
    <row r="211" s="13" customFormat="1">
      <c r="A211" s="13"/>
      <c r="B211" s="231"/>
      <c r="C211" s="232"/>
      <c r="D211" s="233" t="s">
        <v>148</v>
      </c>
      <c r="E211" s="234" t="s">
        <v>1</v>
      </c>
      <c r="F211" s="235" t="s">
        <v>163</v>
      </c>
      <c r="G211" s="232"/>
      <c r="H211" s="234" t="s">
        <v>1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148</v>
      </c>
      <c r="AU211" s="241" t="s">
        <v>86</v>
      </c>
      <c r="AV211" s="13" t="s">
        <v>84</v>
      </c>
      <c r="AW211" s="13" t="s">
        <v>33</v>
      </c>
      <c r="AX211" s="13" t="s">
        <v>76</v>
      </c>
      <c r="AY211" s="241" t="s">
        <v>139</v>
      </c>
    </row>
    <row r="212" s="14" customFormat="1">
      <c r="A212" s="14"/>
      <c r="B212" s="242"/>
      <c r="C212" s="243"/>
      <c r="D212" s="233" t="s">
        <v>148</v>
      </c>
      <c r="E212" s="244" t="s">
        <v>1</v>
      </c>
      <c r="F212" s="245" t="s">
        <v>240</v>
      </c>
      <c r="G212" s="243"/>
      <c r="H212" s="246">
        <v>48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148</v>
      </c>
      <c r="AU212" s="252" t="s">
        <v>86</v>
      </c>
      <c r="AV212" s="14" t="s">
        <v>86</v>
      </c>
      <c r="AW212" s="14" t="s">
        <v>33</v>
      </c>
      <c r="AX212" s="14" t="s">
        <v>76</v>
      </c>
      <c r="AY212" s="252" t="s">
        <v>139</v>
      </c>
    </row>
    <row r="213" s="13" customFormat="1">
      <c r="A213" s="13"/>
      <c r="B213" s="231"/>
      <c r="C213" s="232"/>
      <c r="D213" s="233" t="s">
        <v>148</v>
      </c>
      <c r="E213" s="234" t="s">
        <v>1</v>
      </c>
      <c r="F213" s="235" t="s">
        <v>165</v>
      </c>
      <c r="G213" s="232"/>
      <c r="H213" s="234" t="s">
        <v>1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148</v>
      </c>
      <c r="AU213" s="241" t="s">
        <v>86</v>
      </c>
      <c r="AV213" s="13" t="s">
        <v>84</v>
      </c>
      <c r="AW213" s="13" t="s">
        <v>33</v>
      </c>
      <c r="AX213" s="13" t="s">
        <v>76</v>
      </c>
      <c r="AY213" s="241" t="s">
        <v>139</v>
      </c>
    </row>
    <row r="214" s="14" customFormat="1">
      <c r="A214" s="14"/>
      <c r="B214" s="242"/>
      <c r="C214" s="243"/>
      <c r="D214" s="233" t="s">
        <v>148</v>
      </c>
      <c r="E214" s="244" t="s">
        <v>1</v>
      </c>
      <c r="F214" s="245" t="s">
        <v>241</v>
      </c>
      <c r="G214" s="243"/>
      <c r="H214" s="246">
        <v>32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148</v>
      </c>
      <c r="AU214" s="252" t="s">
        <v>86</v>
      </c>
      <c r="AV214" s="14" t="s">
        <v>86</v>
      </c>
      <c r="AW214" s="14" t="s">
        <v>33</v>
      </c>
      <c r="AX214" s="14" t="s">
        <v>76</v>
      </c>
      <c r="AY214" s="252" t="s">
        <v>139</v>
      </c>
    </row>
    <row r="215" s="13" customFormat="1">
      <c r="A215" s="13"/>
      <c r="B215" s="231"/>
      <c r="C215" s="232"/>
      <c r="D215" s="233" t="s">
        <v>148</v>
      </c>
      <c r="E215" s="234" t="s">
        <v>1</v>
      </c>
      <c r="F215" s="235" t="s">
        <v>167</v>
      </c>
      <c r="G215" s="232"/>
      <c r="H215" s="234" t="s">
        <v>1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148</v>
      </c>
      <c r="AU215" s="241" t="s">
        <v>86</v>
      </c>
      <c r="AV215" s="13" t="s">
        <v>84</v>
      </c>
      <c r="AW215" s="13" t="s">
        <v>33</v>
      </c>
      <c r="AX215" s="13" t="s">
        <v>76</v>
      </c>
      <c r="AY215" s="241" t="s">
        <v>139</v>
      </c>
    </row>
    <row r="216" s="14" customFormat="1">
      <c r="A216" s="14"/>
      <c r="B216" s="242"/>
      <c r="C216" s="243"/>
      <c r="D216" s="233" t="s">
        <v>148</v>
      </c>
      <c r="E216" s="244" t="s">
        <v>1</v>
      </c>
      <c r="F216" s="245" t="s">
        <v>242</v>
      </c>
      <c r="G216" s="243"/>
      <c r="H216" s="246">
        <v>48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148</v>
      </c>
      <c r="AU216" s="252" t="s">
        <v>86</v>
      </c>
      <c r="AV216" s="14" t="s">
        <v>86</v>
      </c>
      <c r="AW216" s="14" t="s">
        <v>33</v>
      </c>
      <c r="AX216" s="14" t="s">
        <v>76</v>
      </c>
      <c r="AY216" s="252" t="s">
        <v>139</v>
      </c>
    </row>
    <row r="217" s="13" customFormat="1">
      <c r="A217" s="13"/>
      <c r="B217" s="231"/>
      <c r="C217" s="232"/>
      <c r="D217" s="233" t="s">
        <v>148</v>
      </c>
      <c r="E217" s="234" t="s">
        <v>1</v>
      </c>
      <c r="F217" s="235" t="s">
        <v>169</v>
      </c>
      <c r="G217" s="232"/>
      <c r="H217" s="234" t="s">
        <v>1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148</v>
      </c>
      <c r="AU217" s="241" t="s">
        <v>86</v>
      </c>
      <c r="AV217" s="13" t="s">
        <v>84</v>
      </c>
      <c r="AW217" s="13" t="s">
        <v>33</v>
      </c>
      <c r="AX217" s="13" t="s">
        <v>76</v>
      </c>
      <c r="AY217" s="241" t="s">
        <v>139</v>
      </c>
    </row>
    <row r="218" s="14" customFormat="1">
      <c r="A218" s="14"/>
      <c r="B218" s="242"/>
      <c r="C218" s="243"/>
      <c r="D218" s="233" t="s">
        <v>148</v>
      </c>
      <c r="E218" s="244" t="s">
        <v>1</v>
      </c>
      <c r="F218" s="245" t="s">
        <v>243</v>
      </c>
      <c r="G218" s="243"/>
      <c r="H218" s="246">
        <v>40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148</v>
      </c>
      <c r="AU218" s="252" t="s">
        <v>86</v>
      </c>
      <c r="AV218" s="14" t="s">
        <v>86</v>
      </c>
      <c r="AW218" s="14" t="s">
        <v>33</v>
      </c>
      <c r="AX218" s="14" t="s">
        <v>76</v>
      </c>
      <c r="AY218" s="252" t="s">
        <v>139</v>
      </c>
    </row>
    <row r="219" s="15" customFormat="1">
      <c r="A219" s="15"/>
      <c r="B219" s="253"/>
      <c r="C219" s="254"/>
      <c r="D219" s="233" t="s">
        <v>148</v>
      </c>
      <c r="E219" s="255" t="s">
        <v>1</v>
      </c>
      <c r="F219" s="256" t="s">
        <v>157</v>
      </c>
      <c r="G219" s="254"/>
      <c r="H219" s="257">
        <v>168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3" t="s">
        <v>148</v>
      </c>
      <c r="AU219" s="263" t="s">
        <v>86</v>
      </c>
      <c r="AV219" s="15" t="s">
        <v>146</v>
      </c>
      <c r="AW219" s="15" t="s">
        <v>33</v>
      </c>
      <c r="AX219" s="15" t="s">
        <v>84</v>
      </c>
      <c r="AY219" s="263" t="s">
        <v>139</v>
      </c>
    </row>
    <row r="220" s="2" customFormat="1" ht="24.15" customHeight="1">
      <c r="A220" s="38"/>
      <c r="B220" s="39"/>
      <c r="C220" s="218" t="s">
        <v>244</v>
      </c>
      <c r="D220" s="218" t="s">
        <v>141</v>
      </c>
      <c r="E220" s="219" t="s">
        <v>245</v>
      </c>
      <c r="F220" s="220" t="s">
        <v>246</v>
      </c>
      <c r="G220" s="221" t="s">
        <v>144</v>
      </c>
      <c r="H220" s="222">
        <v>5.3799999999999999</v>
      </c>
      <c r="I220" s="223"/>
      <c r="J220" s="224">
        <f>ROUND(I220*H220,2)</f>
        <v>0</v>
      </c>
      <c r="K220" s="220" t="s">
        <v>145</v>
      </c>
      <c r="L220" s="44"/>
      <c r="M220" s="225" t="s">
        <v>1</v>
      </c>
      <c r="N220" s="226" t="s">
        <v>41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146</v>
      </c>
      <c r="AT220" s="229" t="s">
        <v>141</v>
      </c>
      <c r="AU220" s="229" t="s">
        <v>86</v>
      </c>
      <c r="AY220" s="17" t="s">
        <v>139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84</v>
      </c>
      <c r="BK220" s="230">
        <f>ROUND(I220*H220,2)</f>
        <v>0</v>
      </c>
      <c r="BL220" s="17" t="s">
        <v>146</v>
      </c>
      <c r="BM220" s="229" t="s">
        <v>247</v>
      </c>
    </row>
    <row r="221" s="13" customFormat="1">
      <c r="A221" s="13"/>
      <c r="B221" s="231"/>
      <c r="C221" s="232"/>
      <c r="D221" s="233" t="s">
        <v>148</v>
      </c>
      <c r="E221" s="234" t="s">
        <v>1</v>
      </c>
      <c r="F221" s="235" t="s">
        <v>248</v>
      </c>
      <c r="G221" s="232"/>
      <c r="H221" s="234" t="s">
        <v>1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148</v>
      </c>
      <c r="AU221" s="241" t="s">
        <v>86</v>
      </c>
      <c r="AV221" s="13" t="s">
        <v>84</v>
      </c>
      <c r="AW221" s="13" t="s">
        <v>33</v>
      </c>
      <c r="AX221" s="13" t="s">
        <v>76</v>
      </c>
      <c r="AY221" s="241" t="s">
        <v>139</v>
      </c>
    </row>
    <row r="222" s="14" customFormat="1">
      <c r="A222" s="14"/>
      <c r="B222" s="242"/>
      <c r="C222" s="243"/>
      <c r="D222" s="233" t="s">
        <v>148</v>
      </c>
      <c r="E222" s="244" t="s">
        <v>1</v>
      </c>
      <c r="F222" s="245" t="s">
        <v>176</v>
      </c>
      <c r="G222" s="243"/>
      <c r="H222" s="246">
        <v>5.5999999999999996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148</v>
      </c>
      <c r="AU222" s="252" t="s">
        <v>86</v>
      </c>
      <c r="AV222" s="14" t="s">
        <v>86</v>
      </c>
      <c r="AW222" s="14" t="s">
        <v>33</v>
      </c>
      <c r="AX222" s="14" t="s">
        <v>76</v>
      </c>
      <c r="AY222" s="252" t="s">
        <v>139</v>
      </c>
    </row>
    <row r="223" s="14" customFormat="1">
      <c r="A223" s="14"/>
      <c r="B223" s="242"/>
      <c r="C223" s="243"/>
      <c r="D223" s="233" t="s">
        <v>148</v>
      </c>
      <c r="E223" s="244" t="s">
        <v>1</v>
      </c>
      <c r="F223" s="245" t="s">
        <v>249</v>
      </c>
      <c r="G223" s="243"/>
      <c r="H223" s="246">
        <v>-0.22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148</v>
      </c>
      <c r="AU223" s="252" t="s">
        <v>86</v>
      </c>
      <c r="AV223" s="14" t="s">
        <v>86</v>
      </c>
      <c r="AW223" s="14" t="s">
        <v>33</v>
      </c>
      <c r="AX223" s="14" t="s">
        <v>76</v>
      </c>
      <c r="AY223" s="252" t="s">
        <v>139</v>
      </c>
    </row>
    <row r="224" s="15" customFormat="1">
      <c r="A224" s="15"/>
      <c r="B224" s="253"/>
      <c r="C224" s="254"/>
      <c r="D224" s="233" t="s">
        <v>148</v>
      </c>
      <c r="E224" s="255" t="s">
        <v>1</v>
      </c>
      <c r="F224" s="256" t="s">
        <v>157</v>
      </c>
      <c r="G224" s="254"/>
      <c r="H224" s="257">
        <v>5.3799999999999999</v>
      </c>
      <c r="I224" s="258"/>
      <c r="J224" s="254"/>
      <c r="K224" s="254"/>
      <c r="L224" s="259"/>
      <c r="M224" s="260"/>
      <c r="N224" s="261"/>
      <c r="O224" s="261"/>
      <c r="P224" s="261"/>
      <c r="Q224" s="261"/>
      <c r="R224" s="261"/>
      <c r="S224" s="261"/>
      <c r="T224" s="262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3" t="s">
        <v>148</v>
      </c>
      <c r="AU224" s="263" t="s">
        <v>86</v>
      </c>
      <c r="AV224" s="15" t="s">
        <v>146</v>
      </c>
      <c r="AW224" s="15" t="s">
        <v>33</v>
      </c>
      <c r="AX224" s="15" t="s">
        <v>84</v>
      </c>
      <c r="AY224" s="263" t="s">
        <v>139</v>
      </c>
    </row>
    <row r="225" s="2" customFormat="1" ht="16.5" customHeight="1">
      <c r="A225" s="38"/>
      <c r="B225" s="39"/>
      <c r="C225" s="264" t="s">
        <v>250</v>
      </c>
      <c r="D225" s="264" t="s">
        <v>234</v>
      </c>
      <c r="E225" s="265" t="s">
        <v>251</v>
      </c>
      <c r="F225" s="266" t="s">
        <v>252</v>
      </c>
      <c r="G225" s="267" t="s">
        <v>237</v>
      </c>
      <c r="H225" s="268">
        <v>9.9529999999999994</v>
      </c>
      <c r="I225" s="269"/>
      <c r="J225" s="270">
        <f>ROUND(I225*H225,2)</f>
        <v>0</v>
      </c>
      <c r="K225" s="266" t="s">
        <v>145</v>
      </c>
      <c r="L225" s="271"/>
      <c r="M225" s="272" t="s">
        <v>1</v>
      </c>
      <c r="N225" s="273" t="s">
        <v>41</v>
      </c>
      <c r="O225" s="91"/>
      <c r="P225" s="227">
        <f>O225*H225</f>
        <v>0</v>
      </c>
      <c r="Q225" s="227">
        <v>1</v>
      </c>
      <c r="R225" s="227">
        <f>Q225*H225</f>
        <v>9.9529999999999994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213</v>
      </c>
      <c r="AT225" s="229" t="s">
        <v>234</v>
      </c>
      <c r="AU225" s="229" t="s">
        <v>86</v>
      </c>
      <c r="AY225" s="17" t="s">
        <v>139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84</v>
      </c>
      <c r="BK225" s="230">
        <f>ROUND(I225*H225,2)</f>
        <v>0</v>
      </c>
      <c r="BL225" s="17" t="s">
        <v>146</v>
      </c>
      <c r="BM225" s="229" t="s">
        <v>253</v>
      </c>
    </row>
    <row r="226" s="13" customFormat="1">
      <c r="A226" s="13"/>
      <c r="B226" s="231"/>
      <c r="C226" s="232"/>
      <c r="D226" s="233" t="s">
        <v>148</v>
      </c>
      <c r="E226" s="234" t="s">
        <v>1</v>
      </c>
      <c r="F226" s="235" t="s">
        <v>254</v>
      </c>
      <c r="G226" s="232"/>
      <c r="H226" s="234" t="s">
        <v>1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148</v>
      </c>
      <c r="AU226" s="241" t="s">
        <v>86</v>
      </c>
      <c r="AV226" s="13" t="s">
        <v>84</v>
      </c>
      <c r="AW226" s="13" t="s">
        <v>33</v>
      </c>
      <c r="AX226" s="13" t="s">
        <v>76</v>
      </c>
      <c r="AY226" s="241" t="s">
        <v>139</v>
      </c>
    </row>
    <row r="227" s="14" customFormat="1">
      <c r="A227" s="14"/>
      <c r="B227" s="242"/>
      <c r="C227" s="243"/>
      <c r="D227" s="233" t="s">
        <v>148</v>
      </c>
      <c r="E227" s="244" t="s">
        <v>1</v>
      </c>
      <c r="F227" s="245" t="s">
        <v>255</v>
      </c>
      <c r="G227" s="243"/>
      <c r="H227" s="246">
        <v>9.9529999999999994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148</v>
      </c>
      <c r="AU227" s="252" t="s">
        <v>86</v>
      </c>
      <c r="AV227" s="14" t="s">
        <v>86</v>
      </c>
      <c r="AW227" s="14" t="s">
        <v>33</v>
      </c>
      <c r="AX227" s="14" t="s">
        <v>84</v>
      </c>
      <c r="AY227" s="252" t="s">
        <v>139</v>
      </c>
    </row>
    <row r="228" s="12" customFormat="1" ht="22.8" customHeight="1">
      <c r="A228" s="12"/>
      <c r="B228" s="202"/>
      <c r="C228" s="203"/>
      <c r="D228" s="204" t="s">
        <v>75</v>
      </c>
      <c r="E228" s="216" t="s">
        <v>86</v>
      </c>
      <c r="F228" s="216" t="s">
        <v>256</v>
      </c>
      <c r="G228" s="203"/>
      <c r="H228" s="203"/>
      <c r="I228" s="206"/>
      <c r="J228" s="217">
        <f>BK228</f>
        <v>0</v>
      </c>
      <c r="K228" s="203"/>
      <c r="L228" s="208"/>
      <c r="M228" s="209"/>
      <c r="N228" s="210"/>
      <c r="O228" s="210"/>
      <c r="P228" s="211">
        <f>SUM(P229:P252)</f>
        <v>0</v>
      </c>
      <c r="Q228" s="210"/>
      <c r="R228" s="211">
        <f>SUM(R229:R252)</f>
        <v>332.35353804000005</v>
      </c>
      <c r="S228" s="210"/>
      <c r="T228" s="212">
        <f>SUM(T229:T252)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3" t="s">
        <v>84</v>
      </c>
      <c r="AT228" s="214" t="s">
        <v>75</v>
      </c>
      <c r="AU228" s="214" t="s">
        <v>84</v>
      </c>
      <c r="AY228" s="213" t="s">
        <v>139</v>
      </c>
      <c r="BK228" s="215">
        <f>SUM(BK229:BK252)</f>
        <v>0</v>
      </c>
    </row>
    <row r="229" s="2" customFormat="1" ht="37.8" customHeight="1">
      <c r="A229" s="38"/>
      <c r="B229" s="39"/>
      <c r="C229" s="218" t="s">
        <v>257</v>
      </c>
      <c r="D229" s="218" t="s">
        <v>141</v>
      </c>
      <c r="E229" s="219" t="s">
        <v>258</v>
      </c>
      <c r="F229" s="220" t="s">
        <v>259</v>
      </c>
      <c r="G229" s="221" t="s">
        <v>260</v>
      </c>
      <c r="H229" s="222">
        <v>800</v>
      </c>
      <c r="I229" s="223"/>
      <c r="J229" s="224">
        <f>ROUND(I229*H229,2)</f>
        <v>0</v>
      </c>
      <c r="K229" s="220" t="s">
        <v>145</v>
      </c>
      <c r="L229" s="44"/>
      <c r="M229" s="225" t="s">
        <v>1</v>
      </c>
      <c r="N229" s="226" t="s">
        <v>41</v>
      </c>
      <c r="O229" s="91"/>
      <c r="P229" s="227">
        <f>O229*H229</f>
        <v>0</v>
      </c>
      <c r="Q229" s="227">
        <v>0.2046936</v>
      </c>
      <c r="R229" s="227">
        <f>Q229*H229</f>
        <v>163.75488000000001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146</v>
      </c>
      <c r="AT229" s="229" t="s">
        <v>141</v>
      </c>
      <c r="AU229" s="229" t="s">
        <v>86</v>
      </c>
      <c r="AY229" s="17" t="s">
        <v>139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84</v>
      </c>
      <c r="BK229" s="230">
        <f>ROUND(I229*H229,2)</f>
        <v>0</v>
      </c>
      <c r="BL229" s="17" t="s">
        <v>146</v>
      </c>
      <c r="BM229" s="229" t="s">
        <v>261</v>
      </c>
    </row>
    <row r="230" s="13" customFormat="1">
      <c r="A230" s="13"/>
      <c r="B230" s="231"/>
      <c r="C230" s="232"/>
      <c r="D230" s="233" t="s">
        <v>148</v>
      </c>
      <c r="E230" s="234" t="s">
        <v>1</v>
      </c>
      <c r="F230" s="235" t="s">
        <v>262</v>
      </c>
      <c r="G230" s="232"/>
      <c r="H230" s="234" t="s">
        <v>1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148</v>
      </c>
      <c r="AU230" s="241" t="s">
        <v>86</v>
      </c>
      <c r="AV230" s="13" t="s">
        <v>84</v>
      </c>
      <c r="AW230" s="13" t="s">
        <v>33</v>
      </c>
      <c r="AX230" s="13" t="s">
        <v>76</v>
      </c>
      <c r="AY230" s="241" t="s">
        <v>139</v>
      </c>
    </row>
    <row r="231" s="14" customFormat="1">
      <c r="A231" s="14"/>
      <c r="B231" s="242"/>
      <c r="C231" s="243"/>
      <c r="D231" s="233" t="s">
        <v>148</v>
      </c>
      <c r="E231" s="244" t="s">
        <v>1</v>
      </c>
      <c r="F231" s="245" t="s">
        <v>263</v>
      </c>
      <c r="G231" s="243"/>
      <c r="H231" s="246">
        <v>800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148</v>
      </c>
      <c r="AU231" s="252" t="s">
        <v>86</v>
      </c>
      <c r="AV231" s="14" t="s">
        <v>86</v>
      </c>
      <c r="AW231" s="14" t="s">
        <v>33</v>
      </c>
      <c r="AX231" s="14" t="s">
        <v>84</v>
      </c>
      <c r="AY231" s="252" t="s">
        <v>139</v>
      </c>
    </row>
    <row r="232" s="2" customFormat="1" ht="16.5" customHeight="1">
      <c r="A232" s="38"/>
      <c r="B232" s="39"/>
      <c r="C232" s="218" t="s">
        <v>264</v>
      </c>
      <c r="D232" s="218" t="s">
        <v>141</v>
      </c>
      <c r="E232" s="219" t="s">
        <v>265</v>
      </c>
      <c r="F232" s="220" t="s">
        <v>266</v>
      </c>
      <c r="G232" s="221" t="s">
        <v>144</v>
      </c>
      <c r="H232" s="222">
        <v>77.719999999999999</v>
      </c>
      <c r="I232" s="223"/>
      <c r="J232" s="224">
        <f>ROUND(I232*H232,2)</f>
        <v>0</v>
      </c>
      <c r="K232" s="220" t="s">
        <v>145</v>
      </c>
      <c r="L232" s="44"/>
      <c r="M232" s="225" t="s">
        <v>1</v>
      </c>
      <c r="N232" s="226" t="s">
        <v>41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146</v>
      </c>
      <c r="AT232" s="229" t="s">
        <v>141</v>
      </c>
      <c r="AU232" s="229" t="s">
        <v>86</v>
      </c>
      <c r="AY232" s="17" t="s">
        <v>139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84</v>
      </c>
      <c r="BK232" s="230">
        <f>ROUND(I232*H232,2)</f>
        <v>0</v>
      </c>
      <c r="BL232" s="17" t="s">
        <v>146</v>
      </c>
      <c r="BM232" s="229" t="s">
        <v>267</v>
      </c>
    </row>
    <row r="233" s="13" customFormat="1">
      <c r="A233" s="13"/>
      <c r="B233" s="231"/>
      <c r="C233" s="232"/>
      <c r="D233" s="233" t="s">
        <v>148</v>
      </c>
      <c r="E233" s="234" t="s">
        <v>1</v>
      </c>
      <c r="F233" s="235" t="s">
        <v>268</v>
      </c>
      <c r="G233" s="232"/>
      <c r="H233" s="234" t="s">
        <v>1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148</v>
      </c>
      <c r="AU233" s="241" t="s">
        <v>86</v>
      </c>
      <c r="AV233" s="13" t="s">
        <v>84</v>
      </c>
      <c r="AW233" s="13" t="s">
        <v>33</v>
      </c>
      <c r="AX233" s="13" t="s">
        <v>76</v>
      </c>
      <c r="AY233" s="241" t="s">
        <v>139</v>
      </c>
    </row>
    <row r="234" s="14" customFormat="1">
      <c r="A234" s="14"/>
      <c r="B234" s="242"/>
      <c r="C234" s="243"/>
      <c r="D234" s="233" t="s">
        <v>148</v>
      </c>
      <c r="E234" s="244" t="s">
        <v>1</v>
      </c>
      <c r="F234" s="245" t="s">
        <v>269</v>
      </c>
      <c r="G234" s="243"/>
      <c r="H234" s="246">
        <v>77.719999999999999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148</v>
      </c>
      <c r="AU234" s="252" t="s">
        <v>86</v>
      </c>
      <c r="AV234" s="14" t="s">
        <v>86</v>
      </c>
      <c r="AW234" s="14" t="s">
        <v>33</v>
      </c>
      <c r="AX234" s="14" t="s">
        <v>84</v>
      </c>
      <c r="AY234" s="252" t="s">
        <v>139</v>
      </c>
    </row>
    <row r="235" s="2" customFormat="1" ht="16.5" customHeight="1">
      <c r="A235" s="38"/>
      <c r="B235" s="39"/>
      <c r="C235" s="264" t="s">
        <v>8</v>
      </c>
      <c r="D235" s="264" t="s">
        <v>234</v>
      </c>
      <c r="E235" s="265" t="s">
        <v>270</v>
      </c>
      <c r="F235" s="266" t="s">
        <v>271</v>
      </c>
      <c r="G235" s="267" t="s">
        <v>237</v>
      </c>
      <c r="H235" s="268">
        <v>155.44</v>
      </c>
      <c r="I235" s="269"/>
      <c r="J235" s="270">
        <f>ROUND(I235*H235,2)</f>
        <v>0</v>
      </c>
      <c r="K235" s="266" t="s">
        <v>145</v>
      </c>
      <c r="L235" s="271"/>
      <c r="M235" s="272" t="s">
        <v>1</v>
      </c>
      <c r="N235" s="273" t="s">
        <v>41</v>
      </c>
      <c r="O235" s="91"/>
      <c r="P235" s="227">
        <f>O235*H235</f>
        <v>0</v>
      </c>
      <c r="Q235" s="227">
        <v>1</v>
      </c>
      <c r="R235" s="227">
        <f>Q235*H235</f>
        <v>155.44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213</v>
      </c>
      <c r="AT235" s="229" t="s">
        <v>234</v>
      </c>
      <c r="AU235" s="229" t="s">
        <v>86</v>
      </c>
      <c r="AY235" s="17" t="s">
        <v>139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84</v>
      </c>
      <c r="BK235" s="230">
        <f>ROUND(I235*H235,2)</f>
        <v>0</v>
      </c>
      <c r="BL235" s="17" t="s">
        <v>146</v>
      </c>
      <c r="BM235" s="229" t="s">
        <v>272</v>
      </c>
    </row>
    <row r="236" s="13" customFormat="1">
      <c r="A236" s="13"/>
      <c r="B236" s="231"/>
      <c r="C236" s="232"/>
      <c r="D236" s="233" t="s">
        <v>148</v>
      </c>
      <c r="E236" s="234" t="s">
        <v>1</v>
      </c>
      <c r="F236" s="235" t="s">
        <v>273</v>
      </c>
      <c r="G236" s="232"/>
      <c r="H236" s="234" t="s">
        <v>1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148</v>
      </c>
      <c r="AU236" s="241" t="s">
        <v>86</v>
      </c>
      <c r="AV236" s="13" t="s">
        <v>84</v>
      </c>
      <c r="AW236" s="13" t="s">
        <v>33</v>
      </c>
      <c r="AX236" s="13" t="s">
        <v>76</v>
      </c>
      <c r="AY236" s="241" t="s">
        <v>139</v>
      </c>
    </row>
    <row r="237" s="14" customFormat="1">
      <c r="A237" s="14"/>
      <c r="B237" s="242"/>
      <c r="C237" s="243"/>
      <c r="D237" s="233" t="s">
        <v>148</v>
      </c>
      <c r="E237" s="244" t="s">
        <v>1</v>
      </c>
      <c r="F237" s="245" t="s">
        <v>274</v>
      </c>
      <c r="G237" s="243"/>
      <c r="H237" s="246">
        <v>155.44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2" t="s">
        <v>148</v>
      </c>
      <c r="AU237" s="252" t="s">
        <v>86</v>
      </c>
      <c r="AV237" s="14" t="s">
        <v>86</v>
      </c>
      <c r="AW237" s="14" t="s">
        <v>33</v>
      </c>
      <c r="AX237" s="14" t="s">
        <v>76</v>
      </c>
      <c r="AY237" s="252" t="s">
        <v>139</v>
      </c>
    </row>
    <row r="238" s="15" customFormat="1">
      <c r="A238" s="15"/>
      <c r="B238" s="253"/>
      <c r="C238" s="254"/>
      <c r="D238" s="233" t="s">
        <v>148</v>
      </c>
      <c r="E238" s="255" t="s">
        <v>1</v>
      </c>
      <c r="F238" s="256" t="s">
        <v>157</v>
      </c>
      <c r="G238" s="254"/>
      <c r="H238" s="257">
        <v>155.44</v>
      </c>
      <c r="I238" s="258"/>
      <c r="J238" s="254"/>
      <c r="K238" s="254"/>
      <c r="L238" s="259"/>
      <c r="M238" s="260"/>
      <c r="N238" s="261"/>
      <c r="O238" s="261"/>
      <c r="P238" s="261"/>
      <c r="Q238" s="261"/>
      <c r="R238" s="261"/>
      <c r="S238" s="261"/>
      <c r="T238" s="262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3" t="s">
        <v>148</v>
      </c>
      <c r="AU238" s="263" t="s">
        <v>86</v>
      </c>
      <c r="AV238" s="15" t="s">
        <v>146</v>
      </c>
      <c r="AW238" s="15" t="s">
        <v>33</v>
      </c>
      <c r="AX238" s="15" t="s">
        <v>84</v>
      </c>
      <c r="AY238" s="263" t="s">
        <v>139</v>
      </c>
    </row>
    <row r="239" s="2" customFormat="1" ht="21.75" customHeight="1">
      <c r="A239" s="38"/>
      <c r="B239" s="39"/>
      <c r="C239" s="218" t="s">
        <v>275</v>
      </c>
      <c r="D239" s="218" t="s">
        <v>141</v>
      </c>
      <c r="E239" s="219" t="s">
        <v>276</v>
      </c>
      <c r="F239" s="220" t="s">
        <v>277</v>
      </c>
      <c r="G239" s="221" t="s">
        <v>144</v>
      </c>
      <c r="H239" s="222">
        <v>0.29399999999999998</v>
      </c>
      <c r="I239" s="223"/>
      <c r="J239" s="224">
        <f>ROUND(I239*H239,2)</f>
        <v>0</v>
      </c>
      <c r="K239" s="220" t="s">
        <v>145</v>
      </c>
      <c r="L239" s="44"/>
      <c r="M239" s="225" t="s">
        <v>1</v>
      </c>
      <c r="N239" s="226" t="s">
        <v>41</v>
      </c>
      <c r="O239" s="91"/>
      <c r="P239" s="227">
        <f>O239*H239</f>
        <v>0</v>
      </c>
      <c r="Q239" s="227">
        <v>2.34579</v>
      </c>
      <c r="R239" s="227">
        <f>Q239*H239</f>
        <v>0.68966225999999997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146</v>
      </c>
      <c r="AT239" s="229" t="s">
        <v>141</v>
      </c>
      <c r="AU239" s="229" t="s">
        <v>86</v>
      </c>
      <c r="AY239" s="17" t="s">
        <v>139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84</v>
      </c>
      <c r="BK239" s="230">
        <f>ROUND(I239*H239,2)</f>
        <v>0</v>
      </c>
      <c r="BL239" s="17" t="s">
        <v>146</v>
      </c>
      <c r="BM239" s="229" t="s">
        <v>278</v>
      </c>
    </row>
    <row r="240" s="13" customFormat="1">
      <c r="A240" s="13"/>
      <c r="B240" s="231"/>
      <c r="C240" s="232"/>
      <c r="D240" s="233" t="s">
        <v>148</v>
      </c>
      <c r="E240" s="234" t="s">
        <v>1</v>
      </c>
      <c r="F240" s="235" t="s">
        <v>177</v>
      </c>
      <c r="G240" s="232"/>
      <c r="H240" s="234" t="s">
        <v>1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148</v>
      </c>
      <c r="AU240" s="241" t="s">
        <v>86</v>
      </c>
      <c r="AV240" s="13" t="s">
        <v>84</v>
      </c>
      <c r="AW240" s="13" t="s">
        <v>33</v>
      </c>
      <c r="AX240" s="13" t="s">
        <v>76</v>
      </c>
      <c r="AY240" s="241" t="s">
        <v>139</v>
      </c>
    </row>
    <row r="241" s="14" customFormat="1">
      <c r="A241" s="14"/>
      <c r="B241" s="242"/>
      <c r="C241" s="243"/>
      <c r="D241" s="233" t="s">
        <v>148</v>
      </c>
      <c r="E241" s="244" t="s">
        <v>1</v>
      </c>
      <c r="F241" s="245" t="s">
        <v>178</v>
      </c>
      <c r="G241" s="243"/>
      <c r="H241" s="246">
        <v>0.29399999999999998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2" t="s">
        <v>148</v>
      </c>
      <c r="AU241" s="252" t="s">
        <v>86</v>
      </c>
      <c r="AV241" s="14" t="s">
        <v>86</v>
      </c>
      <c r="AW241" s="14" t="s">
        <v>33</v>
      </c>
      <c r="AX241" s="14" t="s">
        <v>76</v>
      </c>
      <c r="AY241" s="252" t="s">
        <v>139</v>
      </c>
    </row>
    <row r="242" s="15" customFormat="1">
      <c r="A242" s="15"/>
      <c r="B242" s="253"/>
      <c r="C242" s="254"/>
      <c r="D242" s="233" t="s">
        <v>148</v>
      </c>
      <c r="E242" s="255" t="s">
        <v>1</v>
      </c>
      <c r="F242" s="256" t="s">
        <v>157</v>
      </c>
      <c r="G242" s="254"/>
      <c r="H242" s="257">
        <v>0.29399999999999998</v>
      </c>
      <c r="I242" s="258"/>
      <c r="J242" s="254"/>
      <c r="K242" s="254"/>
      <c r="L242" s="259"/>
      <c r="M242" s="260"/>
      <c r="N242" s="261"/>
      <c r="O242" s="261"/>
      <c r="P242" s="261"/>
      <c r="Q242" s="261"/>
      <c r="R242" s="261"/>
      <c r="S242" s="261"/>
      <c r="T242" s="262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3" t="s">
        <v>148</v>
      </c>
      <c r="AU242" s="263" t="s">
        <v>86</v>
      </c>
      <c r="AV242" s="15" t="s">
        <v>146</v>
      </c>
      <c r="AW242" s="15" t="s">
        <v>33</v>
      </c>
      <c r="AX242" s="15" t="s">
        <v>84</v>
      </c>
      <c r="AY242" s="263" t="s">
        <v>139</v>
      </c>
    </row>
    <row r="243" s="2" customFormat="1" ht="16.5" customHeight="1">
      <c r="A243" s="38"/>
      <c r="B243" s="39"/>
      <c r="C243" s="218" t="s">
        <v>279</v>
      </c>
      <c r="D243" s="218" t="s">
        <v>141</v>
      </c>
      <c r="E243" s="219" t="s">
        <v>280</v>
      </c>
      <c r="F243" s="220" t="s">
        <v>281</v>
      </c>
      <c r="G243" s="221" t="s">
        <v>216</v>
      </c>
      <c r="H243" s="222">
        <v>9</v>
      </c>
      <c r="I243" s="223"/>
      <c r="J243" s="224">
        <f>ROUND(I243*H243,2)</f>
        <v>0</v>
      </c>
      <c r="K243" s="220" t="s">
        <v>145</v>
      </c>
      <c r="L243" s="44"/>
      <c r="M243" s="225" t="s">
        <v>1</v>
      </c>
      <c r="N243" s="226" t="s">
        <v>41</v>
      </c>
      <c r="O243" s="91"/>
      <c r="P243" s="227">
        <f>O243*H243</f>
        <v>0</v>
      </c>
      <c r="Q243" s="227">
        <v>0.108</v>
      </c>
      <c r="R243" s="227">
        <f>Q243*H243</f>
        <v>0.97199999999999998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146</v>
      </c>
      <c r="AT243" s="229" t="s">
        <v>141</v>
      </c>
      <c r="AU243" s="229" t="s">
        <v>86</v>
      </c>
      <c r="AY243" s="17" t="s">
        <v>139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84</v>
      </c>
      <c r="BK243" s="230">
        <f>ROUND(I243*H243,2)</f>
        <v>0</v>
      </c>
      <c r="BL243" s="17" t="s">
        <v>146</v>
      </c>
      <c r="BM243" s="229" t="s">
        <v>282</v>
      </c>
    </row>
    <row r="244" s="14" customFormat="1">
      <c r="A244" s="14"/>
      <c r="B244" s="242"/>
      <c r="C244" s="243"/>
      <c r="D244" s="233" t="s">
        <v>148</v>
      </c>
      <c r="E244" s="244" t="s">
        <v>1</v>
      </c>
      <c r="F244" s="245" t="s">
        <v>283</v>
      </c>
      <c r="G244" s="243"/>
      <c r="H244" s="246">
        <v>9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148</v>
      </c>
      <c r="AU244" s="252" t="s">
        <v>86</v>
      </c>
      <c r="AV244" s="14" t="s">
        <v>86</v>
      </c>
      <c r="AW244" s="14" t="s">
        <v>33</v>
      </c>
      <c r="AX244" s="14" t="s">
        <v>84</v>
      </c>
      <c r="AY244" s="252" t="s">
        <v>139</v>
      </c>
    </row>
    <row r="245" s="2" customFormat="1" ht="16.5" customHeight="1">
      <c r="A245" s="38"/>
      <c r="B245" s="39"/>
      <c r="C245" s="264" t="s">
        <v>284</v>
      </c>
      <c r="D245" s="264" t="s">
        <v>234</v>
      </c>
      <c r="E245" s="265" t="s">
        <v>285</v>
      </c>
      <c r="F245" s="266" t="s">
        <v>286</v>
      </c>
      <c r="G245" s="267" t="s">
        <v>287</v>
      </c>
      <c r="H245" s="268">
        <v>3</v>
      </c>
      <c r="I245" s="269"/>
      <c r="J245" s="270">
        <f>ROUND(I245*H245,2)</f>
        <v>0</v>
      </c>
      <c r="K245" s="266" t="s">
        <v>145</v>
      </c>
      <c r="L245" s="271"/>
      <c r="M245" s="272" t="s">
        <v>1</v>
      </c>
      <c r="N245" s="273" t="s">
        <v>41</v>
      </c>
      <c r="O245" s="91"/>
      <c r="P245" s="227">
        <f>O245*H245</f>
        <v>0</v>
      </c>
      <c r="Q245" s="227">
        <v>1.1200000000000001</v>
      </c>
      <c r="R245" s="227">
        <f>Q245*H245</f>
        <v>3.3600000000000003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213</v>
      </c>
      <c r="AT245" s="229" t="s">
        <v>234</v>
      </c>
      <c r="AU245" s="229" t="s">
        <v>86</v>
      </c>
      <c r="AY245" s="17" t="s">
        <v>139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84</v>
      </c>
      <c r="BK245" s="230">
        <f>ROUND(I245*H245,2)</f>
        <v>0</v>
      </c>
      <c r="BL245" s="17" t="s">
        <v>146</v>
      </c>
      <c r="BM245" s="229" t="s">
        <v>288</v>
      </c>
    </row>
    <row r="246" s="14" customFormat="1">
      <c r="A246" s="14"/>
      <c r="B246" s="242"/>
      <c r="C246" s="243"/>
      <c r="D246" s="233" t="s">
        <v>148</v>
      </c>
      <c r="E246" s="244" t="s">
        <v>1</v>
      </c>
      <c r="F246" s="245" t="s">
        <v>171</v>
      </c>
      <c r="G246" s="243"/>
      <c r="H246" s="246">
        <v>3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148</v>
      </c>
      <c r="AU246" s="252" t="s">
        <v>86</v>
      </c>
      <c r="AV246" s="14" t="s">
        <v>86</v>
      </c>
      <c r="AW246" s="14" t="s">
        <v>33</v>
      </c>
      <c r="AX246" s="14" t="s">
        <v>84</v>
      </c>
      <c r="AY246" s="252" t="s">
        <v>139</v>
      </c>
    </row>
    <row r="247" s="2" customFormat="1" ht="24.15" customHeight="1">
      <c r="A247" s="38"/>
      <c r="B247" s="39"/>
      <c r="C247" s="218" t="s">
        <v>289</v>
      </c>
      <c r="D247" s="218" t="s">
        <v>141</v>
      </c>
      <c r="E247" s="219" t="s">
        <v>290</v>
      </c>
      <c r="F247" s="220" t="s">
        <v>291</v>
      </c>
      <c r="G247" s="221" t="s">
        <v>144</v>
      </c>
      <c r="H247" s="222">
        <v>3.1499999999999999</v>
      </c>
      <c r="I247" s="223"/>
      <c r="J247" s="224">
        <f>ROUND(I247*H247,2)</f>
        <v>0</v>
      </c>
      <c r="K247" s="220" t="s">
        <v>145</v>
      </c>
      <c r="L247" s="44"/>
      <c r="M247" s="225" t="s">
        <v>1</v>
      </c>
      <c r="N247" s="226" t="s">
        <v>41</v>
      </c>
      <c r="O247" s="91"/>
      <c r="P247" s="227">
        <f>O247*H247</f>
        <v>0</v>
      </c>
      <c r="Q247" s="227">
        <v>2.5505399999999998</v>
      </c>
      <c r="R247" s="227">
        <f>Q247*H247</f>
        <v>8.0342009999999995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146</v>
      </c>
      <c r="AT247" s="229" t="s">
        <v>141</v>
      </c>
      <c r="AU247" s="229" t="s">
        <v>86</v>
      </c>
      <c r="AY247" s="17" t="s">
        <v>139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84</v>
      </c>
      <c r="BK247" s="230">
        <f>ROUND(I247*H247,2)</f>
        <v>0</v>
      </c>
      <c r="BL247" s="17" t="s">
        <v>146</v>
      </c>
      <c r="BM247" s="229" t="s">
        <v>292</v>
      </c>
    </row>
    <row r="248" s="13" customFormat="1">
      <c r="A248" s="13"/>
      <c r="B248" s="231"/>
      <c r="C248" s="232"/>
      <c r="D248" s="233" t="s">
        <v>148</v>
      </c>
      <c r="E248" s="234" t="s">
        <v>1</v>
      </c>
      <c r="F248" s="235" t="s">
        <v>293</v>
      </c>
      <c r="G248" s="232"/>
      <c r="H248" s="234" t="s">
        <v>1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148</v>
      </c>
      <c r="AU248" s="241" t="s">
        <v>86</v>
      </c>
      <c r="AV248" s="13" t="s">
        <v>84</v>
      </c>
      <c r="AW248" s="13" t="s">
        <v>33</v>
      </c>
      <c r="AX248" s="13" t="s">
        <v>76</v>
      </c>
      <c r="AY248" s="241" t="s">
        <v>139</v>
      </c>
    </row>
    <row r="249" s="14" customFormat="1">
      <c r="A249" s="14"/>
      <c r="B249" s="242"/>
      <c r="C249" s="243"/>
      <c r="D249" s="233" t="s">
        <v>148</v>
      </c>
      <c r="E249" s="244" t="s">
        <v>1</v>
      </c>
      <c r="F249" s="245" t="s">
        <v>294</v>
      </c>
      <c r="G249" s="243"/>
      <c r="H249" s="246">
        <v>3.1499999999999999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2" t="s">
        <v>148</v>
      </c>
      <c r="AU249" s="252" t="s">
        <v>86</v>
      </c>
      <c r="AV249" s="14" t="s">
        <v>86</v>
      </c>
      <c r="AW249" s="14" t="s">
        <v>33</v>
      </c>
      <c r="AX249" s="14" t="s">
        <v>84</v>
      </c>
      <c r="AY249" s="252" t="s">
        <v>139</v>
      </c>
    </row>
    <row r="250" s="2" customFormat="1" ht="24.15" customHeight="1">
      <c r="A250" s="38"/>
      <c r="B250" s="39"/>
      <c r="C250" s="218" t="s">
        <v>295</v>
      </c>
      <c r="D250" s="218" t="s">
        <v>141</v>
      </c>
      <c r="E250" s="219" t="s">
        <v>296</v>
      </c>
      <c r="F250" s="220" t="s">
        <v>297</v>
      </c>
      <c r="G250" s="221" t="s">
        <v>237</v>
      </c>
      <c r="H250" s="222">
        <v>0.097000000000000003</v>
      </c>
      <c r="I250" s="223"/>
      <c r="J250" s="224">
        <f>ROUND(I250*H250,2)</f>
        <v>0</v>
      </c>
      <c r="K250" s="220" t="s">
        <v>145</v>
      </c>
      <c r="L250" s="44"/>
      <c r="M250" s="225" t="s">
        <v>1</v>
      </c>
      <c r="N250" s="226" t="s">
        <v>41</v>
      </c>
      <c r="O250" s="91"/>
      <c r="P250" s="227">
        <f>O250*H250</f>
        <v>0</v>
      </c>
      <c r="Q250" s="227">
        <v>1.0597399999999999</v>
      </c>
      <c r="R250" s="227">
        <f>Q250*H250</f>
        <v>0.10279477999999999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146</v>
      </c>
      <c r="AT250" s="229" t="s">
        <v>141</v>
      </c>
      <c r="AU250" s="229" t="s">
        <v>86</v>
      </c>
      <c r="AY250" s="17" t="s">
        <v>139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84</v>
      </c>
      <c r="BK250" s="230">
        <f>ROUND(I250*H250,2)</f>
        <v>0</v>
      </c>
      <c r="BL250" s="17" t="s">
        <v>146</v>
      </c>
      <c r="BM250" s="229" t="s">
        <v>298</v>
      </c>
    </row>
    <row r="251" s="13" customFormat="1">
      <c r="A251" s="13"/>
      <c r="B251" s="231"/>
      <c r="C251" s="232"/>
      <c r="D251" s="233" t="s">
        <v>148</v>
      </c>
      <c r="E251" s="234" t="s">
        <v>1</v>
      </c>
      <c r="F251" s="235" t="s">
        <v>299</v>
      </c>
      <c r="G251" s="232"/>
      <c r="H251" s="234" t="s">
        <v>1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148</v>
      </c>
      <c r="AU251" s="241" t="s">
        <v>86</v>
      </c>
      <c r="AV251" s="13" t="s">
        <v>84</v>
      </c>
      <c r="AW251" s="13" t="s">
        <v>33</v>
      </c>
      <c r="AX251" s="13" t="s">
        <v>76</v>
      </c>
      <c r="AY251" s="241" t="s">
        <v>139</v>
      </c>
    </row>
    <row r="252" s="14" customFormat="1">
      <c r="A252" s="14"/>
      <c r="B252" s="242"/>
      <c r="C252" s="243"/>
      <c r="D252" s="233" t="s">
        <v>148</v>
      </c>
      <c r="E252" s="244" t="s">
        <v>1</v>
      </c>
      <c r="F252" s="245" t="s">
        <v>300</v>
      </c>
      <c r="G252" s="243"/>
      <c r="H252" s="246">
        <v>0.097000000000000003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148</v>
      </c>
      <c r="AU252" s="252" t="s">
        <v>86</v>
      </c>
      <c r="AV252" s="14" t="s">
        <v>86</v>
      </c>
      <c r="AW252" s="14" t="s">
        <v>33</v>
      </c>
      <c r="AX252" s="14" t="s">
        <v>84</v>
      </c>
      <c r="AY252" s="252" t="s">
        <v>139</v>
      </c>
    </row>
    <row r="253" s="12" customFormat="1" ht="22.8" customHeight="1">
      <c r="A253" s="12"/>
      <c r="B253" s="202"/>
      <c r="C253" s="203"/>
      <c r="D253" s="204" t="s">
        <v>75</v>
      </c>
      <c r="E253" s="216" t="s">
        <v>146</v>
      </c>
      <c r="F253" s="216" t="s">
        <v>301</v>
      </c>
      <c r="G253" s="203"/>
      <c r="H253" s="203"/>
      <c r="I253" s="206"/>
      <c r="J253" s="217">
        <f>BK253</f>
        <v>0</v>
      </c>
      <c r="K253" s="203"/>
      <c r="L253" s="208"/>
      <c r="M253" s="209"/>
      <c r="N253" s="210"/>
      <c r="O253" s="210"/>
      <c r="P253" s="211">
        <f>SUM(P254:P262)</f>
        <v>0</v>
      </c>
      <c r="Q253" s="210"/>
      <c r="R253" s="211">
        <f>SUM(R254:R262)</f>
        <v>18.638969999999997</v>
      </c>
      <c r="S253" s="210"/>
      <c r="T253" s="212">
        <f>SUM(T254:T262)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3" t="s">
        <v>84</v>
      </c>
      <c r="AT253" s="214" t="s">
        <v>75</v>
      </c>
      <c r="AU253" s="214" t="s">
        <v>84</v>
      </c>
      <c r="AY253" s="213" t="s">
        <v>139</v>
      </c>
      <c r="BK253" s="215">
        <f>SUM(BK254:BK262)</f>
        <v>0</v>
      </c>
    </row>
    <row r="254" s="2" customFormat="1" ht="24.15" customHeight="1">
      <c r="A254" s="38"/>
      <c r="B254" s="39"/>
      <c r="C254" s="218" t="s">
        <v>7</v>
      </c>
      <c r="D254" s="218" t="s">
        <v>141</v>
      </c>
      <c r="E254" s="219" t="s">
        <v>302</v>
      </c>
      <c r="F254" s="220" t="s">
        <v>303</v>
      </c>
      <c r="G254" s="221" t="s">
        <v>216</v>
      </c>
      <c r="H254" s="222">
        <v>3.5</v>
      </c>
      <c r="I254" s="223"/>
      <c r="J254" s="224">
        <f>ROUND(I254*H254,2)</f>
        <v>0</v>
      </c>
      <c r="K254" s="220" t="s">
        <v>145</v>
      </c>
      <c r="L254" s="44"/>
      <c r="M254" s="225" t="s">
        <v>1</v>
      </c>
      <c r="N254" s="226" t="s">
        <v>41</v>
      </c>
      <c r="O254" s="91"/>
      <c r="P254" s="227">
        <f>O254*H254</f>
        <v>0</v>
      </c>
      <c r="Q254" s="227">
        <v>0.22797999999999999</v>
      </c>
      <c r="R254" s="227">
        <f>Q254*H254</f>
        <v>0.79792999999999992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146</v>
      </c>
      <c r="AT254" s="229" t="s">
        <v>141</v>
      </c>
      <c r="AU254" s="229" t="s">
        <v>86</v>
      </c>
      <c r="AY254" s="17" t="s">
        <v>139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84</v>
      </c>
      <c r="BK254" s="230">
        <f>ROUND(I254*H254,2)</f>
        <v>0</v>
      </c>
      <c r="BL254" s="17" t="s">
        <v>146</v>
      </c>
      <c r="BM254" s="229" t="s">
        <v>304</v>
      </c>
    </row>
    <row r="255" s="13" customFormat="1">
      <c r="A255" s="13"/>
      <c r="B255" s="231"/>
      <c r="C255" s="232"/>
      <c r="D255" s="233" t="s">
        <v>148</v>
      </c>
      <c r="E255" s="234" t="s">
        <v>1</v>
      </c>
      <c r="F255" s="235" t="s">
        <v>305</v>
      </c>
      <c r="G255" s="232"/>
      <c r="H255" s="234" t="s">
        <v>1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148</v>
      </c>
      <c r="AU255" s="241" t="s">
        <v>86</v>
      </c>
      <c r="AV255" s="13" t="s">
        <v>84</v>
      </c>
      <c r="AW255" s="13" t="s">
        <v>33</v>
      </c>
      <c r="AX255" s="13" t="s">
        <v>76</v>
      </c>
      <c r="AY255" s="241" t="s">
        <v>139</v>
      </c>
    </row>
    <row r="256" s="14" customFormat="1">
      <c r="A256" s="14"/>
      <c r="B256" s="242"/>
      <c r="C256" s="243"/>
      <c r="D256" s="233" t="s">
        <v>148</v>
      </c>
      <c r="E256" s="244" t="s">
        <v>1</v>
      </c>
      <c r="F256" s="245" t="s">
        <v>306</v>
      </c>
      <c r="G256" s="243"/>
      <c r="H256" s="246">
        <v>3.5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148</v>
      </c>
      <c r="AU256" s="252" t="s">
        <v>86</v>
      </c>
      <c r="AV256" s="14" t="s">
        <v>86</v>
      </c>
      <c r="AW256" s="14" t="s">
        <v>33</v>
      </c>
      <c r="AX256" s="14" t="s">
        <v>84</v>
      </c>
      <c r="AY256" s="252" t="s">
        <v>139</v>
      </c>
    </row>
    <row r="257" s="2" customFormat="1" ht="24.15" customHeight="1">
      <c r="A257" s="38"/>
      <c r="B257" s="39"/>
      <c r="C257" s="218" t="s">
        <v>307</v>
      </c>
      <c r="D257" s="218" t="s">
        <v>141</v>
      </c>
      <c r="E257" s="219" t="s">
        <v>308</v>
      </c>
      <c r="F257" s="220" t="s">
        <v>309</v>
      </c>
      <c r="G257" s="221" t="s">
        <v>216</v>
      </c>
      <c r="H257" s="222">
        <v>14</v>
      </c>
      <c r="I257" s="223"/>
      <c r="J257" s="224">
        <f>ROUND(I257*H257,2)</f>
        <v>0</v>
      </c>
      <c r="K257" s="220" t="s">
        <v>145</v>
      </c>
      <c r="L257" s="44"/>
      <c r="M257" s="225" t="s">
        <v>1</v>
      </c>
      <c r="N257" s="226" t="s">
        <v>41</v>
      </c>
      <c r="O257" s="91"/>
      <c r="P257" s="227">
        <f>O257*H257</f>
        <v>0</v>
      </c>
      <c r="Q257" s="227">
        <v>0.24315999999999999</v>
      </c>
      <c r="R257" s="227">
        <f>Q257*H257</f>
        <v>3.4042399999999997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146</v>
      </c>
      <c r="AT257" s="229" t="s">
        <v>141</v>
      </c>
      <c r="AU257" s="229" t="s">
        <v>86</v>
      </c>
      <c r="AY257" s="17" t="s">
        <v>139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84</v>
      </c>
      <c r="BK257" s="230">
        <f>ROUND(I257*H257,2)</f>
        <v>0</v>
      </c>
      <c r="BL257" s="17" t="s">
        <v>146</v>
      </c>
      <c r="BM257" s="229" t="s">
        <v>310</v>
      </c>
    </row>
    <row r="258" s="13" customFormat="1">
      <c r="A258" s="13"/>
      <c r="B258" s="231"/>
      <c r="C258" s="232"/>
      <c r="D258" s="233" t="s">
        <v>148</v>
      </c>
      <c r="E258" s="234" t="s">
        <v>1</v>
      </c>
      <c r="F258" s="235" t="s">
        <v>311</v>
      </c>
      <c r="G258" s="232"/>
      <c r="H258" s="234" t="s">
        <v>1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148</v>
      </c>
      <c r="AU258" s="241" t="s">
        <v>86</v>
      </c>
      <c r="AV258" s="13" t="s">
        <v>84</v>
      </c>
      <c r="AW258" s="13" t="s">
        <v>33</v>
      </c>
      <c r="AX258" s="13" t="s">
        <v>76</v>
      </c>
      <c r="AY258" s="241" t="s">
        <v>139</v>
      </c>
    </row>
    <row r="259" s="14" customFormat="1">
      <c r="A259" s="14"/>
      <c r="B259" s="242"/>
      <c r="C259" s="243"/>
      <c r="D259" s="233" t="s">
        <v>148</v>
      </c>
      <c r="E259" s="244" t="s">
        <v>1</v>
      </c>
      <c r="F259" s="245" t="s">
        <v>312</v>
      </c>
      <c r="G259" s="243"/>
      <c r="H259" s="246">
        <v>14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148</v>
      </c>
      <c r="AU259" s="252" t="s">
        <v>86</v>
      </c>
      <c r="AV259" s="14" t="s">
        <v>86</v>
      </c>
      <c r="AW259" s="14" t="s">
        <v>33</v>
      </c>
      <c r="AX259" s="14" t="s">
        <v>84</v>
      </c>
      <c r="AY259" s="252" t="s">
        <v>139</v>
      </c>
    </row>
    <row r="260" s="2" customFormat="1" ht="33" customHeight="1">
      <c r="A260" s="38"/>
      <c r="B260" s="39"/>
      <c r="C260" s="218" t="s">
        <v>313</v>
      </c>
      <c r="D260" s="218" t="s">
        <v>141</v>
      </c>
      <c r="E260" s="219" t="s">
        <v>314</v>
      </c>
      <c r="F260" s="220" t="s">
        <v>315</v>
      </c>
      <c r="G260" s="221" t="s">
        <v>216</v>
      </c>
      <c r="H260" s="222">
        <v>14</v>
      </c>
      <c r="I260" s="223"/>
      <c r="J260" s="224">
        <f>ROUND(I260*H260,2)</f>
        <v>0</v>
      </c>
      <c r="K260" s="220" t="s">
        <v>145</v>
      </c>
      <c r="L260" s="44"/>
      <c r="M260" s="225" t="s">
        <v>1</v>
      </c>
      <c r="N260" s="226" t="s">
        <v>41</v>
      </c>
      <c r="O260" s="91"/>
      <c r="P260" s="227">
        <f>O260*H260</f>
        <v>0</v>
      </c>
      <c r="Q260" s="227">
        <v>1.0311999999999999</v>
      </c>
      <c r="R260" s="227">
        <f>Q260*H260</f>
        <v>14.436799999999998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146</v>
      </c>
      <c r="AT260" s="229" t="s">
        <v>141</v>
      </c>
      <c r="AU260" s="229" t="s">
        <v>86</v>
      </c>
      <c r="AY260" s="17" t="s">
        <v>139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84</v>
      </c>
      <c r="BK260" s="230">
        <f>ROUND(I260*H260,2)</f>
        <v>0</v>
      </c>
      <c r="BL260" s="17" t="s">
        <v>146</v>
      </c>
      <c r="BM260" s="229" t="s">
        <v>316</v>
      </c>
    </row>
    <row r="261" s="13" customFormat="1">
      <c r="A261" s="13"/>
      <c r="B261" s="231"/>
      <c r="C261" s="232"/>
      <c r="D261" s="233" t="s">
        <v>148</v>
      </c>
      <c r="E261" s="234" t="s">
        <v>1</v>
      </c>
      <c r="F261" s="235" t="s">
        <v>311</v>
      </c>
      <c r="G261" s="232"/>
      <c r="H261" s="234" t="s">
        <v>1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1" t="s">
        <v>148</v>
      </c>
      <c r="AU261" s="241" t="s">
        <v>86</v>
      </c>
      <c r="AV261" s="13" t="s">
        <v>84</v>
      </c>
      <c r="AW261" s="13" t="s">
        <v>33</v>
      </c>
      <c r="AX261" s="13" t="s">
        <v>76</v>
      </c>
      <c r="AY261" s="241" t="s">
        <v>139</v>
      </c>
    </row>
    <row r="262" s="14" customFormat="1">
      <c r="A262" s="14"/>
      <c r="B262" s="242"/>
      <c r="C262" s="243"/>
      <c r="D262" s="233" t="s">
        <v>148</v>
      </c>
      <c r="E262" s="244" t="s">
        <v>1</v>
      </c>
      <c r="F262" s="245" t="s">
        <v>312</v>
      </c>
      <c r="G262" s="243"/>
      <c r="H262" s="246">
        <v>14</v>
      </c>
      <c r="I262" s="247"/>
      <c r="J262" s="243"/>
      <c r="K262" s="243"/>
      <c r="L262" s="248"/>
      <c r="M262" s="249"/>
      <c r="N262" s="250"/>
      <c r="O262" s="250"/>
      <c r="P262" s="250"/>
      <c r="Q262" s="250"/>
      <c r="R262" s="250"/>
      <c r="S262" s="250"/>
      <c r="T262" s="25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2" t="s">
        <v>148</v>
      </c>
      <c r="AU262" s="252" t="s">
        <v>86</v>
      </c>
      <c r="AV262" s="14" t="s">
        <v>86</v>
      </c>
      <c r="AW262" s="14" t="s">
        <v>33</v>
      </c>
      <c r="AX262" s="14" t="s">
        <v>84</v>
      </c>
      <c r="AY262" s="252" t="s">
        <v>139</v>
      </c>
    </row>
    <row r="263" s="12" customFormat="1" ht="22.8" customHeight="1">
      <c r="A263" s="12"/>
      <c r="B263" s="202"/>
      <c r="C263" s="203"/>
      <c r="D263" s="204" t="s">
        <v>75</v>
      </c>
      <c r="E263" s="216" t="s">
        <v>196</v>
      </c>
      <c r="F263" s="216" t="s">
        <v>317</v>
      </c>
      <c r="G263" s="203"/>
      <c r="H263" s="203"/>
      <c r="I263" s="206"/>
      <c r="J263" s="217">
        <f>BK263</f>
        <v>0</v>
      </c>
      <c r="K263" s="203"/>
      <c r="L263" s="208"/>
      <c r="M263" s="209"/>
      <c r="N263" s="210"/>
      <c r="O263" s="210"/>
      <c r="P263" s="211">
        <f>SUM(P264:P290)</f>
        <v>0</v>
      </c>
      <c r="Q263" s="210"/>
      <c r="R263" s="211">
        <f>SUM(R264:R290)</f>
        <v>3391.136982</v>
      </c>
      <c r="S263" s="210"/>
      <c r="T263" s="212">
        <f>SUM(T264:T290)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3" t="s">
        <v>84</v>
      </c>
      <c r="AT263" s="214" t="s">
        <v>75</v>
      </c>
      <c r="AU263" s="214" t="s">
        <v>84</v>
      </c>
      <c r="AY263" s="213" t="s">
        <v>139</v>
      </c>
      <c r="BK263" s="215">
        <f>SUM(BK264:BK290)</f>
        <v>0</v>
      </c>
    </row>
    <row r="264" s="2" customFormat="1" ht="37.8" customHeight="1">
      <c r="A264" s="38"/>
      <c r="B264" s="39"/>
      <c r="C264" s="218" t="s">
        <v>318</v>
      </c>
      <c r="D264" s="218" t="s">
        <v>141</v>
      </c>
      <c r="E264" s="219" t="s">
        <v>319</v>
      </c>
      <c r="F264" s="220" t="s">
        <v>320</v>
      </c>
      <c r="G264" s="221" t="s">
        <v>216</v>
      </c>
      <c r="H264" s="222">
        <v>3577.1999999999998</v>
      </c>
      <c r="I264" s="223"/>
      <c r="J264" s="224">
        <f>ROUND(I264*H264,2)</f>
        <v>0</v>
      </c>
      <c r="K264" s="220" t="s">
        <v>145</v>
      </c>
      <c r="L264" s="44"/>
      <c r="M264" s="225" t="s">
        <v>1</v>
      </c>
      <c r="N264" s="226" t="s">
        <v>41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146</v>
      </c>
      <c r="AT264" s="229" t="s">
        <v>141</v>
      </c>
      <c r="AU264" s="229" t="s">
        <v>86</v>
      </c>
      <c r="AY264" s="17" t="s">
        <v>139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84</v>
      </c>
      <c r="BK264" s="230">
        <f>ROUND(I264*H264,2)</f>
        <v>0</v>
      </c>
      <c r="BL264" s="17" t="s">
        <v>146</v>
      </c>
      <c r="BM264" s="229" t="s">
        <v>321</v>
      </c>
    </row>
    <row r="265" s="13" customFormat="1">
      <c r="A265" s="13"/>
      <c r="B265" s="231"/>
      <c r="C265" s="232"/>
      <c r="D265" s="233" t="s">
        <v>148</v>
      </c>
      <c r="E265" s="234" t="s">
        <v>1</v>
      </c>
      <c r="F265" s="235" t="s">
        <v>322</v>
      </c>
      <c r="G265" s="232"/>
      <c r="H265" s="234" t="s">
        <v>1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1" t="s">
        <v>148</v>
      </c>
      <c r="AU265" s="241" t="s">
        <v>86</v>
      </c>
      <c r="AV265" s="13" t="s">
        <v>84</v>
      </c>
      <c r="AW265" s="13" t="s">
        <v>33</v>
      </c>
      <c r="AX265" s="13" t="s">
        <v>76</v>
      </c>
      <c r="AY265" s="241" t="s">
        <v>139</v>
      </c>
    </row>
    <row r="266" s="14" customFormat="1">
      <c r="A266" s="14"/>
      <c r="B266" s="242"/>
      <c r="C266" s="243"/>
      <c r="D266" s="233" t="s">
        <v>148</v>
      </c>
      <c r="E266" s="244" t="s">
        <v>1</v>
      </c>
      <c r="F266" s="245" t="s">
        <v>218</v>
      </c>
      <c r="G266" s="243"/>
      <c r="H266" s="246">
        <v>3577.1999999999998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2" t="s">
        <v>148</v>
      </c>
      <c r="AU266" s="252" t="s">
        <v>86</v>
      </c>
      <c r="AV266" s="14" t="s">
        <v>86</v>
      </c>
      <c r="AW266" s="14" t="s">
        <v>33</v>
      </c>
      <c r="AX266" s="14" t="s">
        <v>76</v>
      </c>
      <c r="AY266" s="252" t="s">
        <v>139</v>
      </c>
    </row>
    <row r="267" s="15" customFormat="1">
      <c r="A267" s="15"/>
      <c r="B267" s="253"/>
      <c r="C267" s="254"/>
      <c r="D267" s="233" t="s">
        <v>148</v>
      </c>
      <c r="E267" s="255" t="s">
        <v>1</v>
      </c>
      <c r="F267" s="256" t="s">
        <v>157</v>
      </c>
      <c r="G267" s="254"/>
      <c r="H267" s="257">
        <v>3577.1999999999998</v>
      </c>
      <c r="I267" s="258"/>
      <c r="J267" s="254"/>
      <c r="K267" s="254"/>
      <c r="L267" s="259"/>
      <c r="M267" s="260"/>
      <c r="N267" s="261"/>
      <c r="O267" s="261"/>
      <c r="P267" s="261"/>
      <c r="Q267" s="261"/>
      <c r="R267" s="261"/>
      <c r="S267" s="261"/>
      <c r="T267" s="262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3" t="s">
        <v>148</v>
      </c>
      <c r="AU267" s="263" t="s">
        <v>86</v>
      </c>
      <c r="AV267" s="15" t="s">
        <v>146</v>
      </c>
      <c r="AW267" s="15" t="s">
        <v>33</v>
      </c>
      <c r="AX267" s="15" t="s">
        <v>84</v>
      </c>
      <c r="AY267" s="263" t="s">
        <v>139</v>
      </c>
    </row>
    <row r="268" s="2" customFormat="1" ht="21.75" customHeight="1">
      <c r="A268" s="38"/>
      <c r="B268" s="39"/>
      <c r="C268" s="264" t="s">
        <v>323</v>
      </c>
      <c r="D268" s="264" t="s">
        <v>234</v>
      </c>
      <c r="E268" s="265" t="s">
        <v>324</v>
      </c>
      <c r="F268" s="266" t="s">
        <v>325</v>
      </c>
      <c r="G268" s="267" t="s">
        <v>237</v>
      </c>
      <c r="H268" s="268">
        <v>128.779</v>
      </c>
      <c r="I268" s="269"/>
      <c r="J268" s="270">
        <f>ROUND(I268*H268,2)</f>
        <v>0</v>
      </c>
      <c r="K268" s="266" t="s">
        <v>145</v>
      </c>
      <c r="L268" s="271"/>
      <c r="M268" s="272" t="s">
        <v>1</v>
      </c>
      <c r="N268" s="273" t="s">
        <v>41</v>
      </c>
      <c r="O268" s="91"/>
      <c r="P268" s="227">
        <f>O268*H268</f>
        <v>0</v>
      </c>
      <c r="Q268" s="227">
        <v>1</v>
      </c>
      <c r="R268" s="227">
        <f>Q268*H268</f>
        <v>128.779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213</v>
      </c>
      <c r="AT268" s="229" t="s">
        <v>234</v>
      </c>
      <c r="AU268" s="229" t="s">
        <v>86</v>
      </c>
      <c r="AY268" s="17" t="s">
        <v>139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84</v>
      </c>
      <c r="BK268" s="230">
        <f>ROUND(I268*H268,2)</f>
        <v>0</v>
      </c>
      <c r="BL268" s="17" t="s">
        <v>146</v>
      </c>
      <c r="BM268" s="229" t="s">
        <v>326</v>
      </c>
    </row>
    <row r="269" s="13" customFormat="1">
      <c r="A269" s="13"/>
      <c r="B269" s="231"/>
      <c r="C269" s="232"/>
      <c r="D269" s="233" t="s">
        <v>148</v>
      </c>
      <c r="E269" s="234" t="s">
        <v>1</v>
      </c>
      <c r="F269" s="235" t="s">
        <v>327</v>
      </c>
      <c r="G269" s="232"/>
      <c r="H269" s="234" t="s">
        <v>1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148</v>
      </c>
      <c r="AU269" s="241" t="s">
        <v>86</v>
      </c>
      <c r="AV269" s="13" t="s">
        <v>84</v>
      </c>
      <c r="AW269" s="13" t="s">
        <v>33</v>
      </c>
      <c r="AX269" s="13" t="s">
        <v>76</v>
      </c>
      <c r="AY269" s="241" t="s">
        <v>139</v>
      </c>
    </row>
    <row r="270" s="13" customFormat="1">
      <c r="A270" s="13"/>
      <c r="B270" s="231"/>
      <c r="C270" s="232"/>
      <c r="D270" s="233" t="s">
        <v>148</v>
      </c>
      <c r="E270" s="234" t="s">
        <v>1</v>
      </c>
      <c r="F270" s="235" t="s">
        <v>328</v>
      </c>
      <c r="G270" s="232"/>
      <c r="H270" s="234" t="s">
        <v>1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148</v>
      </c>
      <c r="AU270" s="241" t="s">
        <v>86</v>
      </c>
      <c r="AV270" s="13" t="s">
        <v>84</v>
      </c>
      <c r="AW270" s="13" t="s">
        <v>33</v>
      </c>
      <c r="AX270" s="13" t="s">
        <v>76</v>
      </c>
      <c r="AY270" s="241" t="s">
        <v>139</v>
      </c>
    </row>
    <row r="271" s="14" customFormat="1">
      <c r="A271" s="14"/>
      <c r="B271" s="242"/>
      <c r="C271" s="243"/>
      <c r="D271" s="233" t="s">
        <v>148</v>
      </c>
      <c r="E271" s="244" t="s">
        <v>1</v>
      </c>
      <c r="F271" s="245" t="s">
        <v>329</v>
      </c>
      <c r="G271" s="243"/>
      <c r="H271" s="246">
        <v>128.779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148</v>
      </c>
      <c r="AU271" s="252" t="s">
        <v>86</v>
      </c>
      <c r="AV271" s="14" t="s">
        <v>86</v>
      </c>
      <c r="AW271" s="14" t="s">
        <v>33</v>
      </c>
      <c r="AX271" s="14" t="s">
        <v>84</v>
      </c>
      <c r="AY271" s="252" t="s">
        <v>139</v>
      </c>
    </row>
    <row r="272" s="2" customFormat="1" ht="24.15" customHeight="1">
      <c r="A272" s="38"/>
      <c r="B272" s="39"/>
      <c r="C272" s="218" t="s">
        <v>330</v>
      </c>
      <c r="D272" s="218" t="s">
        <v>141</v>
      </c>
      <c r="E272" s="219" t="s">
        <v>331</v>
      </c>
      <c r="F272" s="220" t="s">
        <v>332</v>
      </c>
      <c r="G272" s="221" t="s">
        <v>216</v>
      </c>
      <c r="H272" s="222">
        <v>6829.1999999999998</v>
      </c>
      <c r="I272" s="223"/>
      <c r="J272" s="224">
        <f>ROUND(I272*H272,2)</f>
        <v>0</v>
      </c>
      <c r="K272" s="220" t="s">
        <v>145</v>
      </c>
      <c r="L272" s="44"/>
      <c r="M272" s="225" t="s">
        <v>1</v>
      </c>
      <c r="N272" s="226" t="s">
        <v>41</v>
      </c>
      <c r="O272" s="91"/>
      <c r="P272" s="227">
        <f>O272*H272</f>
        <v>0</v>
      </c>
      <c r="Q272" s="227">
        <v>0.34499999999999997</v>
      </c>
      <c r="R272" s="227">
        <f>Q272*H272</f>
        <v>2356.0739999999996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146</v>
      </c>
      <c r="AT272" s="229" t="s">
        <v>141</v>
      </c>
      <c r="AU272" s="229" t="s">
        <v>86</v>
      </c>
      <c r="AY272" s="17" t="s">
        <v>139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84</v>
      </c>
      <c r="BK272" s="230">
        <f>ROUND(I272*H272,2)</f>
        <v>0</v>
      </c>
      <c r="BL272" s="17" t="s">
        <v>146</v>
      </c>
      <c r="BM272" s="229" t="s">
        <v>333</v>
      </c>
    </row>
    <row r="273" s="13" customFormat="1">
      <c r="A273" s="13"/>
      <c r="B273" s="231"/>
      <c r="C273" s="232"/>
      <c r="D273" s="233" t="s">
        <v>148</v>
      </c>
      <c r="E273" s="234" t="s">
        <v>1</v>
      </c>
      <c r="F273" s="235" t="s">
        <v>334</v>
      </c>
      <c r="G273" s="232"/>
      <c r="H273" s="234" t="s">
        <v>1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148</v>
      </c>
      <c r="AU273" s="241" t="s">
        <v>86</v>
      </c>
      <c r="AV273" s="13" t="s">
        <v>84</v>
      </c>
      <c r="AW273" s="13" t="s">
        <v>33</v>
      </c>
      <c r="AX273" s="13" t="s">
        <v>76</v>
      </c>
      <c r="AY273" s="241" t="s">
        <v>139</v>
      </c>
    </row>
    <row r="274" s="14" customFormat="1">
      <c r="A274" s="14"/>
      <c r="B274" s="242"/>
      <c r="C274" s="243"/>
      <c r="D274" s="233" t="s">
        <v>148</v>
      </c>
      <c r="E274" s="244" t="s">
        <v>1</v>
      </c>
      <c r="F274" s="245" t="s">
        <v>335</v>
      </c>
      <c r="G274" s="243"/>
      <c r="H274" s="246">
        <v>3495.9000000000001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148</v>
      </c>
      <c r="AU274" s="252" t="s">
        <v>86</v>
      </c>
      <c r="AV274" s="14" t="s">
        <v>86</v>
      </c>
      <c r="AW274" s="14" t="s">
        <v>33</v>
      </c>
      <c r="AX274" s="14" t="s">
        <v>76</v>
      </c>
      <c r="AY274" s="252" t="s">
        <v>139</v>
      </c>
    </row>
    <row r="275" s="13" customFormat="1">
      <c r="A275" s="13"/>
      <c r="B275" s="231"/>
      <c r="C275" s="232"/>
      <c r="D275" s="233" t="s">
        <v>148</v>
      </c>
      <c r="E275" s="234" t="s">
        <v>1</v>
      </c>
      <c r="F275" s="235" t="s">
        <v>336</v>
      </c>
      <c r="G275" s="232"/>
      <c r="H275" s="234" t="s">
        <v>1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148</v>
      </c>
      <c r="AU275" s="241" t="s">
        <v>86</v>
      </c>
      <c r="AV275" s="13" t="s">
        <v>84</v>
      </c>
      <c r="AW275" s="13" t="s">
        <v>33</v>
      </c>
      <c r="AX275" s="13" t="s">
        <v>76</v>
      </c>
      <c r="AY275" s="241" t="s">
        <v>139</v>
      </c>
    </row>
    <row r="276" s="14" customFormat="1">
      <c r="A276" s="14"/>
      <c r="B276" s="242"/>
      <c r="C276" s="243"/>
      <c r="D276" s="233" t="s">
        <v>148</v>
      </c>
      <c r="E276" s="244" t="s">
        <v>1</v>
      </c>
      <c r="F276" s="245" t="s">
        <v>337</v>
      </c>
      <c r="G276" s="243"/>
      <c r="H276" s="246">
        <v>3333.3000000000002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148</v>
      </c>
      <c r="AU276" s="252" t="s">
        <v>86</v>
      </c>
      <c r="AV276" s="14" t="s">
        <v>86</v>
      </c>
      <c r="AW276" s="14" t="s">
        <v>33</v>
      </c>
      <c r="AX276" s="14" t="s">
        <v>76</v>
      </c>
      <c r="AY276" s="252" t="s">
        <v>139</v>
      </c>
    </row>
    <row r="277" s="15" customFormat="1">
      <c r="A277" s="15"/>
      <c r="B277" s="253"/>
      <c r="C277" s="254"/>
      <c r="D277" s="233" t="s">
        <v>148</v>
      </c>
      <c r="E277" s="255" t="s">
        <v>1</v>
      </c>
      <c r="F277" s="256" t="s">
        <v>157</v>
      </c>
      <c r="G277" s="254"/>
      <c r="H277" s="257">
        <v>6829.2000000000007</v>
      </c>
      <c r="I277" s="258"/>
      <c r="J277" s="254"/>
      <c r="K277" s="254"/>
      <c r="L277" s="259"/>
      <c r="M277" s="260"/>
      <c r="N277" s="261"/>
      <c r="O277" s="261"/>
      <c r="P277" s="261"/>
      <c r="Q277" s="261"/>
      <c r="R277" s="261"/>
      <c r="S277" s="261"/>
      <c r="T277" s="262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3" t="s">
        <v>148</v>
      </c>
      <c r="AU277" s="263" t="s">
        <v>86</v>
      </c>
      <c r="AV277" s="15" t="s">
        <v>146</v>
      </c>
      <c r="AW277" s="15" t="s">
        <v>33</v>
      </c>
      <c r="AX277" s="15" t="s">
        <v>84</v>
      </c>
      <c r="AY277" s="263" t="s">
        <v>139</v>
      </c>
    </row>
    <row r="278" s="2" customFormat="1" ht="33" customHeight="1">
      <c r="A278" s="38"/>
      <c r="B278" s="39"/>
      <c r="C278" s="218" t="s">
        <v>338</v>
      </c>
      <c r="D278" s="218" t="s">
        <v>141</v>
      </c>
      <c r="E278" s="219" t="s">
        <v>339</v>
      </c>
      <c r="F278" s="220" t="s">
        <v>340</v>
      </c>
      <c r="G278" s="221" t="s">
        <v>216</v>
      </c>
      <c r="H278" s="222">
        <v>2601.5999999999999</v>
      </c>
      <c r="I278" s="223"/>
      <c r="J278" s="224">
        <f>ROUND(I278*H278,2)</f>
        <v>0</v>
      </c>
      <c r="K278" s="220" t="s">
        <v>145</v>
      </c>
      <c r="L278" s="44"/>
      <c r="M278" s="225" t="s">
        <v>1</v>
      </c>
      <c r="N278" s="226" t="s">
        <v>41</v>
      </c>
      <c r="O278" s="91"/>
      <c r="P278" s="227">
        <f>O278*H278</f>
        <v>0</v>
      </c>
      <c r="Q278" s="227">
        <v>0.15826000000000001</v>
      </c>
      <c r="R278" s="227">
        <f>Q278*H278</f>
        <v>411.72921600000001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146</v>
      </c>
      <c r="AT278" s="229" t="s">
        <v>141</v>
      </c>
      <c r="AU278" s="229" t="s">
        <v>86</v>
      </c>
      <c r="AY278" s="17" t="s">
        <v>139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84</v>
      </c>
      <c r="BK278" s="230">
        <f>ROUND(I278*H278,2)</f>
        <v>0</v>
      </c>
      <c r="BL278" s="17" t="s">
        <v>146</v>
      </c>
      <c r="BM278" s="229" t="s">
        <v>341</v>
      </c>
    </row>
    <row r="279" s="13" customFormat="1">
      <c r="A279" s="13"/>
      <c r="B279" s="231"/>
      <c r="C279" s="232"/>
      <c r="D279" s="233" t="s">
        <v>148</v>
      </c>
      <c r="E279" s="234" t="s">
        <v>1</v>
      </c>
      <c r="F279" s="235" t="s">
        <v>342</v>
      </c>
      <c r="G279" s="232"/>
      <c r="H279" s="234" t="s">
        <v>1</v>
      </c>
      <c r="I279" s="236"/>
      <c r="J279" s="232"/>
      <c r="K279" s="232"/>
      <c r="L279" s="237"/>
      <c r="M279" s="238"/>
      <c r="N279" s="239"/>
      <c r="O279" s="239"/>
      <c r="P279" s="239"/>
      <c r="Q279" s="239"/>
      <c r="R279" s="239"/>
      <c r="S279" s="239"/>
      <c r="T279" s="24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1" t="s">
        <v>148</v>
      </c>
      <c r="AU279" s="241" t="s">
        <v>86</v>
      </c>
      <c r="AV279" s="13" t="s">
        <v>84</v>
      </c>
      <c r="AW279" s="13" t="s">
        <v>33</v>
      </c>
      <c r="AX279" s="13" t="s">
        <v>76</v>
      </c>
      <c r="AY279" s="241" t="s">
        <v>139</v>
      </c>
    </row>
    <row r="280" s="14" customFormat="1">
      <c r="A280" s="14"/>
      <c r="B280" s="242"/>
      <c r="C280" s="243"/>
      <c r="D280" s="233" t="s">
        <v>148</v>
      </c>
      <c r="E280" s="244" t="s">
        <v>1</v>
      </c>
      <c r="F280" s="245" t="s">
        <v>343</v>
      </c>
      <c r="G280" s="243"/>
      <c r="H280" s="246">
        <v>2601.5999999999999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148</v>
      </c>
      <c r="AU280" s="252" t="s">
        <v>86</v>
      </c>
      <c r="AV280" s="14" t="s">
        <v>86</v>
      </c>
      <c r="AW280" s="14" t="s">
        <v>33</v>
      </c>
      <c r="AX280" s="14" t="s">
        <v>84</v>
      </c>
      <c r="AY280" s="252" t="s">
        <v>139</v>
      </c>
    </row>
    <row r="281" s="2" customFormat="1" ht="21.75" customHeight="1">
      <c r="A281" s="38"/>
      <c r="B281" s="39"/>
      <c r="C281" s="218" t="s">
        <v>344</v>
      </c>
      <c r="D281" s="218" t="s">
        <v>141</v>
      </c>
      <c r="E281" s="219" t="s">
        <v>345</v>
      </c>
      <c r="F281" s="220" t="s">
        <v>346</v>
      </c>
      <c r="G281" s="221" t="s">
        <v>216</v>
      </c>
      <c r="H281" s="222">
        <v>2601.5999999999999</v>
      </c>
      <c r="I281" s="223"/>
      <c r="J281" s="224">
        <f>ROUND(I281*H281,2)</f>
        <v>0</v>
      </c>
      <c r="K281" s="220" t="s">
        <v>145</v>
      </c>
      <c r="L281" s="44"/>
      <c r="M281" s="225" t="s">
        <v>1</v>
      </c>
      <c r="N281" s="226" t="s">
        <v>41</v>
      </c>
      <c r="O281" s="91"/>
      <c r="P281" s="227">
        <f>O281*H281</f>
        <v>0</v>
      </c>
      <c r="Q281" s="227">
        <v>0.00031</v>
      </c>
      <c r="R281" s="227">
        <f>Q281*H281</f>
        <v>0.80649599999999999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146</v>
      </c>
      <c r="AT281" s="229" t="s">
        <v>141</v>
      </c>
      <c r="AU281" s="229" t="s">
        <v>86</v>
      </c>
      <c r="AY281" s="17" t="s">
        <v>139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84</v>
      </c>
      <c r="BK281" s="230">
        <f>ROUND(I281*H281,2)</f>
        <v>0</v>
      </c>
      <c r="BL281" s="17" t="s">
        <v>146</v>
      </c>
      <c r="BM281" s="229" t="s">
        <v>347</v>
      </c>
    </row>
    <row r="282" s="2" customFormat="1" ht="33" customHeight="1">
      <c r="A282" s="38"/>
      <c r="B282" s="39"/>
      <c r="C282" s="218" t="s">
        <v>348</v>
      </c>
      <c r="D282" s="218" t="s">
        <v>141</v>
      </c>
      <c r="E282" s="219" t="s">
        <v>349</v>
      </c>
      <c r="F282" s="220" t="s">
        <v>350</v>
      </c>
      <c r="G282" s="221" t="s">
        <v>216</v>
      </c>
      <c r="H282" s="222">
        <v>2439</v>
      </c>
      <c r="I282" s="223"/>
      <c r="J282" s="224">
        <f>ROUND(I282*H282,2)</f>
        <v>0</v>
      </c>
      <c r="K282" s="220" t="s">
        <v>145</v>
      </c>
      <c r="L282" s="44"/>
      <c r="M282" s="225" t="s">
        <v>1</v>
      </c>
      <c r="N282" s="226" t="s">
        <v>41</v>
      </c>
      <c r="O282" s="91"/>
      <c r="P282" s="227">
        <f>O282*H282</f>
        <v>0</v>
      </c>
      <c r="Q282" s="227">
        <v>0.10373</v>
      </c>
      <c r="R282" s="227">
        <f>Q282*H282</f>
        <v>252.99746999999999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146</v>
      </c>
      <c r="AT282" s="229" t="s">
        <v>141</v>
      </c>
      <c r="AU282" s="229" t="s">
        <v>86</v>
      </c>
      <c r="AY282" s="17" t="s">
        <v>139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84</v>
      </c>
      <c r="BK282" s="230">
        <f>ROUND(I282*H282,2)</f>
        <v>0</v>
      </c>
      <c r="BL282" s="17" t="s">
        <v>146</v>
      </c>
      <c r="BM282" s="229" t="s">
        <v>351</v>
      </c>
    </row>
    <row r="283" s="13" customFormat="1">
      <c r="A283" s="13"/>
      <c r="B283" s="231"/>
      <c r="C283" s="232"/>
      <c r="D283" s="233" t="s">
        <v>148</v>
      </c>
      <c r="E283" s="234" t="s">
        <v>1</v>
      </c>
      <c r="F283" s="235" t="s">
        <v>342</v>
      </c>
      <c r="G283" s="232"/>
      <c r="H283" s="234" t="s">
        <v>1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148</v>
      </c>
      <c r="AU283" s="241" t="s">
        <v>86</v>
      </c>
      <c r="AV283" s="13" t="s">
        <v>84</v>
      </c>
      <c r="AW283" s="13" t="s">
        <v>33</v>
      </c>
      <c r="AX283" s="13" t="s">
        <v>76</v>
      </c>
      <c r="AY283" s="241" t="s">
        <v>139</v>
      </c>
    </row>
    <row r="284" s="14" customFormat="1">
      <c r="A284" s="14"/>
      <c r="B284" s="242"/>
      <c r="C284" s="243"/>
      <c r="D284" s="233" t="s">
        <v>148</v>
      </c>
      <c r="E284" s="244" t="s">
        <v>1</v>
      </c>
      <c r="F284" s="245" t="s">
        <v>352</v>
      </c>
      <c r="G284" s="243"/>
      <c r="H284" s="246">
        <v>2439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148</v>
      </c>
      <c r="AU284" s="252" t="s">
        <v>86</v>
      </c>
      <c r="AV284" s="14" t="s">
        <v>86</v>
      </c>
      <c r="AW284" s="14" t="s">
        <v>33</v>
      </c>
      <c r="AX284" s="14" t="s">
        <v>84</v>
      </c>
      <c r="AY284" s="252" t="s">
        <v>139</v>
      </c>
    </row>
    <row r="285" s="2" customFormat="1" ht="21.75" customHeight="1">
      <c r="A285" s="38"/>
      <c r="B285" s="39"/>
      <c r="C285" s="218" t="s">
        <v>353</v>
      </c>
      <c r="D285" s="218" t="s">
        <v>141</v>
      </c>
      <c r="E285" s="219" t="s">
        <v>354</v>
      </c>
      <c r="F285" s="220" t="s">
        <v>355</v>
      </c>
      <c r="G285" s="221" t="s">
        <v>216</v>
      </c>
      <c r="H285" s="222">
        <v>813</v>
      </c>
      <c r="I285" s="223"/>
      <c r="J285" s="224">
        <f>ROUND(I285*H285,2)</f>
        <v>0</v>
      </c>
      <c r="K285" s="220" t="s">
        <v>145</v>
      </c>
      <c r="L285" s="44"/>
      <c r="M285" s="225" t="s">
        <v>1</v>
      </c>
      <c r="N285" s="226" t="s">
        <v>41</v>
      </c>
      <c r="O285" s="91"/>
      <c r="P285" s="227">
        <f>O285*H285</f>
        <v>0</v>
      </c>
      <c r="Q285" s="227">
        <v>0.29160000000000003</v>
      </c>
      <c r="R285" s="227">
        <f>Q285*H285</f>
        <v>237.07080000000002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146</v>
      </c>
      <c r="AT285" s="229" t="s">
        <v>141</v>
      </c>
      <c r="AU285" s="229" t="s">
        <v>86</v>
      </c>
      <c r="AY285" s="17" t="s">
        <v>139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84</v>
      </c>
      <c r="BK285" s="230">
        <f>ROUND(I285*H285,2)</f>
        <v>0</v>
      </c>
      <c r="BL285" s="17" t="s">
        <v>146</v>
      </c>
      <c r="BM285" s="229" t="s">
        <v>356</v>
      </c>
    </row>
    <row r="286" s="13" customFormat="1">
      <c r="A286" s="13"/>
      <c r="B286" s="231"/>
      <c r="C286" s="232"/>
      <c r="D286" s="233" t="s">
        <v>148</v>
      </c>
      <c r="E286" s="234" t="s">
        <v>1</v>
      </c>
      <c r="F286" s="235" t="s">
        <v>322</v>
      </c>
      <c r="G286" s="232"/>
      <c r="H286" s="234" t="s">
        <v>1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1" t="s">
        <v>148</v>
      </c>
      <c r="AU286" s="241" t="s">
        <v>86</v>
      </c>
      <c r="AV286" s="13" t="s">
        <v>84</v>
      </c>
      <c r="AW286" s="13" t="s">
        <v>33</v>
      </c>
      <c r="AX286" s="13" t="s">
        <v>76</v>
      </c>
      <c r="AY286" s="241" t="s">
        <v>139</v>
      </c>
    </row>
    <row r="287" s="14" customFormat="1">
      <c r="A287" s="14"/>
      <c r="B287" s="242"/>
      <c r="C287" s="243"/>
      <c r="D287" s="233" t="s">
        <v>148</v>
      </c>
      <c r="E287" s="244" t="s">
        <v>1</v>
      </c>
      <c r="F287" s="245" t="s">
        <v>357</v>
      </c>
      <c r="G287" s="243"/>
      <c r="H287" s="246">
        <v>813</v>
      </c>
      <c r="I287" s="247"/>
      <c r="J287" s="243"/>
      <c r="K287" s="243"/>
      <c r="L287" s="248"/>
      <c r="M287" s="249"/>
      <c r="N287" s="250"/>
      <c r="O287" s="250"/>
      <c r="P287" s="250"/>
      <c r="Q287" s="250"/>
      <c r="R287" s="250"/>
      <c r="S287" s="250"/>
      <c r="T287" s="25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2" t="s">
        <v>148</v>
      </c>
      <c r="AU287" s="252" t="s">
        <v>86</v>
      </c>
      <c r="AV287" s="14" t="s">
        <v>86</v>
      </c>
      <c r="AW287" s="14" t="s">
        <v>33</v>
      </c>
      <c r="AX287" s="14" t="s">
        <v>84</v>
      </c>
      <c r="AY287" s="252" t="s">
        <v>139</v>
      </c>
    </row>
    <row r="288" s="2" customFormat="1" ht="24.15" customHeight="1">
      <c r="A288" s="38"/>
      <c r="B288" s="39"/>
      <c r="C288" s="218" t="s">
        <v>358</v>
      </c>
      <c r="D288" s="218" t="s">
        <v>141</v>
      </c>
      <c r="E288" s="219" t="s">
        <v>359</v>
      </c>
      <c r="F288" s="220" t="s">
        <v>360</v>
      </c>
      <c r="G288" s="221" t="s">
        <v>216</v>
      </c>
      <c r="H288" s="222">
        <v>16</v>
      </c>
      <c r="I288" s="223"/>
      <c r="J288" s="224">
        <f>ROUND(I288*H288,2)</f>
        <v>0</v>
      </c>
      <c r="K288" s="220" t="s">
        <v>145</v>
      </c>
      <c r="L288" s="44"/>
      <c r="M288" s="225" t="s">
        <v>1</v>
      </c>
      <c r="N288" s="226" t="s">
        <v>41</v>
      </c>
      <c r="O288" s="91"/>
      <c r="P288" s="227">
        <f>O288*H288</f>
        <v>0</v>
      </c>
      <c r="Q288" s="227">
        <v>0.23000000000000001</v>
      </c>
      <c r="R288" s="227">
        <f>Q288*H288</f>
        <v>3.6800000000000002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146</v>
      </c>
      <c r="AT288" s="229" t="s">
        <v>141</v>
      </c>
      <c r="AU288" s="229" t="s">
        <v>86</v>
      </c>
      <c r="AY288" s="17" t="s">
        <v>139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84</v>
      </c>
      <c r="BK288" s="230">
        <f>ROUND(I288*H288,2)</f>
        <v>0</v>
      </c>
      <c r="BL288" s="17" t="s">
        <v>146</v>
      </c>
      <c r="BM288" s="229" t="s">
        <v>361</v>
      </c>
    </row>
    <row r="289" s="13" customFormat="1">
      <c r="A289" s="13"/>
      <c r="B289" s="231"/>
      <c r="C289" s="232"/>
      <c r="D289" s="233" t="s">
        <v>148</v>
      </c>
      <c r="E289" s="234" t="s">
        <v>1</v>
      </c>
      <c r="F289" s="235" t="s">
        <v>362</v>
      </c>
      <c r="G289" s="232"/>
      <c r="H289" s="234" t="s">
        <v>1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148</v>
      </c>
      <c r="AU289" s="241" t="s">
        <v>86</v>
      </c>
      <c r="AV289" s="13" t="s">
        <v>84</v>
      </c>
      <c r="AW289" s="13" t="s">
        <v>33</v>
      </c>
      <c r="AX289" s="13" t="s">
        <v>76</v>
      </c>
      <c r="AY289" s="241" t="s">
        <v>139</v>
      </c>
    </row>
    <row r="290" s="14" customFormat="1">
      <c r="A290" s="14"/>
      <c r="B290" s="242"/>
      <c r="C290" s="243"/>
      <c r="D290" s="233" t="s">
        <v>148</v>
      </c>
      <c r="E290" s="244" t="s">
        <v>1</v>
      </c>
      <c r="F290" s="245" t="s">
        <v>363</v>
      </c>
      <c r="G290" s="243"/>
      <c r="H290" s="246">
        <v>16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148</v>
      </c>
      <c r="AU290" s="252" t="s">
        <v>86</v>
      </c>
      <c r="AV290" s="14" t="s">
        <v>86</v>
      </c>
      <c r="AW290" s="14" t="s">
        <v>33</v>
      </c>
      <c r="AX290" s="14" t="s">
        <v>84</v>
      </c>
      <c r="AY290" s="252" t="s">
        <v>139</v>
      </c>
    </row>
    <row r="291" s="12" customFormat="1" ht="22.8" customHeight="1">
      <c r="A291" s="12"/>
      <c r="B291" s="202"/>
      <c r="C291" s="203"/>
      <c r="D291" s="204" t="s">
        <v>75</v>
      </c>
      <c r="E291" s="216" t="s">
        <v>213</v>
      </c>
      <c r="F291" s="216" t="s">
        <v>364</v>
      </c>
      <c r="G291" s="203"/>
      <c r="H291" s="203"/>
      <c r="I291" s="206"/>
      <c r="J291" s="217">
        <f>BK291</f>
        <v>0</v>
      </c>
      <c r="K291" s="203"/>
      <c r="L291" s="208"/>
      <c r="M291" s="209"/>
      <c r="N291" s="210"/>
      <c r="O291" s="210"/>
      <c r="P291" s="211">
        <f>SUM(P292:P300)</f>
        <v>0</v>
      </c>
      <c r="Q291" s="210"/>
      <c r="R291" s="211">
        <f>SUM(R292:R300)</f>
        <v>0.22238759999999999</v>
      </c>
      <c r="S291" s="210"/>
      <c r="T291" s="212">
        <f>SUM(T292:T300)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3" t="s">
        <v>84</v>
      </c>
      <c r="AT291" s="214" t="s">
        <v>75</v>
      </c>
      <c r="AU291" s="214" t="s">
        <v>84</v>
      </c>
      <c r="AY291" s="213" t="s">
        <v>139</v>
      </c>
      <c r="BK291" s="215">
        <f>SUM(BK292:BK300)</f>
        <v>0</v>
      </c>
    </row>
    <row r="292" s="2" customFormat="1" ht="33" customHeight="1">
      <c r="A292" s="38"/>
      <c r="B292" s="39"/>
      <c r="C292" s="218" t="s">
        <v>365</v>
      </c>
      <c r="D292" s="218" t="s">
        <v>141</v>
      </c>
      <c r="E292" s="219" t="s">
        <v>366</v>
      </c>
      <c r="F292" s="220" t="s">
        <v>367</v>
      </c>
      <c r="G292" s="221" t="s">
        <v>287</v>
      </c>
      <c r="H292" s="222">
        <v>3</v>
      </c>
      <c r="I292" s="223"/>
      <c r="J292" s="224">
        <f>ROUND(I292*H292,2)</f>
        <v>0</v>
      </c>
      <c r="K292" s="220" t="s">
        <v>145</v>
      </c>
      <c r="L292" s="44"/>
      <c r="M292" s="225" t="s">
        <v>1</v>
      </c>
      <c r="N292" s="226" t="s">
        <v>41</v>
      </c>
      <c r="O292" s="91"/>
      <c r="P292" s="227">
        <f>O292*H292</f>
        <v>0</v>
      </c>
      <c r="Q292" s="227">
        <v>0.0081399999999999997</v>
      </c>
      <c r="R292" s="227">
        <f>Q292*H292</f>
        <v>0.024419999999999997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146</v>
      </c>
      <c r="AT292" s="229" t="s">
        <v>141</v>
      </c>
      <c r="AU292" s="229" t="s">
        <v>86</v>
      </c>
      <c r="AY292" s="17" t="s">
        <v>139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84</v>
      </c>
      <c r="BK292" s="230">
        <f>ROUND(I292*H292,2)</f>
        <v>0</v>
      </c>
      <c r="BL292" s="17" t="s">
        <v>146</v>
      </c>
      <c r="BM292" s="229" t="s">
        <v>368</v>
      </c>
    </row>
    <row r="293" s="13" customFormat="1">
      <c r="A293" s="13"/>
      <c r="B293" s="231"/>
      <c r="C293" s="232"/>
      <c r="D293" s="233" t="s">
        <v>148</v>
      </c>
      <c r="E293" s="234" t="s">
        <v>1</v>
      </c>
      <c r="F293" s="235" t="s">
        <v>369</v>
      </c>
      <c r="G293" s="232"/>
      <c r="H293" s="234" t="s">
        <v>1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148</v>
      </c>
      <c r="AU293" s="241" t="s">
        <v>86</v>
      </c>
      <c r="AV293" s="13" t="s">
        <v>84</v>
      </c>
      <c r="AW293" s="13" t="s">
        <v>33</v>
      </c>
      <c r="AX293" s="13" t="s">
        <v>76</v>
      </c>
      <c r="AY293" s="241" t="s">
        <v>139</v>
      </c>
    </row>
    <row r="294" s="14" customFormat="1">
      <c r="A294" s="14"/>
      <c r="B294" s="242"/>
      <c r="C294" s="243"/>
      <c r="D294" s="233" t="s">
        <v>148</v>
      </c>
      <c r="E294" s="244" t="s">
        <v>1</v>
      </c>
      <c r="F294" s="245" t="s">
        <v>171</v>
      </c>
      <c r="G294" s="243"/>
      <c r="H294" s="246">
        <v>3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2" t="s">
        <v>148</v>
      </c>
      <c r="AU294" s="252" t="s">
        <v>86</v>
      </c>
      <c r="AV294" s="14" t="s">
        <v>86</v>
      </c>
      <c r="AW294" s="14" t="s">
        <v>33</v>
      </c>
      <c r="AX294" s="14" t="s">
        <v>84</v>
      </c>
      <c r="AY294" s="252" t="s">
        <v>139</v>
      </c>
    </row>
    <row r="295" s="2" customFormat="1" ht="24.15" customHeight="1">
      <c r="A295" s="38"/>
      <c r="B295" s="39"/>
      <c r="C295" s="218" t="s">
        <v>370</v>
      </c>
      <c r="D295" s="218" t="s">
        <v>141</v>
      </c>
      <c r="E295" s="219" t="s">
        <v>371</v>
      </c>
      <c r="F295" s="220" t="s">
        <v>372</v>
      </c>
      <c r="G295" s="221" t="s">
        <v>287</v>
      </c>
      <c r="H295" s="222">
        <v>3</v>
      </c>
      <c r="I295" s="223"/>
      <c r="J295" s="224">
        <f>ROUND(I295*H295,2)</f>
        <v>0</v>
      </c>
      <c r="K295" s="220" t="s">
        <v>145</v>
      </c>
      <c r="L295" s="44"/>
      <c r="M295" s="225" t="s">
        <v>1</v>
      </c>
      <c r="N295" s="226" t="s">
        <v>41</v>
      </c>
      <c r="O295" s="91"/>
      <c r="P295" s="227">
        <f>O295*H295</f>
        <v>0</v>
      </c>
      <c r="Q295" s="227">
        <v>0.064049999999999996</v>
      </c>
      <c r="R295" s="227">
        <f>Q295*H295</f>
        <v>0.19214999999999999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146</v>
      </c>
      <c r="AT295" s="229" t="s">
        <v>141</v>
      </c>
      <c r="AU295" s="229" t="s">
        <v>86</v>
      </c>
      <c r="AY295" s="17" t="s">
        <v>139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84</v>
      </c>
      <c r="BK295" s="230">
        <f>ROUND(I295*H295,2)</f>
        <v>0</v>
      </c>
      <c r="BL295" s="17" t="s">
        <v>146</v>
      </c>
      <c r="BM295" s="229" t="s">
        <v>373</v>
      </c>
    </row>
    <row r="296" s="13" customFormat="1">
      <c r="A296" s="13"/>
      <c r="B296" s="231"/>
      <c r="C296" s="232"/>
      <c r="D296" s="233" t="s">
        <v>148</v>
      </c>
      <c r="E296" s="234" t="s">
        <v>1</v>
      </c>
      <c r="F296" s="235" t="s">
        <v>374</v>
      </c>
      <c r="G296" s="232"/>
      <c r="H296" s="234" t="s">
        <v>1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148</v>
      </c>
      <c r="AU296" s="241" t="s">
        <v>86</v>
      </c>
      <c r="AV296" s="13" t="s">
        <v>84</v>
      </c>
      <c r="AW296" s="13" t="s">
        <v>33</v>
      </c>
      <c r="AX296" s="13" t="s">
        <v>76</v>
      </c>
      <c r="AY296" s="241" t="s">
        <v>139</v>
      </c>
    </row>
    <row r="297" s="14" customFormat="1">
      <c r="A297" s="14"/>
      <c r="B297" s="242"/>
      <c r="C297" s="243"/>
      <c r="D297" s="233" t="s">
        <v>148</v>
      </c>
      <c r="E297" s="244" t="s">
        <v>1</v>
      </c>
      <c r="F297" s="245" t="s">
        <v>171</v>
      </c>
      <c r="G297" s="243"/>
      <c r="H297" s="246">
        <v>3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148</v>
      </c>
      <c r="AU297" s="252" t="s">
        <v>86</v>
      </c>
      <c r="AV297" s="14" t="s">
        <v>86</v>
      </c>
      <c r="AW297" s="14" t="s">
        <v>33</v>
      </c>
      <c r="AX297" s="14" t="s">
        <v>84</v>
      </c>
      <c r="AY297" s="252" t="s">
        <v>139</v>
      </c>
    </row>
    <row r="298" s="2" customFormat="1" ht="24.15" customHeight="1">
      <c r="A298" s="38"/>
      <c r="B298" s="39"/>
      <c r="C298" s="218" t="s">
        <v>375</v>
      </c>
      <c r="D298" s="218" t="s">
        <v>141</v>
      </c>
      <c r="E298" s="219" t="s">
        <v>376</v>
      </c>
      <c r="F298" s="220" t="s">
        <v>377</v>
      </c>
      <c r="G298" s="221" t="s">
        <v>287</v>
      </c>
      <c r="H298" s="222">
        <v>3</v>
      </c>
      <c r="I298" s="223"/>
      <c r="J298" s="224">
        <f>ROUND(I298*H298,2)</f>
        <v>0</v>
      </c>
      <c r="K298" s="220" t="s">
        <v>145</v>
      </c>
      <c r="L298" s="44"/>
      <c r="M298" s="225" t="s">
        <v>1</v>
      </c>
      <c r="N298" s="226" t="s">
        <v>41</v>
      </c>
      <c r="O298" s="91"/>
      <c r="P298" s="227">
        <f>O298*H298</f>
        <v>0</v>
      </c>
      <c r="Q298" s="227">
        <v>0.0019392000000000001</v>
      </c>
      <c r="R298" s="227">
        <f>Q298*H298</f>
        <v>0.0058176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146</v>
      </c>
      <c r="AT298" s="229" t="s">
        <v>141</v>
      </c>
      <c r="AU298" s="229" t="s">
        <v>86</v>
      </c>
      <c r="AY298" s="17" t="s">
        <v>139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84</v>
      </c>
      <c r="BK298" s="230">
        <f>ROUND(I298*H298,2)</f>
        <v>0</v>
      </c>
      <c r="BL298" s="17" t="s">
        <v>146</v>
      </c>
      <c r="BM298" s="229" t="s">
        <v>378</v>
      </c>
    </row>
    <row r="299" s="13" customFormat="1">
      <c r="A299" s="13"/>
      <c r="B299" s="231"/>
      <c r="C299" s="232"/>
      <c r="D299" s="233" t="s">
        <v>148</v>
      </c>
      <c r="E299" s="234" t="s">
        <v>1</v>
      </c>
      <c r="F299" s="235" t="s">
        <v>379</v>
      </c>
      <c r="G299" s="232"/>
      <c r="H299" s="234" t="s">
        <v>1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148</v>
      </c>
      <c r="AU299" s="241" t="s">
        <v>86</v>
      </c>
      <c r="AV299" s="13" t="s">
        <v>84</v>
      </c>
      <c r="AW299" s="13" t="s">
        <v>33</v>
      </c>
      <c r="AX299" s="13" t="s">
        <v>76</v>
      </c>
      <c r="AY299" s="241" t="s">
        <v>139</v>
      </c>
    </row>
    <row r="300" s="14" customFormat="1">
      <c r="A300" s="14"/>
      <c r="B300" s="242"/>
      <c r="C300" s="243"/>
      <c r="D300" s="233" t="s">
        <v>148</v>
      </c>
      <c r="E300" s="244" t="s">
        <v>1</v>
      </c>
      <c r="F300" s="245" t="s">
        <v>171</v>
      </c>
      <c r="G300" s="243"/>
      <c r="H300" s="246">
        <v>3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148</v>
      </c>
      <c r="AU300" s="252" t="s">
        <v>86</v>
      </c>
      <c r="AV300" s="14" t="s">
        <v>86</v>
      </c>
      <c r="AW300" s="14" t="s">
        <v>33</v>
      </c>
      <c r="AX300" s="14" t="s">
        <v>84</v>
      </c>
      <c r="AY300" s="252" t="s">
        <v>139</v>
      </c>
    </row>
    <row r="301" s="12" customFormat="1" ht="22.8" customHeight="1">
      <c r="A301" s="12"/>
      <c r="B301" s="202"/>
      <c r="C301" s="203"/>
      <c r="D301" s="204" t="s">
        <v>75</v>
      </c>
      <c r="E301" s="216" t="s">
        <v>219</v>
      </c>
      <c r="F301" s="216" t="s">
        <v>380</v>
      </c>
      <c r="G301" s="203"/>
      <c r="H301" s="203"/>
      <c r="I301" s="206"/>
      <c r="J301" s="217">
        <f>BK301</f>
        <v>0</v>
      </c>
      <c r="K301" s="203"/>
      <c r="L301" s="208"/>
      <c r="M301" s="209"/>
      <c r="N301" s="210"/>
      <c r="O301" s="210"/>
      <c r="P301" s="211">
        <f>SUM(P302:P339)</f>
        <v>0</v>
      </c>
      <c r="Q301" s="210"/>
      <c r="R301" s="211">
        <f>SUM(R302:R339)</f>
        <v>49.581159400000004</v>
      </c>
      <c r="S301" s="210"/>
      <c r="T301" s="212">
        <f>SUM(T302:T339)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3" t="s">
        <v>84</v>
      </c>
      <c r="AT301" s="214" t="s">
        <v>75</v>
      </c>
      <c r="AU301" s="214" t="s">
        <v>84</v>
      </c>
      <c r="AY301" s="213" t="s">
        <v>139</v>
      </c>
      <c r="BK301" s="215">
        <f>SUM(BK302:BK339)</f>
        <v>0</v>
      </c>
    </row>
    <row r="302" s="2" customFormat="1" ht="24.15" customHeight="1">
      <c r="A302" s="38"/>
      <c r="B302" s="39"/>
      <c r="C302" s="218" t="s">
        <v>381</v>
      </c>
      <c r="D302" s="218" t="s">
        <v>141</v>
      </c>
      <c r="E302" s="219" t="s">
        <v>382</v>
      </c>
      <c r="F302" s="220" t="s">
        <v>383</v>
      </c>
      <c r="G302" s="221" t="s">
        <v>216</v>
      </c>
      <c r="H302" s="222">
        <v>4267.1199999999999</v>
      </c>
      <c r="I302" s="223"/>
      <c r="J302" s="224">
        <f>ROUND(I302*H302,2)</f>
        <v>0</v>
      </c>
      <c r="K302" s="220" t="s">
        <v>145</v>
      </c>
      <c r="L302" s="44"/>
      <c r="M302" s="225" t="s">
        <v>1</v>
      </c>
      <c r="N302" s="226" t="s">
        <v>41</v>
      </c>
      <c r="O302" s="91"/>
      <c r="P302" s="227">
        <f>O302*H302</f>
        <v>0</v>
      </c>
      <c r="Q302" s="227">
        <v>0.00046999999999999999</v>
      </c>
      <c r="R302" s="227">
        <f>Q302*H302</f>
        <v>2.0055464000000001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146</v>
      </c>
      <c r="AT302" s="229" t="s">
        <v>141</v>
      </c>
      <c r="AU302" s="229" t="s">
        <v>86</v>
      </c>
      <c r="AY302" s="17" t="s">
        <v>139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84</v>
      </c>
      <c r="BK302" s="230">
        <f>ROUND(I302*H302,2)</f>
        <v>0</v>
      </c>
      <c r="BL302" s="17" t="s">
        <v>146</v>
      </c>
      <c r="BM302" s="229" t="s">
        <v>384</v>
      </c>
    </row>
    <row r="303" s="13" customFormat="1">
      <c r="A303" s="13"/>
      <c r="B303" s="231"/>
      <c r="C303" s="232"/>
      <c r="D303" s="233" t="s">
        <v>148</v>
      </c>
      <c r="E303" s="234" t="s">
        <v>1</v>
      </c>
      <c r="F303" s="235" t="s">
        <v>385</v>
      </c>
      <c r="G303" s="232"/>
      <c r="H303" s="234" t="s">
        <v>1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148</v>
      </c>
      <c r="AU303" s="241" t="s">
        <v>86</v>
      </c>
      <c r="AV303" s="13" t="s">
        <v>84</v>
      </c>
      <c r="AW303" s="13" t="s">
        <v>33</v>
      </c>
      <c r="AX303" s="13" t="s">
        <v>76</v>
      </c>
      <c r="AY303" s="241" t="s">
        <v>139</v>
      </c>
    </row>
    <row r="304" s="13" customFormat="1">
      <c r="A304" s="13"/>
      <c r="B304" s="231"/>
      <c r="C304" s="232"/>
      <c r="D304" s="233" t="s">
        <v>148</v>
      </c>
      <c r="E304" s="234" t="s">
        <v>1</v>
      </c>
      <c r="F304" s="235" t="s">
        <v>163</v>
      </c>
      <c r="G304" s="232"/>
      <c r="H304" s="234" t="s">
        <v>1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148</v>
      </c>
      <c r="AU304" s="241" t="s">
        <v>86</v>
      </c>
      <c r="AV304" s="13" t="s">
        <v>84</v>
      </c>
      <c r="AW304" s="13" t="s">
        <v>33</v>
      </c>
      <c r="AX304" s="13" t="s">
        <v>76</v>
      </c>
      <c r="AY304" s="241" t="s">
        <v>139</v>
      </c>
    </row>
    <row r="305" s="14" customFormat="1">
      <c r="A305" s="14"/>
      <c r="B305" s="242"/>
      <c r="C305" s="243"/>
      <c r="D305" s="233" t="s">
        <v>148</v>
      </c>
      <c r="E305" s="244" t="s">
        <v>1</v>
      </c>
      <c r="F305" s="245" t="s">
        <v>386</v>
      </c>
      <c r="G305" s="243"/>
      <c r="H305" s="246">
        <v>101.2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2" t="s">
        <v>148</v>
      </c>
      <c r="AU305" s="252" t="s">
        <v>86</v>
      </c>
      <c r="AV305" s="14" t="s">
        <v>86</v>
      </c>
      <c r="AW305" s="14" t="s">
        <v>33</v>
      </c>
      <c r="AX305" s="14" t="s">
        <v>76</v>
      </c>
      <c r="AY305" s="252" t="s">
        <v>139</v>
      </c>
    </row>
    <row r="306" s="13" customFormat="1">
      <c r="A306" s="13"/>
      <c r="B306" s="231"/>
      <c r="C306" s="232"/>
      <c r="D306" s="233" t="s">
        <v>148</v>
      </c>
      <c r="E306" s="234" t="s">
        <v>1</v>
      </c>
      <c r="F306" s="235" t="s">
        <v>165</v>
      </c>
      <c r="G306" s="232"/>
      <c r="H306" s="234" t="s">
        <v>1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1" t="s">
        <v>148</v>
      </c>
      <c r="AU306" s="241" t="s">
        <v>86</v>
      </c>
      <c r="AV306" s="13" t="s">
        <v>84</v>
      </c>
      <c r="AW306" s="13" t="s">
        <v>33</v>
      </c>
      <c r="AX306" s="13" t="s">
        <v>76</v>
      </c>
      <c r="AY306" s="241" t="s">
        <v>139</v>
      </c>
    </row>
    <row r="307" s="14" customFormat="1">
      <c r="A307" s="14"/>
      <c r="B307" s="242"/>
      <c r="C307" s="243"/>
      <c r="D307" s="233" t="s">
        <v>148</v>
      </c>
      <c r="E307" s="244" t="s">
        <v>1</v>
      </c>
      <c r="F307" s="245" t="s">
        <v>387</v>
      </c>
      <c r="G307" s="243"/>
      <c r="H307" s="246">
        <v>63.799999999999997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2" t="s">
        <v>148</v>
      </c>
      <c r="AU307" s="252" t="s">
        <v>86</v>
      </c>
      <c r="AV307" s="14" t="s">
        <v>86</v>
      </c>
      <c r="AW307" s="14" t="s">
        <v>33</v>
      </c>
      <c r="AX307" s="14" t="s">
        <v>76</v>
      </c>
      <c r="AY307" s="252" t="s">
        <v>139</v>
      </c>
    </row>
    <row r="308" s="13" customFormat="1">
      <c r="A308" s="13"/>
      <c r="B308" s="231"/>
      <c r="C308" s="232"/>
      <c r="D308" s="233" t="s">
        <v>148</v>
      </c>
      <c r="E308" s="234" t="s">
        <v>1</v>
      </c>
      <c r="F308" s="235" t="s">
        <v>167</v>
      </c>
      <c r="G308" s="232"/>
      <c r="H308" s="234" t="s">
        <v>1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1" t="s">
        <v>148</v>
      </c>
      <c r="AU308" s="241" t="s">
        <v>86</v>
      </c>
      <c r="AV308" s="13" t="s">
        <v>84</v>
      </c>
      <c r="AW308" s="13" t="s">
        <v>33</v>
      </c>
      <c r="AX308" s="13" t="s">
        <v>76</v>
      </c>
      <c r="AY308" s="241" t="s">
        <v>139</v>
      </c>
    </row>
    <row r="309" s="14" customFormat="1">
      <c r="A309" s="14"/>
      <c r="B309" s="242"/>
      <c r="C309" s="243"/>
      <c r="D309" s="233" t="s">
        <v>148</v>
      </c>
      <c r="E309" s="244" t="s">
        <v>1</v>
      </c>
      <c r="F309" s="245" t="s">
        <v>388</v>
      </c>
      <c r="G309" s="243"/>
      <c r="H309" s="246">
        <v>90.200000000000003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2" t="s">
        <v>148</v>
      </c>
      <c r="AU309" s="252" t="s">
        <v>86</v>
      </c>
      <c r="AV309" s="14" t="s">
        <v>86</v>
      </c>
      <c r="AW309" s="14" t="s">
        <v>33</v>
      </c>
      <c r="AX309" s="14" t="s">
        <v>76</v>
      </c>
      <c r="AY309" s="252" t="s">
        <v>139</v>
      </c>
    </row>
    <row r="310" s="13" customFormat="1">
      <c r="A310" s="13"/>
      <c r="B310" s="231"/>
      <c r="C310" s="232"/>
      <c r="D310" s="233" t="s">
        <v>148</v>
      </c>
      <c r="E310" s="234" t="s">
        <v>1</v>
      </c>
      <c r="F310" s="235" t="s">
        <v>169</v>
      </c>
      <c r="G310" s="232"/>
      <c r="H310" s="234" t="s">
        <v>1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1" t="s">
        <v>148</v>
      </c>
      <c r="AU310" s="241" t="s">
        <v>86</v>
      </c>
      <c r="AV310" s="13" t="s">
        <v>84</v>
      </c>
      <c r="AW310" s="13" t="s">
        <v>33</v>
      </c>
      <c r="AX310" s="13" t="s">
        <v>76</v>
      </c>
      <c r="AY310" s="241" t="s">
        <v>139</v>
      </c>
    </row>
    <row r="311" s="14" customFormat="1">
      <c r="A311" s="14"/>
      <c r="B311" s="242"/>
      <c r="C311" s="243"/>
      <c r="D311" s="233" t="s">
        <v>148</v>
      </c>
      <c r="E311" s="244" t="s">
        <v>1</v>
      </c>
      <c r="F311" s="245" t="s">
        <v>389</v>
      </c>
      <c r="G311" s="243"/>
      <c r="H311" s="246">
        <v>77</v>
      </c>
      <c r="I311" s="247"/>
      <c r="J311" s="243"/>
      <c r="K311" s="243"/>
      <c r="L311" s="248"/>
      <c r="M311" s="249"/>
      <c r="N311" s="250"/>
      <c r="O311" s="250"/>
      <c r="P311" s="250"/>
      <c r="Q311" s="250"/>
      <c r="R311" s="250"/>
      <c r="S311" s="250"/>
      <c r="T311" s="25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2" t="s">
        <v>148</v>
      </c>
      <c r="AU311" s="252" t="s">
        <v>86</v>
      </c>
      <c r="AV311" s="14" t="s">
        <v>86</v>
      </c>
      <c r="AW311" s="14" t="s">
        <v>33</v>
      </c>
      <c r="AX311" s="14" t="s">
        <v>76</v>
      </c>
      <c r="AY311" s="252" t="s">
        <v>139</v>
      </c>
    </row>
    <row r="312" s="13" customFormat="1">
      <c r="A312" s="13"/>
      <c r="B312" s="231"/>
      <c r="C312" s="232"/>
      <c r="D312" s="233" t="s">
        <v>148</v>
      </c>
      <c r="E312" s="234" t="s">
        <v>1</v>
      </c>
      <c r="F312" s="235" t="s">
        <v>390</v>
      </c>
      <c r="G312" s="232"/>
      <c r="H312" s="234" t="s">
        <v>1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1" t="s">
        <v>148</v>
      </c>
      <c r="AU312" s="241" t="s">
        <v>86</v>
      </c>
      <c r="AV312" s="13" t="s">
        <v>84</v>
      </c>
      <c r="AW312" s="13" t="s">
        <v>33</v>
      </c>
      <c r="AX312" s="13" t="s">
        <v>76</v>
      </c>
      <c r="AY312" s="241" t="s">
        <v>139</v>
      </c>
    </row>
    <row r="313" s="14" customFormat="1">
      <c r="A313" s="14"/>
      <c r="B313" s="242"/>
      <c r="C313" s="243"/>
      <c r="D313" s="233" t="s">
        <v>148</v>
      </c>
      <c r="E313" s="244" t="s">
        <v>1</v>
      </c>
      <c r="F313" s="245" t="s">
        <v>391</v>
      </c>
      <c r="G313" s="243"/>
      <c r="H313" s="246">
        <v>3934.9200000000001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2" t="s">
        <v>148</v>
      </c>
      <c r="AU313" s="252" t="s">
        <v>86</v>
      </c>
      <c r="AV313" s="14" t="s">
        <v>86</v>
      </c>
      <c r="AW313" s="14" t="s">
        <v>33</v>
      </c>
      <c r="AX313" s="14" t="s">
        <v>76</v>
      </c>
      <c r="AY313" s="252" t="s">
        <v>139</v>
      </c>
    </row>
    <row r="314" s="15" customFormat="1">
      <c r="A314" s="15"/>
      <c r="B314" s="253"/>
      <c r="C314" s="254"/>
      <c r="D314" s="233" t="s">
        <v>148</v>
      </c>
      <c r="E314" s="255" t="s">
        <v>1</v>
      </c>
      <c r="F314" s="256" t="s">
        <v>157</v>
      </c>
      <c r="G314" s="254"/>
      <c r="H314" s="257">
        <v>4267.1199999999999</v>
      </c>
      <c r="I314" s="258"/>
      <c r="J314" s="254"/>
      <c r="K314" s="254"/>
      <c r="L314" s="259"/>
      <c r="M314" s="260"/>
      <c r="N314" s="261"/>
      <c r="O314" s="261"/>
      <c r="P314" s="261"/>
      <c r="Q314" s="261"/>
      <c r="R314" s="261"/>
      <c r="S314" s="261"/>
      <c r="T314" s="262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3" t="s">
        <v>148</v>
      </c>
      <c r="AU314" s="263" t="s">
        <v>86</v>
      </c>
      <c r="AV314" s="15" t="s">
        <v>146</v>
      </c>
      <c r="AW314" s="15" t="s">
        <v>33</v>
      </c>
      <c r="AX314" s="15" t="s">
        <v>84</v>
      </c>
      <c r="AY314" s="263" t="s">
        <v>139</v>
      </c>
    </row>
    <row r="315" s="2" customFormat="1" ht="24.15" customHeight="1">
      <c r="A315" s="38"/>
      <c r="B315" s="39"/>
      <c r="C315" s="218" t="s">
        <v>392</v>
      </c>
      <c r="D315" s="218" t="s">
        <v>141</v>
      </c>
      <c r="E315" s="219" t="s">
        <v>393</v>
      </c>
      <c r="F315" s="220" t="s">
        <v>394</v>
      </c>
      <c r="G315" s="221" t="s">
        <v>287</v>
      </c>
      <c r="H315" s="222">
        <v>3</v>
      </c>
      <c r="I315" s="223"/>
      <c r="J315" s="224">
        <f>ROUND(I315*H315,2)</f>
        <v>0</v>
      </c>
      <c r="K315" s="220" t="s">
        <v>145</v>
      </c>
      <c r="L315" s="44"/>
      <c r="M315" s="225" t="s">
        <v>1</v>
      </c>
      <c r="N315" s="226" t="s">
        <v>41</v>
      </c>
      <c r="O315" s="91"/>
      <c r="P315" s="227">
        <f>O315*H315</f>
        <v>0</v>
      </c>
      <c r="Q315" s="227">
        <v>0.00069999999999999999</v>
      </c>
      <c r="R315" s="227">
        <f>Q315*H315</f>
        <v>0.0020999999999999999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146</v>
      </c>
      <c r="AT315" s="229" t="s">
        <v>141</v>
      </c>
      <c r="AU315" s="229" t="s">
        <v>86</v>
      </c>
      <c r="AY315" s="17" t="s">
        <v>139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84</v>
      </c>
      <c r="BK315" s="230">
        <f>ROUND(I315*H315,2)</f>
        <v>0</v>
      </c>
      <c r="BL315" s="17" t="s">
        <v>146</v>
      </c>
      <c r="BM315" s="229" t="s">
        <v>395</v>
      </c>
    </row>
    <row r="316" s="13" customFormat="1">
      <c r="A316" s="13"/>
      <c r="B316" s="231"/>
      <c r="C316" s="232"/>
      <c r="D316" s="233" t="s">
        <v>148</v>
      </c>
      <c r="E316" s="234" t="s">
        <v>1</v>
      </c>
      <c r="F316" s="235" t="s">
        <v>396</v>
      </c>
      <c r="G316" s="232"/>
      <c r="H316" s="234" t="s">
        <v>1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1" t="s">
        <v>148</v>
      </c>
      <c r="AU316" s="241" t="s">
        <v>86</v>
      </c>
      <c r="AV316" s="13" t="s">
        <v>84</v>
      </c>
      <c r="AW316" s="13" t="s">
        <v>33</v>
      </c>
      <c r="AX316" s="13" t="s">
        <v>76</v>
      </c>
      <c r="AY316" s="241" t="s">
        <v>139</v>
      </c>
    </row>
    <row r="317" s="14" customFormat="1">
      <c r="A317" s="14"/>
      <c r="B317" s="242"/>
      <c r="C317" s="243"/>
      <c r="D317" s="233" t="s">
        <v>148</v>
      </c>
      <c r="E317" s="244" t="s">
        <v>1</v>
      </c>
      <c r="F317" s="245" t="s">
        <v>171</v>
      </c>
      <c r="G317" s="243"/>
      <c r="H317" s="246">
        <v>3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2" t="s">
        <v>148</v>
      </c>
      <c r="AU317" s="252" t="s">
        <v>86</v>
      </c>
      <c r="AV317" s="14" t="s">
        <v>86</v>
      </c>
      <c r="AW317" s="14" t="s">
        <v>33</v>
      </c>
      <c r="AX317" s="14" t="s">
        <v>84</v>
      </c>
      <c r="AY317" s="252" t="s">
        <v>139</v>
      </c>
    </row>
    <row r="318" s="2" customFormat="1" ht="24.15" customHeight="1">
      <c r="A318" s="38"/>
      <c r="B318" s="39"/>
      <c r="C318" s="264" t="s">
        <v>397</v>
      </c>
      <c r="D318" s="264" t="s">
        <v>234</v>
      </c>
      <c r="E318" s="265" t="s">
        <v>398</v>
      </c>
      <c r="F318" s="266" t="s">
        <v>399</v>
      </c>
      <c r="G318" s="267" t="s">
        <v>287</v>
      </c>
      <c r="H318" s="268">
        <v>3</v>
      </c>
      <c r="I318" s="269"/>
      <c r="J318" s="270">
        <f>ROUND(I318*H318,2)</f>
        <v>0</v>
      </c>
      <c r="K318" s="266" t="s">
        <v>145</v>
      </c>
      <c r="L318" s="271"/>
      <c r="M318" s="272" t="s">
        <v>1</v>
      </c>
      <c r="N318" s="273" t="s">
        <v>41</v>
      </c>
      <c r="O318" s="91"/>
      <c r="P318" s="227">
        <f>O318*H318</f>
        <v>0</v>
      </c>
      <c r="Q318" s="227">
        <v>0.0012999999999999999</v>
      </c>
      <c r="R318" s="227">
        <f>Q318*H318</f>
        <v>0.0038999999999999998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213</v>
      </c>
      <c r="AT318" s="229" t="s">
        <v>234</v>
      </c>
      <c r="AU318" s="229" t="s">
        <v>86</v>
      </c>
      <c r="AY318" s="17" t="s">
        <v>139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84</v>
      </c>
      <c r="BK318" s="230">
        <f>ROUND(I318*H318,2)</f>
        <v>0</v>
      </c>
      <c r="BL318" s="17" t="s">
        <v>146</v>
      </c>
      <c r="BM318" s="229" t="s">
        <v>400</v>
      </c>
    </row>
    <row r="319" s="13" customFormat="1">
      <c r="A319" s="13"/>
      <c r="B319" s="231"/>
      <c r="C319" s="232"/>
      <c r="D319" s="233" t="s">
        <v>148</v>
      </c>
      <c r="E319" s="234" t="s">
        <v>1</v>
      </c>
      <c r="F319" s="235" t="s">
        <v>401</v>
      </c>
      <c r="G319" s="232"/>
      <c r="H319" s="234" t="s">
        <v>1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1" t="s">
        <v>148</v>
      </c>
      <c r="AU319" s="241" t="s">
        <v>86</v>
      </c>
      <c r="AV319" s="13" t="s">
        <v>84</v>
      </c>
      <c r="AW319" s="13" t="s">
        <v>33</v>
      </c>
      <c r="AX319" s="13" t="s">
        <v>76</v>
      </c>
      <c r="AY319" s="241" t="s">
        <v>139</v>
      </c>
    </row>
    <row r="320" s="14" customFormat="1">
      <c r="A320" s="14"/>
      <c r="B320" s="242"/>
      <c r="C320" s="243"/>
      <c r="D320" s="233" t="s">
        <v>148</v>
      </c>
      <c r="E320" s="244" t="s">
        <v>1</v>
      </c>
      <c r="F320" s="245" t="s">
        <v>84</v>
      </c>
      <c r="G320" s="243"/>
      <c r="H320" s="246">
        <v>1</v>
      </c>
      <c r="I320" s="247"/>
      <c r="J320" s="243"/>
      <c r="K320" s="243"/>
      <c r="L320" s="248"/>
      <c r="M320" s="249"/>
      <c r="N320" s="250"/>
      <c r="O320" s="250"/>
      <c r="P320" s="250"/>
      <c r="Q320" s="250"/>
      <c r="R320" s="250"/>
      <c r="S320" s="250"/>
      <c r="T320" s="25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2" t="s">
        <v>148</v>
      </c>
      <c r="AU320" s="252" t="s">
        <v>86</v>
      </c>
      <c r="AV320" s="14" t="s">
        <v>86</v>
      </c>
      <c r="AW320" s="14" t="s">
        <v>33</v>
      </c>
      <c r="AX320" s="14" t="s">
        <v>76</v>
      </c>
      <c r="AY320" s="252" t="s">
        <v>139</v>
      </c>
    </row>
    <row r="321" s="13" customFormat="1">
      <c r="A321" s="13"/>
      <c r="B321" s="231"/>
      <c r="C321" s="232"/>
      <c r="D321" s="233" t="s">
        <v>148</v>
      </c>
      <c r="E321" s="234" t="s">
        <v>1</v>
      </c>
      <c r="F321" s="235" t="s">
        <v>402</v>
      </c>
      <c r="G321" s="232"/>
      <c r="H321" s="234" t="s">
        <v>1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1" t="s">
        <v>148</v>
      </c>
      <c r="AU321" s="241" t="s">
        <v>86</v>
      </c>
      <c r="AV321" s="13" t="s">
        <v>84</v>
      </c>
      <c r="AW321" s="13" t="s">
        <v>33</v>
      </c>
      <c r="AX321" s="13" t="s">
        <v>76</v>
      </c>
      <c r="AY321" s="241" t="s">
        <v>139</v>
      </c>
    </row>
    <row r="322" s="14" customFormat="1">
      <c r="A322" s="14"/>
      <c r="B322" s="242"/>
      <c r="C322" s="243"/>
      <c r="D322" s="233" t="s">
        <v>148</v>
      </c>
      <c r="E322" s="244" t="s">
        <v>1</v>
      </c>
      <c r="F322" s="245" t="s">
        <v>84</v>
      </c>
      <c r="G322" s="243"/>
      <c r="H322" s="246">
        <v>1</v>
      </c>
      <c r="I322" s="247"/>
      <c r="J322" s="243"/>
      <c r="K322" s="243"/>
      <c r="L322" s="248"/>
      <c r="M322" s="249"/>
      <c r="N322" s="250"/>
      <c r="O322" s="250"/>
      <c r="P322" s="250"/>
      <c r="Q322" s="250"/>
      <c r="R322" s="250"/>
      <c r="S322" s="250"/>
      <c r="T322" s="251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2" t="s">
        <v>148</v>
      </c>
      <c r="AU322" s="252" t="s">
        <v>86</v>
      </c>
      <c r="AV322" s="14" t="s">
        <v>86</v>
      </c>
      <c r="AW322" s="14" t="s">
        <v>33</v>
      </c>
      <c r="AX322" s="14" t="s">
        <v>76</v>
      </c>
      <c r="AY322" s="252" t="s">
        <v>139</v>
      </c>
    </row>
    <row r="323" s="13" customFormat="1">
      <c r="A323" s="13"/>
      <c r="B323" s="231"/>
      <c r="C323" s="232"/>
      <c r="D323" s="233" t="s">
        <v>148</v>
      </c>
      <c r="E323" s="234" t="s">
        <v>1</v>
      </c>
      <c r="F323" s="235" t="s">
        <v>403</v>
      </c>
      <c r="G323" s="232"/>
      <c r="H323" s="234" t="s">
        <v>1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1" t="s">
        <v>148</v>
      </c>
      <c r="AU323" s="241" t="s">
        <v>86</v>
      </c>
      <c r="AV323" s="13" t="s">
        <v>84</v>
      </c>
      <c r="AW323" s="13" t="s">
        <v>33</v>
      </c>
      <c r="AX323" s="13" t="s">
        <v>76</v>
      </c>
      <c r="AY323" s="241" t="s">
        <v>139</v>
      </c>
    </row>
    <row r="324" s="14" customFormat="1">
      <c r="A324" s="14"/>
      <c r="B324" s="242"/>
      <c r="C324" s="243"/>
      <c r="D324" s="233" t="s">
        <v>148</v>
      </c>
      <c r="E324" s="244" t="s">
        <v>1</v>
      </c>
      <c r="F324" s="245" t="s">
        <v>84</v>
      </c>
      <c r="G324" s="243"/>
      <c r="H324" s="246">
        <v>1</v>
      </c>
      <c r="I324" s="247"/>
      <c r="J324" s="243"/>
      <c r="K324" s="243"/>
      <c r="L324" s="248"/>
      <c r="M324" s="249"/>
      <c r="N324" s="250"/>
      <c r="O324" s="250"/>
      <c r="P324" s="250"/>
      <c r="Q324" s="250"/>
      <c r="R324" s="250"/>
      <c r="S324" s="250"/>
      <c r="T324" s="25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2" t="s">
        <v>148</v>
      </c>
      <c r="AU324" s="252" t="s">
        <v>86</v>
      </c>
      <c r="AV324" s="14" t="s">
        <v>86</v>
      </c>
      <c r="AW324" s="14" t="s">
        <v>33</v>
      </c>
      <c r="AX324" s="14" t="s">
        <v>76</v>
      </c>
      <c r="AY324" s="252" t="s">
        <v>139</v>
      </c>
    </row>
    <row r="325" s="15" customFormat="1">
      <c r="A325" s="15"/>
      <c r="B325" s="253"/>
      <c r="C325" s="254"/>
      <c r="D325" s="233" t="s">
        <v>148</v>
      </c>
      <c r="E325" s="255" t="s">
        <v>1</v>
      </c>
      <c r="F325" s="256" t="s">
        <v>157</v>
      </c>
      <c r="G325" s="254"/>
      <c r="H325" s="257">
        <v>3</v>
      </c>
      <c r="I325" s="258"/>
      <c r="J325" s="254"/>
      <c r="K325" s="254"/>
      <c r="L325" s="259"/>
      <c r="M325" s="260"/>
      <c r="N325" s="261"/>
      <c r="O325" s="261"/>
      <c r="P325" s="261"/>
      <c r="Q325" s="261"/>
      <c r="R325" s="261"/>
      <c r="S325" s="261"/>
      <c r="T325" s="262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3" t="s">
        <v>148</v>
      </c>
      <c r="AU325" s="263" t="s">
        <v>86</v>
      </c>
      <c r="AV325" s="15" t="s">
        <v>146</v>
      </c>
      <c r="AW325" s="15" t="s">
        <v>33</v>
      </c>
      <c r="AX325" s="15" t="s">
        <v>84</v>
      </c>
      <c r="AY325" s="263" t="s">
        <v>139</v>
      </c>
    </row>
    <row r="326" s="2" customFormat="1" ht="24.15" customHeight="1">
      <c r="A326" s="38"/>
      <c r="B326" s="39"/>
      <c r="C326" s="218" t="s">
        <v>404</v>
      </c>
      <c r="D326" s="218" t="s">
        <v>141</v>
      </c>
      <c r="E326" s="219" t="s">
        <v>405</v>
      </c>
      <c r="F326" s="220" t="s">
        <v>406</v>
      </c>
      <c r="G326" s="221" t="s">
        <v>287</v>
      </c>
      <c r="H326" s="222">
        <v>3</v>
      </c>
      <c r="I326" s="223"/>
      <c r="J326" s="224">
        <f>ROUND(I326*H326,2)</f>
        <v>0</v>
      </c>
      <c r="K326" s="220" t="s">
        <v>145</v>
      </c>
      <c r="L326" s="44"/>
      <c r="M326" s="225" t="s">
        <v>1</v>
      </c>
      <c r="N326" s="226" t="s">
        <v>41</v>
      </c>
      <c r="O326" s="91"/>
      <c r="P326" s="227">
        <f>O326*H326</f>
        <v>0</v>
      </c>
      <c r="Q326" s="227">
        <v>0.11241</v>
      </c>
      <c r="R326" s="227">
        <f>Q326*H326</f>
        <v>0.33722999999999997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146</v>
      </c>
      <c r="AT326" s="229" t="s">
        <v>141</v>
      </c>
      <c r="AU326" s="229" t="s">
        <v>86</v>
      </c>
      <c r="AY326" s="17" t="s">
        <v>139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84</v>
      </c>
      <c r="BK326" s="230">
        <f>ROUND(I326*H326,2)</f>
        <v>0</v>
      </c>
      <c r="BL326" s="17" t="s">
        <v>146</v>
      </c>
      <c r="BM326" s="229" t="s">
        <v>407</v>
      </c>
    </row>
    <row r="327" s="2" customFormat="1" ht="21.75" customHeight="1">
      <c r="A327" s="38"/>
      <c r="B327" s="39"/>
      <c r="C327" s="264" t="s">
        <v>408</v>
      </c>
      <c r="D327" s="264" t="s">
        <v>234</v>
      </c>
      <c r="E327" s="265" t="s">
        <v>409</v>
      </c>
      <c r="F327" s="266" t="s">
        <v>410</v>
      </c>
      <c r="G327" s="267" t="s">
        <v>287</v>
      </c>
      <c r="H327" s="268">
        <v>3</v>
      </c>
      <c r="I327" s="269"/>
      <c r="J327" s="270">
        <f>ROUND(I327*H327,2)</f>
        <v>0</v>
      </c>
      <c r="K327" s="266" t="s">
        <v>145</v>
      </c>
      <c r="L327" s="271"/>
      <c r="M327" s="272" t="s">
        <v>1</v>
      </c>
      <c r="N327" s="273" t="s">
        <v>41</v>
      </c>
      <c r="O327" s="91"/>
      <c r="P327" s="227">
        <f>O327*H327</f>
        <v>0</v>
      </c>
      <c r="Q327" s="227">
        <v>0.0061000000000000004</v>
      </c>
      <c r="R327" s="227">
        <f>Q327*H327</f>
        <v>0.0183</v>
      </c>
      <c r="S327" s="227">
        <v>0</v>
      </c>
      <c r="T327" s="22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213</v>
      </c>
      <c r="AT327" s="229" t="s">
        <v>234</v>
      </c>
      <c r="AU327" s="229" t="s">
        <v>86</v>
      </c>
      <c r="AY327" s="17" t="s">
        <v>139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84</v>
      </c>
      <c r="BK327" s="230">
        <f>ROUND(I327*H327,2)</f>
        <v>0</v>
      </c>
      <c r="BL327" s="17" t="s">
        <v>146</v>
      </c>
      <c r="BM327" s="229" t="s">
        <v>411</v>
      </c>
    </row>
    <row r="328" s="2" customFormat="1" ht="16.5" customHeight="1">
      <c r="A328" s="38"/>
      <c r="B328" s="39"/>
      <c r="C328" s="264" t="s">
        <v>412</v>
      </c>
      <c r="D328" s="264" t="s">
        <v>234</v>
      </c>
      <c r="E328" s="265" t="s">
        <v>413</v>
      </c>
      <c r="F328" s="266" t="s">
        <v>414</v>
      </c>
      <c r="G328" s="267" t="s">
        <v>287</v>
      </c>
      <c r="H328" s="268">
        <v>3</v>
      </c>
      <c r="I328" s="269"/>
      <c r="J328" s="270">
        <f>ROUND(I328*H328,2)</f>
        <v>0</v>
      </c>
      <c r="K328" s="266" t="s">
        <v>145</v>
      </c>
      <c r="L328" s="271"/>
      <c r="M328" s="272" t="s">
        <v>1</v>
      </c>
      <c r="N328" s="273" t="s">
        <v>41</v>
      </c>
      <c r="O328" s="91"/>
      <c r="P328" s="227">
        <f>O328*H328</f>
        <v>0</v>
      </c>
      <c r="Q328" s="227">
        <v>0.0030000000000000001</v>
      </c>
      <c r="R328" s="227">
        <f>Q328*H328</f>
        <v>0.0090000000000000011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213</v>
      </c>
      <c r="AT328" s="229" t="s">
        <v>234</v>
      </c>
      <c r="AU328" s="229" t="s">
        <v>86</v>
      </c>
      <c r="AY328" s="17" t="s">
        <v>139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84</v>
      </c>
      <c r="BK328" s="230">
        <f>ROUND(I328*H328,2)</f>
        <v>0</v>
      </c>
      <c r="BL328" s="17" t="s">
        <v>146</v>
      </c>
      <c r="BM328" s="229" t="s">
        <v>415</v>
      </c>
    </row>
    <row r="329" s="2" customFormat="1" ht="16.5" customHeight="1">
      <c r="A329" s="38"/>
      <c r="B329" s="39"/>
      <c r="C329" s="264" t="s">
        <v>416</v>
      </c>
      <c r="D329" s="264" t="s">
        <v>234</v>
      </c>
      <c r="E329" s="265" t="s">
        <v>417</v>
      </c>
      <c r="F329" s="266" t="s">
        <v>418</v>
      </c>
      <c r="G329" s="267" t="s">
        <v>287</v>
      </c>
      <c r="H329" s="268">
        <v>3</v>
      </c>
      <c r="I329" s="269"/>
      <c r="J329" s="270">
        <f>ROUND(I329*H329,2)</f>
        <v>0</v>
      </c>
      <c r="K329" s="266" t="s">
        <v>145</v>
      </c>
      <c r="L329" s="271"/>
      <c r="M329" s="272" t="s">
        <v>1</v>
      </c>
      <c r="N329" s="273" t="s">
        <v>41</v>
      </c>
      <c r="O329" s="91"/>
      <c r="P329" s="227">
        <f>O329*H329</f>
        <v>0</v>
      </c>
      <c r="Q329" s="227">
        <v>0.00010000000000000001</v>
      </c>
      <c r="R329" s="227">
        <f>Q329*H329</f>
        <v>0.00030000000000000003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213</v>
      </c>
      <c r="AT329" s="229" t="s">
        <v>234</v>
      </c>
      <c r="AU329" s="229" t="s">
        <v>86</v>
      </c>
      <c r="AY329" s="17" t="s">
        <v>139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84</v>
      </c>
      <c r="BK329" s="230">
        <f>ROUND(I329*H329,2)</f>
        <v>0</v>
      </c>
      <c r="BL329" s="17" t="s">
        <v>146</v>
      </c>
      <c r="BM329" s="229" t="s">
        <v>419</v>
      </c>
    </row>
    <row r="330" s="2" customFormat="1" ht="24.15" customHeight="1">
      <c r="A330" s="38"/>
      <c r="B330" s="39"/>
      <c r="C330" s="218" t="s">
        <v>420</v>
      </c>
      <c r="D330" s="218" t="s">
        <v>141</v>
      </c>
      <c r="E330" s="219" t="s">
        <v>421</v>
      </c>
      <c r="F330" s="220" t="s">
        <v>422</v>
      </c>
      <c r="G330" s="221" t="s">
        <v>260</v>
      </c>
      <c r="H330" s="222">
        <v>5</v>
      </c>
      <c r="I330" s="223"/>
      <c r="J330" s="224">
        <f>ROUND(I330*H330,2)</f>
        <v>0</v>
      </c>
      <c r="K330" s="220" t="s">
        <v>145</v>
      </c>
      <c r="L330" s="44"/>
      <c r="M330" s="225" t="s">
        <v>1</v>
      </c>
      <c r="N330" s="226" t="s">
        <v>41</v>
      </c>
      <c r="O330" s="91"/>
      <c r="P330" s="227">
        <f>O330*H330</f>
        <v>0</v>
      </c>
      <c r="Q330" s="227">
        <v>2.7045300000000001</v>
      </c>
      <c r="R330" s="227">
        <f>Q330*H330</f>
        <v>13.522650000000001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146</v>
      </c>
      <c r="AT330" s="229" t="s">
        <v>141</v>
      </c>
      <c r="AU330" s="229" t="s">
        <v>86</v>
      </c>
      <c r="AY330" s="17" t="s">
        <v>139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84</v>
      </c>
      <c r="BK330" s="230">
        <f>ROUND(I330*H330,2)</f>
        <v>0</v>
      </c>
      <c r="BL330" s="17" t="s">
        <v>146</v>
      </c>
      <c r="BM330" s="229" t="s">
        <v>423</v>
      </c>
    </row>
    <row r="331" s="13" customFormat="1">
      <c r="A331" s="13"/>
      <c r="B331" s="231"/>
      <c r="C331" s="232"/>
      <c r="D331" s="233" t="s">
        <v>148</v>
      </c>
      <c r="E331" s="234" t="s">
        <v>1</v>
      </c>
      <c r="F331" s="235" t="s">
        <v>424</v>
      </c>
      <c r="G331" s="232"/>
      <c r="H331" s="234" t="s">
        <v>1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1" t="s">
        <v>148</v>
      </c>
      <c r="AU331" s="241" t="s">
        <v>86</v>
      </c>
      <c r="AV331" s="13" t="s">
        <v>84</v>
      </c>
      <c r="AW331" s="13" t="s">
        <v>33</v>
      </c>
      <c r="AX331" s="13" t="s">
        <v>76</v>
      </c>
      <c r="AY331" s="241" t="s">
        <v>139</v>
      </c>
    </row>
    <row r="332" s="14" customFormat="1">
      <c r="A332" s="14"/>
      <c r="B332" s="242"/>
      <c r="C332" s="243"/>
      <c r="D332" s="233" t="s">
        <v>148</v>
      </c>
      <c r="E332" s="244" t="s">
        <v>1</v>
      </c>
      <c r="F332" s="245" t="s">
        <v>196</v>
      </c>
      <c r="G332" s="243"/>
      <c r="H332" s="246">
        <v>5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2" t="s">
        <v>148</v>
      </c>
      <c r="AU332" s="252" t="s">
        <v>86</v>
      </c>
      <c r="AV332" s="14" t="s">
        <v>86</v>
      </c>
      <c r="AW332" s="14" t="s">
        <v>33</v>
      </c>
      <c r="AX332" s="14" t="s">
        <v>84</v>
      </c>
      <c r="AY332" s="252" t="s">
        <v>139</v>
      </c>
    </row>
    <row r="333" s="2" customFormat="1" ht="16.5" customHeight="1">
      <c r="A333" s="38"/>
      <c r="B333" s="39"/>
      <c r="C333" s="264" t="s">
        <v>425</v>
      </c>
      <c r="D333" s="264" t="s">
        <v>234</v>
      </c>
      <c r="E333" s="265" t="s">
        <v>426</v>
      </c>
      <c r="F333" s="266" t="s">
        <v>427</v>
      </c>
      <c r="G333" s="267" t="s">
        <v>260</v>
      </c>
      <c r="H333" s="268">
        <v>5</v>
      </c>
      <c r="I333" s="269"/>
      <c r="J333" s="270">
        <f>ROUND(I333*H333,2)</f>
        <v>0</v>
      </c>
      <c r="K333" s="266" t="s">
        <v>145</v>
      </c>
      <c r="L333" s="271"/>
      <c r="M333" s="272" t="s">
        <v>1</v>
      </c>
      <c r="N333" s="273" t="s">
        <v>41</v>
      </c>
      <c r="O333" s="91"/>
      <c r="P333" s="227">
        <f>O333*H333</f>
        <v>0</v>
      </c>
      <c r="Q333" s="227">
        <v>1.8500000000000001</v>
      </c>
      <c r="R333" s="227">
        <f>Q333*H333</f>
        <v>9.25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213</v>
      </c>
      <c r="AT333" s="229" t="s">
        <v>234</v>
      </c>
      <c r="AU333" s="229" t="s">
        <v>86</v>
      </c>
      <c r="AY333" s="17" t="s">
        <v>139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84</v>
      </c>
      <c r="BK333" s="230">
        <f>ROUND(I333*H333,2)</f>
        <v>0</v>
      </c>
      <c r="BL333" s="17" t="s">
        <v>146</v>
      </c>
      <c r="BM333" s="229" t="s">
        <v>428</v>
      </c>
    </row>
    <row r="334" s="13" customFormat="1">
      <c r="A334" s="13"/>
      <c r="B334" s="231"/>
      <c r="C334" s="232"/>
      <c r="D334" s="233" t="s">
        <v>148</v>
      </c>
      <c r="E334" s="234" t="s">
        <v>1</v>
      </c>
      <c r="F334" s="235" t="s">
        <v>429</v>
      </c>
      <c r="G334" s="232"/>
      <c r="H334" s="234" t="s">
        <v>1</v>
      </c>
      <c r="I334" s="236"/>
      <c r="J334" s="232"/>
      <c r="K334" s="232"/>
      <c r="L334" s="237"/>
      <c r="M334" s="238"/>
      <c r="N334" s="239"/>
      <c r="O334" s="239"/>
      <c r="P334" s="239"/>
      <c r="Q334" s="239"/>
      <c r="R334" s="239"/>
      <c r="S334" s="239"/>
      <c r="T334" s="24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1" t="s">
        <v>148</v>
      </c>
      <c r="AU334" s="241" t="s">
        <v>86</v>
      </c>
      <c r="AV334" s="13" t="s">
        <v>84</v>
      </c>
      <c r="AW334" s="13" t="s">
        <v>33</v>
      </c>
      <c r="AX334" s="13" t="s">
        <v>76</v>
      </c>
      <c r="AY334" s="241" t="s">
        <v>139</v>
      </c>
    </row>
    <row r="335" s="14" customFormat="1">
      <c r="A335" s="14"/>
      <c r="B335" s="242"/>
      <c r="C335" s="243"/>
      <c r="D335" s="233" t="s">
        <v>148</v>
      </c>
      <c r="E335" s="244" t="s">
        <v>1</v>
      </c>
      <c r="F335" s="245" t="s">
        <v>196</v>
      </c>
      <c r="G335" s="243"/>
      <c r="H335" s="246">
        <v>5</v>
      </c>
      <c r="I335" s="247"/>
      <c r="J335" s="243"/>
      <c r="K335" s="243"/>
      <c r="L335" s="248"/>
      <c r="M335" s="249"/>
      <c r="N335" s="250"/>
      <c r="O335" s="250"/>
      <c r="P335" s="250"/>
      <c r="Q335" s="250"/>
      <c r="R335" s="250"/>
      <c r="S335" s="250"/>
      <c r="T335" s="25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2" t="s">
        <v>148</v>
      </c>
      <c r="AU335" s="252" t="s">
        <v>86</v>
      </c>
      <c r="AV335" s="14" t="s">
        <v>86</v>
      </c>
      <c r="AW335" s="14" t="s">
        <v>33</v>
      </c>
      <c r="AX335" s="14" t="s">
        <v>84</v>
      </c>
      <c r="AY335" s="252" t="s">
        <v>139</v>
      </c>
    </row>
    <row r="336" s="2" customFormat="1" ht="24.15" customHeight="1">
      <c r="A336" s="38"/>
      <c r="B336" s="39"/>
      <c r="C336" s="218" t="s">
        <v>430</v>
      </c>
      <c r="D336" s="218" t="s">
        <v>141</v>
      </c>
      <c r="E336" s="219" t="s">
        <v>431</v>
      </c>
      <c r="F336" s="220" t="s">
        <v>432</v>
      </c>
      <c r="G336" s="221" t="s">
        <v>144</v>
      </c>
      <c r="H336" s="222">
        <v>4.1479999999999997</v>
      </c>
      <c r="I336" s="223"/>
      <c r="J336" s="224">
        <f>ROUND(I336*H336,2)</f>
        <v>0</v>
      </c>
      <c r="K336" s="220" t="s">
        <v>145</v>
      </c>
      <c r="L336" s="44"/>
      <c r="M336" s="225" t="s">
        <v>1</v>
      </c>
      <c r="N336" s="226" t="s">
        <v>41</v>
      </c>
      <c r="O336" s="91"/>
      <c r="P336" s="227">
        <f>O336*H336</f>
        <v>0</v>
      </c>
      <c r="Q336" s="227">
        <v>2.5122499999999999</v>
      </c>
      <c r="R336" s="227">
        <f>Q336*H336</f>
        <v>10.420812999999999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146</v>
      </c>
      <c r="AT336" s="229" t="s">
        <v>141</v>
      </c>
      <c r="AU336" s="229" t="s">
        <v>86</v>
      </c>
      <c r="AY336" s="17" t="s">
        <v>139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84</v>
      </c>
      <c r="BK336" s="230">
        <f>ROUND(I336*H336,2)</f>
        <v>0</v>
      </c>
      <c r="BL336" s="17" t="s">
        <v>146</v>
      </c>
      <c r="BM336" s="229" t="s">
        <v>433</v>
      </c>
    </row>
    <row r="337" s="14" customFormat="1">
      <c r="A337" s="14"/>
      <c r="B337" s="242"/>
      <c r="C337" s="243"/>
      <c r="D337" s="233" t="s">
        <v>148</v>
      </c>
      <c r="E337" s="244" t="s">
        <v>1</v>
      </c>
      <c r="F337" s="245" t="s">
        <v>434</v>
      </c>
      <c r="G337" s="243"/>
      <c r="H337" s="246">
        <v>4.1479999999999997</v>
      </c>
      <c r="I337" s="247"/>
      <c r="J337" s="243"/>
      <c r="K337" s="243"/>
      <c r="L337" s="248"/>
      <c r="M337" s="249"/>
      <c r="N337" s="250"/>
      <c r="O337" s="250"/>
      <c r="P337" s="250"/>
      <c r="Q337" s="250"/>
      <c r="R337" s="250"/>
      <c r="S337" s="250"/>
      <c r="T337" s="25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2" t="s">
        <v>148</v>
      </c>
      <c r="AU337" s="252" t="s">
        <v>86</v>
      </c>
      <c r="AV337" s="14" t="s">
        <v>86</v>
      </c>
      <c r="AW337" s="14" t="s">
        <v>33</v>
      </c>
      <c r="AX337" s="14" t="s">
        <v>84</v>
      </c>
      <c r="AY337" s="252" t="s">
        <v>139</v>
      </c>
    </row>
    <row r="338" s="2" customFormat="1" ht="24.15" customHeight="1">
      <c r="A338" s="38"/>
      <c r="B338" s="39"/>
      <c r="C338" s="218" t="s">
        <v>435</v>
      </c>
      <c r="D338" s="218" t="s">
        <v>141</v>
      </c>
      <c r="E338" s="219" t="s">
        <v>436</v>
      </c>
      <c r="F338" s="220" t="s">
        <v>437</v>
      </c>
      <c r="G338" s="221" t="s">
        <v>287</v>
      </c>
      <c r="H338" s="222">
        <v>2</v>
      </c>
      <c r="I338" s="223"/>
      <c r="J338" s="224">
        <f>ROUND(I338*H338,2)</f>
        <v>0</v>
      </c>
      <c r="K338" s="220" t="s">
        <v>1</v>
      </c>
      <c r="L338" s="44"/>
      <c r="M338" s="225" t="s">
        <v>1</v>
      </c>
      <c r="N338" s="226" t="s">
        <v>41</v>
      </c>
      <c r="O338" s="91"/>
      <c r="P338" s="227">
        <f>O338*H338</f>
        <v>0</v>
      </c>
      <c r="Q338" s="227">
        <v>7.0056599999999998</v>
      </c>
      <c r="R338" s="227">
        <f>Q338*H338</f>
        <v>14.01132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146</v>
      </c>
      <c r="AT338" s="229" t="s">
        <v>141</v>
      </c>
      <c r="AU338" s="229" t="s">
        <v>86</v>
      </c>
      <c r="AY338" s="17" t="s">
        <v>139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84</v>
      </c>
      <c r="BK338" s="230">
        <f>ROUND(I338*H338,2)</f>
        <v>0</v>
      </c>
      <c r="BL338" s="17" t="s">
        <v>146</v>
      </c>
      <c r="BM338" s="229" t="s">
        <v>438</v>
      </c>
    </row>
    <row r="339" s="14" customFormat="1">
      <c r="A339" s="14"/>
      <c r="B339" s="242"/>
      <c r="C339" s="243"/>
      <c r="D339" s="233" t="s">
        <v>148</v>
      </c>
      <c r="E339" s="244" t="s">
        <v>1</v>
      </c>
      <c r="F339" s="245" t="s">
        <v>86</v>
      </c>
      <c r="G339" s="243"/>
      <c r="H339" s="246">
        <v>2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2" t="s">
        <v>148</v>
      </c>
      <c r="AU339" s="252" t="s">
        <v>86</v>
      </c>
      <c r="AV339" s="14" t="s">
        <v>86</v>
      </c>
      <c r="AW339" s="14" t="s">
        <v>33</v>
      </c>
      <c r="AX339" s="14" t="s">
        <v>84</v>
      </c>
      <c r="AY339" s="252" t="s">
        <v>139</v>
      </c>
    </row>
    <row r="340" s="12" customFormat="1" ht="22.8" customHeight="1">
      <c r="A340" s="12"/>
      <c r="B340" s="202"/>
      <c r="C340" s="203"/>
      <c r="D340" s="204" t="s">
        <v>75</v>
      </c>
      <c r="E340" s="216" t="s">
        <v>439</v>
      </c>
      <c r="F340" s="216" t="s">
        <v>440</v>
      </c>
      <c r="G340" s="203"/>
      <c r="H340" s="203"/>
      <c r="I340" s="206"/>
      <c r="J340" s="217">
        <f>BK340</f>
        <v>0</v>
      </c>
      <c r="K340" s="203"/>
      <c r="L340" s="208"/>
      <c r="M340" s="209"/>
      <c r="N340" s="210"/>
      <c r="O340" s="210"/>
      <c r="P340" s="211">
        <f>P341</f>
        <v>0</v>
      </c>
      <c r="Q340" s="210"/>
      <c r="R340" s="211">
        <f>R341</f>
        <v>0</v>
      </c>
      <c r="S340" s="210"/>
      <c r="T340" s="212">
        <f>T341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3" t="s">
        <v>84</v>
      </c>
      <c r="AT340" s="214" t="s">
        <v>75</v>
      </c>
      <c r="AU340" s="214" t="s">
        <v>84</v>
      </c>
      <c r="AY340" s="213" t="s">
        <v>139</v>
      </c>
      <c r="BK340" s="215">
        <f>BK341</f>
        <v>0</v>
      </c>
    </row>
    <row r="341" s="2" customFormat="1" ht="33" customHeight="1">
      <c r="A341" s="38"/>
      <c r="B341" s="39"/>
      <c r="C341" s="218" t="s">
        <v>441</v>
      </c>
      <c r="D341" s="218" t="s">
        <v>141</v>
      </c>
      <c r="E341" s="219" t="s">
        <v>442</v>
      </c>
      <c r="F341" s="220" t="s">
        <v>443</v>
      </c>
      <c r="G341" s="221" t="s">
        <v>237</v>
      </c>
      <c r="H341" s="222">
        <v>3976.8919999999998</v>
      </c>
      <c r="I341" s="223"/>
      <c r="J341" s="224">
        <f>ROUND(I341*H341,2)</f>
        <v>0</v>
      </c>
      <c r="K341" s="220" t="s">
        <v>145</v>
      </c>
      <c r="L341" s="44"/>
      <c r="M341" s="225" t="s">
        <v>1</v>
      </c>
      <c r="N341" s="226" t="s">
        <v>41</v>
      </c>
      <c r="O341" s="91"/>
      <c r="P341" s="227">
        <f>O341*H341</f>
        <v>0</v>
      </c>
      <c r="Q341" s="227">
        <v>0</v>
      </c>
      <c r="R341" s="227">
        <f>Q341*H341</f>
        <v>0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146</v>
      </c>
      <c r="AT341" s="229" t="s">
        <v>141</v>
      </c>
      <c r="AU341" s="229" t="s">
        <v>86</v>
      </c>
      <c r="AY341" s="17" t="s">
        <v>139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84</v>
      </c>
      <c r="BK341" s="230">
        <f>ROUND(I341*H341,2)</f>
        <v>0</v>
      </c>
      <c r="BL341" s="17" t="s">
        <v>146</v>
      </c>
      <c r="BM341" s="229" t="s">
        <v>444</v>
      </c>
    </row>
    <row r="342" s="12" customFormat="1" ht="25.92" customHeight="1">
      <c r="A342" s="12"/>
      <c r="B342" s="202"/>
      <c r="C342" s="203"/>
      <c r="D342" s="204" t="s">
        <v>75</v>
      </c>
      <c r="E342" s="205" t="s">
        <v>234</v>
      </c>
      <c r="F342" s="205" t="s">
        <v>445</v>
      </c>
      <c r="G342" s="203"/>
      <c r="H342" s="203"/>
      <c r="I342" s="206"/>
      <c r="J342" s="207">
        <f>BK342</f>
        <v>0</v>
      </c>
      <c r="K342" s="203"/>
      <c r="L342" s="208"/>
      <c r="M342" s="209"/>
      <c r="N342" s="210"/>
      <c r="O342" s="210"/>
      <c r="P342" s="211">
        <f>P343</f>
        <v>0</v>
      </c>
      <c r="Q342" s="210"/>
      <c r="R342" s="211">
        <f>R343</f>
        <v>7.0056599999999998</v>
      </c>
      <c r="S342" s="210"/>
      <c r="T342" s="212">
        <f>T343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3" t="s">
        <v>171</v>
      </c>
      <c r="AT342" s="214" t="s">
        <v>75</v>
      </c>
      <c r="AU342" s="214" t="s">
        <v>76</v>
      </c>
      <c r="AY342" s="213" t="s">
        <v>139</v>
      </c>
      <c r="BK342" s="215">
        <f>BK343</f>
        <v>0</v>
      </c>
    </row>
    <row r="343" s="12" customFormat="1" ht="22.8" customHeight="1">
      <c r="A343" s="12"/>
      <c r="B343" s="202"/>
      <c r="C343" s="203"/>
      <c r="D343" s="204" t="s">
        <v>75</v>
      </c>
      <c r="E343" s="216" t="s">
        <v>446</v>
      </c>
      <c r="F343" s="216" t="s">
        <v>447</v>
      </c>
      <c r="G343" s="203"/>
      <c r="H343" s="203"/>
      <c r="I343" s="206"/>
      <c r="J343" s="217">
        <f>BK343</f>
        <v>0</v>
      </c>
      <c r="K343" s="203"/>
      <c r="L343" s="208"/>
      <c r="M343" s="209"/>
      <c r="N343" s="210"/>
      <c r="O343" s="210"/>
      <c r="P343" s="211">
        <f>SUM(P344:P346)</f>
        <v>0</v>
      </c>
      <c r="Q343" s="210"/>
      <c r="R343" s="211">
        <f>SUM(R344:R346)</f>
        <v>7.0056599999999998</v>
      </c>
      <c r="S343" s="210"/>
      <c r="T343" s="212">
        <f>SUM(T344:T346)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3" t="s">
        <v>171</v>
      </c>
      <c r="AT343" s="214" t="s">
        <v>75</v>
      </c>
      <c r="AU343" s="214" t="s">
        <v>84</v>
      </c>
      <c r="AY343" s="213" t="s">
        <v>139</v>
      </c>
      <c r="BK343" s="215">
        <f>SUM(BK344:BK346)</f>
        <v>0</v>
      </c>
    </row>
    <row r="344" s="2" customFormat="1" ht="16.5" customHeight="1">
      <c r="A344" s="38"/>
      <c r="B344" s="39"/>
      <c r="C344" s="218" t="s">
        <v>448</v>
      </c>
      <c r="D344" s="218" t="s">
        <v>141</v>
      </c>
      <c r="E344" s="219" t="s">
        <v>449</v>
      </c>
      <c r="F344" s="220" t="s">
        <v>450</v>
      </c>
      <c r="G344" s="221" t="s">
        <v>287</v>
      </c>
      <c r="H344" s="222">
        <v>1</v>
      </c>
      <c r="I344" s="223"/>
      <c r="J344" s="224">
        <f>ROUND(I344*H344,2)</f>
        <v>0</v>
      </c>
      <c r="K344" s="220" t="s">
        <v>1</v>
      </c>
      <c r="L344" s="44"/>
      <c r="M344" s="225" t="s">
        <v>1</v>
      </c>
      <c r="N344" s="226" t="s">
        <v>41</v>
      </c>
      <c r="O344" s="91"/>
      <c r="P344" s="227">
        <f>O344*H344</f>
        <v>0</v>
      </c>
      <c r="Q344" s="227">
        <v>7.0056599999999998</v>
      </c>
      <c r="R344" s="227">
        <f>Q344*H344</f>
        <v>7.0056599999999998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146</v>
      </c>
      <c r="AT344" s="229" t="s">
        <v>141</v>
      </c>
      <c r="AU344" s="229" t="s">
        <v>86</v>
      </c>
      <c r="AY344" s="17" t="s">
        <v>139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84</v>
      </c>
      <c r="BK344" s="230">
        <f>ROUND(I344*H344,2)</f>
        <v>0</v>
      </c>
      <c r="BL344" s="17" t="s">
        <v>146</v>
      </c>
      <c r="BM344" s="229" t="s">
        <v>451</v>
      </c>
    </row>
    <row r="345" s="13" customFormat="1">
      <c r="A345" s="13"/>
      <c r="B345" s="231"/>
      <c r="C345" s="232"/>
      <c r="D345" s="233" t="s">
        <v>148</v>
      </c>
      <c r="E345" s="234" t="s">
        <v>1</v>
      </c>
      <c r="F345" s="235" t="s">
        <v>452</v>
      </c>
      <c r="G345" s="232"/>
      <c r="H345" s="234" t="s">
        <v>1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1" t="s">
        <v>148</v>
      </c>
      <c r="AU345" s="241" t="s">
        <v>86</v>
      </c>
      <c r="AV345" s="13" t="s">
        <v>84</v>
      </c>
      <c r="AW345" s="13" t="s">
        <v>33</v>
      </c>
      <c r="AX345" s="13" t="s">
        <v>76</v>
      </c>
      <c r="AY345" s="241" t="s">
        <v>139</v>
      </c>
    </row>
    <row r="346" s="14" customFormat="1">
      <c r="A346" s="14"/>
      <c r="B346" s="242"/>
      <c r="C346" s="243"/>
      <c r="D346" s="233" t="s">
        <v>148</v>
      </c>
      <c r="E346" s="244" t="s">
        <v>1</v>
      </c>
      <c r="F346" s="245" t="s">
        <v>84</v>
      </c>
      <c r="G346" s="243"/>
      <c r="H346" s="246">
        <v>1</v>
      </c>
      <c r="I346" s="247"/>
      <c r="J346" s="243"/>
      <c r="K346" s="243"/>
      <c r="L346" s="248"/>
      <c r="M346" s="274"/>
      <c r="N346" s="275"/>
      <c r="O346" s="275"/>
      <c r="P346" s="275"/>
      <c r="Q346" s="275"/>
      <c r="R346" s="275"/>
      <c r="S346" s="275"/>
      <c r="T346" s="27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2" t="s">
        <v>148</v>
      </c>
      <c r="AU346" s="252" t="s">
        <v>86</v>
      </c>
      <c r="AV346" s="14" t="s">
        <v>86</v>
      </c>
      <c r="AW346" s="14" t="s">
        <v>33</v>
      </c>
      <c r="AX346" s="14" t="s">
        <v>84</v>
      </c>
      <c r="AY346" s="252" t="s">
        <v>139</v>
      </c>
    </row>
    <row r="347" s="2" customFormat="1" ht="6.96" customHeight="1">
      <c r="A347" s="38"/>
      <c r="B347" s="66"/>
      <c r="C347" s="67"/>
      <c r="D347" s="67"/>
      <c r="E347" s="67"/>
      <c r="F347" s="67"/>
      <c r="G347" s="67"/>
      <c r="H347" s="67"/>
      <c r="I347" s="67"/>
      <c r="J347" s="67"/>
      <c r="K347" s="67"/>
      <c r="L347" s="44"/>
      <c r="M347" s="38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</row>
  </sheetData>
  <sheetProtection sheet="1" autoFilter="0" formatColumns="0" formatRows="0" objects="1" scenarios="1" spinCount="100000" saltValue="80NUJ2ocIcXitRXF+8hwOAyE0q1I+RavbcsysyuGw6prpnAU9TpYuUPMpfokLnwgHcRq/E/hcxOUeQ4o/SLF2w==" hashValue="WgfMXbsaUQOkmfAtLKhwARZAzX5eK0jPbGwbwbryYffqWFjiFc2skTSfX3VWZggOI/R/MNTOMtCle9mHZVjpWw==" algorithmName="SHA-512" password="CC35"/>
  <autoFilter ref="C125:K346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Účelová komunikace Zábřeh-Postřelmov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453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32</v>
      </c>
      <c r="G12" s="38"/>
      <c r="H12" s="38"/>
      <c r="I12" s="140" t="s">
        <v>22</v>
      </c>
      <c r="J12" s="144" t="str">
        <f>'Rekapitulace stavby'!AN8</f>
        <v>19. 1. 2022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ROUND((SUM(BE121:BE175)),  2)</f>
        <v>0</v>
      </c>
      <c r="G33" s="38"/>
      <c r="H33" s="38"/>
      <c r="I33" s="155">
        <v>0.20999999999999999</v>
      </c>
      <c r="J33" s="154">
        <f>ROUND(((SUM(BE121:BE175))*I33),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ROUND((SUM(BF121:BF175)),  2)</f>
        <v>0</v>
      </c>
      <c r="G34" s="38"/>
      <c r="H34" s="38"/>
      <c r="I34" s="155">
        <v>0.14999999999999999</v>
      </c>
      <c r="J34" s="154">
        <f>ROUND(((SUM(BF121:BF175))*I34),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ROUND((SUM(BG121:BG175)),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ROUND((SUM(BH121:BH175)),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ROUND((SUM(BI121:BI175)),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Účelová komunikace Zábřeh-Postřelmov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103.1 NN - Zábřeh - komunikace - část 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19. 1. 2022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Zábřeh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110</v>
      </c>
      <c r="D94" s="176"/>
      <c r="E94" s="176"/>
      <c r="F94" s="176"/>
      <c r="G94" s="176"/>
      <c r="H94" s="176"/>
      <c r="I94" s="176"/>
      <c r="J94" s="177" t="s">
        <v>111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112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79"/>
      <c r="C97" s="180"/>
      <c r="D97" s="181" t="s">
        <v>114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454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455</v>
      </c>
      <c r="E99" s="188"/>
      <c r="F99" s="188"/>
      <c r="G99" s="188"/>
      <c r="H99" s="188"/>
      <c r="I99" s="188"/>
      <c r="J99" s="189">
        <f>J146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456</v>
      </c>
      <c r="E100" s="188"/>
      <c r="F100" s="188"/>
      <c r="G100" s="188"/>
      <c r="H100" s="188"/>
      <c r="I100" s="188"/>
      <c r="J100" s="189">
        <f>J165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457</v>
      </c>
      <c r="E101" s="188"/>
      <c r="F101" s="188"/>
      <c r="G101" s="188"/>
      <c r="H101" s="188"/>
      <c r="I101" s="188"/>
      <c r="J101" s="189">
        <f>J174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Účelová komunikace Zábřeh-Postřelmov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107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103.1 NN - Zábřeh - komunikace - část 1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19. 1. 2022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Město Zábřeh</v>
      </c>
      <c r="G117" s="40"/>
      <c r="H117" s="40"/>
      <c r="I117" s="32" t="s">
        <v>31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29</v>
      </c>
      <c r="D118" s="40"/>
      <c r="E118" s="40"/>
      <c r="F118" s="27" t="str">
        <f>IF(E18="","",E18)</f>
        <v>Vyplň údaj</v>
      </c>
      <c r="G118" s="40"/>
      <c r="H118" s="40"/>
      <c r="I118" s="32" t="s">
        <v>34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125</v>
      </c>
      <c r="D120" s="194" t="s">
        <v>61</v>
      </c>
      <c r="E120" s="194" t="s">
        <v>57</v>
      </c>
      <c r="F120" s="194" t="s">
        <v>58</v>
      </c>
      <c r="G120" s="194" t="s">
        <v>126</v>
      </c>
      <c r="H120" s="194" t="s">
        <v>127</v>
      </c>
      <c r="I120" s="194" t="s">
        <v>128</v>
      </c>
      <c r="J120" s="194" t="s">
        <v>111</v>
      </c>
      <c r="K120" s="195" t="s">
        <v>129</v>
      </c>
      <c r="L120" s="196"/>
      <c r="M120" s="100" t="s">
        <v>1</v>
      </c>
      <c r="N120" s="101" t="s">
        <v>40</v>
      </c>
      <c r="O120" s="101" t="s">
        <v>130</v>
      </c>
      <c r="P120" s="101" t="s">
        <v>131</v>
      </c>
      <c r="Q120" s="101" t="s">
        <v>132</v>
      </c>
      <c r="R120" s="101" t="s">
        <v>133</v>
      </c>
      <c r="S120" s="101" t="s">
        <v>134</v>
      </c>
      <c r="T120" s="102" t="s">
        <v>135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136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138.16100999999998</v>
      </c>
      <c r="S121" s="104"/>
      <c r="T121" s="200">
        <f>T122</f>
        <v>15.300000000000001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113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75</v>
      </c>
      <c r="E122" s="205" t="s">
        <v>137</v>
      </c>
      <c r="F122" s="205" t="s">
        <v>138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P123+P146+P165+P174</f>
        <v>0</v>
      </c>
      <c r="Q122" s="210"/>
      <c r="R122" s="211">
        <f>R123+R146+R165+R174</f>
        <v>138.16100999999998</v>
      </c>
      <c r="S122" s="210"/>
      <c r="T122" s="212">
        <f>T123+T146+T165+T174</f>
        <v>15.300000000000001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84</v>
      </c>
      <c r="AT122" s="214" t="s">
        <v>75</v>
      </c>
      <c r="AU122" s="214" t="s">
        <v>76</v>
      </c>
      <c r="AY122" s="213" t="s">
        <v>139</v>
      </c>
      <c r="BK122" s="215">
        <f>BK123+BK146+BK165+BK174</f>
        <v>0</v>
      </c>
    </row>
    <row r="123" s="12" customFormat="1" ht="22.8" customHeight="1">
      <c r="A123" s="12"/>
      <c r="B123" s="202"/>
      <c r="C123" s="203"/>
      <c r="D123" s="204" t="s">
        <v>75</v>
      </c>
      <c r="E123" s="216" t="s">
        <v>458</v>
      </c>
      <c r="F123" s="216" t="s">
        <v>459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SUM(P124:P145)</f>
        <v>0</v>
      </c>
      <c r="Q123" s="210"/>
      <c r="R123" s="211">
        <f>SUM(R124:R145)</f>
        <v>0.094700000000000006</v>
      </c>
      <c r="S123" s="210"/>
      <c r="T123" s="212">
        <f>SUM(T124:T145)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84</v>
      </c>
      <c r="AT123" s="214" t="s">
        <v>75</v>
      </c>
      <c r="AU123" s="214" t="s">
        <v>84</v>
      </c>
      <c r="AY123" s="213" t="s">
        <v>139</v>
      </c>
      <c r="BK123" s="215">
        <f>SUM(BK124:BK145)</f>
        <v>0</v>
      </c>
    </row>
    <row r="124" s="2" customFormat="1" ht="37.8" customHeight="1">
      <c r="A124" s="38"/>
      <c r="B124" s="39"/>
      <c r="C124" s="218" t="s">
        <v>84</v>
      </c>
      <c r="D124" s="218" t="s">
        <v>141</v>
      </c>
      <c r="E124" s="219" t="s">
        <v>460</v>
      </c>
      <c r="F124" s="220" t="s">
        <v>461</v>
      </c>
      <c r="G124" s="221" t="s">
        <v>216</v>
      </c>
      <c r="H124" s="222">
        <v>15</v>
      </c>
      <c r="I124" s="223"/>
      <c r="J124" s="224">
        <f>ROUND(I124*H124,2)</f>
        <v>0</v>
      </c>
      <c r="K124" s="220" t="s">
        <v>145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146</v>
      </c>
      <c r="AT124" s="229" t="s">
        <v>141</v>
      </c>
      <c r="AU124" s="229" t="s">
        <v>86</v>
      </c>
      <c r="AY124" s="17" t="s">
        <v>139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84</v>
      </c>
      <c r="BK124" s="230">
        <f>ROUND(I124*H124,2)</f>
        <v>0</v>
      </c>
      <c r="BL124" s="17" t="s">
        <v>146</v>
      </c>
      <c r="BM124" s="229" t="s">
        <v>462</v>
      </c>
    </row>
    <row r="125" s="13" customFormat="1">
      <c r="A125" s="13"/>
      <c r="B125" s="231"/>
      <c r="C125" s="232"/>
      <c r="D125" s="233" t="s">
        <v>148</v>
      </c>
      <c r="E125" s="234" t="s">
        <v>1</v>
      </c>
      <c r="F125" s="235" t="s">
        <v>463</v>
      </c>
      <c r="G125" s="232"/>
      <c r="H125" s="234" t="s">
        <v>1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148</v>
      </c>
      <c r="AU125" s="241" t="s">
        <v>86</v>
      </c>
      <c r="AV125" s="13" t="s">
        <v>84</v>
      </c>
      <c r="AW125" s="13" t="s">
        <v>33</v>
      </c>
      <c r="AX125" s="13" t="s">
        <v>76</v>
      </c>
      <c r="AY125" s="241" t="s">
        <v>139</v>
      </c>
    </row>
    <row r="126" s="14" customFormat="1">
      <c r="A126" s="14"/>
      <c r="B126" s="242"/>
      <c r="C126" s="243"/>
      <c r="D126" s="233" t="s">
        <v>148</v>
      </c>
      <c r="E126" s="244" t="s">
        <v>1</v>
      </c>
      <c r="F126" s="245" t="s">
        <v>464</v>
      </c>
      <c r="G126" s="243"/>
      <c r="H126" s="246">
        <v>15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148</v>
      </c>
      <c r="AU126" s="252" t="s">
        <v>86</v>
      </c>
      <c r="AV126" s="14" t="s">
        <v>86</v>
      </c>
      <c r="AW126" s="14" t="s">
        <v>33</v>
      </c>
      <c r="AX126" s="14" t="s">
        <v>76</v>
      </c>
      <c r="AY126" s="252" t="s">
        <v>139</v>
      </c>
    </row>
    <row r="127" s="15" customFormat="1">
      <c r="A127" s="15"/>
      <c r="B127" s="253"/>
      <c r="C127" s="254"/>
      <c r="D127" s="233" t="s">
        <v>148</v>
      </c>
      <c r="E127" s="255" t="s">
        <v>1</v>
      </c>
      <c r="F127" s="256" t="s">
        <v>157</v>
      </c>
      <c r="G127" s="254"/>
      <c r="H127" s="257">
        <v>15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3" t="s">
        <v>148</v>
      </c>
      <c r="AU127" s="263" t="s">
        <v>86</v>
      </c>
      <c r="AV127" s="15" t="s">
        <v>146</v>
      </c>
      <c r="AW127" s="15" t="s">
        <v>33</v>
      </c>
      <c r="AX127" s="15" t="s">
        <v>84</v>
      </c>
      <c r="AY127" s="263" t="s">
        <v>139</v>
      </c>
    </row>
    <row r="128" s="2" customFormat="1" ht="16.5" customHeight="1">
      <c r="A128" s="38"/>
      <c r="B128" s="39"/>
      <c r="C128" s="218" t="s">
        <v>86</v>
      </c>
      <c r="D128" s="218" t="s">
        <v>141</v>
      </c>
      <c r="E128" s="219" t="s">
        <v>465</v>
      </c>
      <c r="F128" s="220" t="s">
        <v>466</v>
      </c>
      <c r="G128" s="221" t="s">
        <v>216</v>
      </c>
      <c r="H128" s="222">
        <v>15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0.0027000000000000001</v>
      </c>
      <c r="R128" s="227">
        <f>Q128*H128</f>
        <v>0.040500000000000001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146</v>
      </c>
      <c r="AT128" s="229" t="s">
        <v>141</v>
      </c>
      <c r="AU128" s="229" t="s">
        <v>86</v>
      </c>
      <c r="AY128" s="17" t="s">
        <v>139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146</v>
      </c>
      <c r="BM128" s="229" t="s">
        <v>467</v>
      </c>
    </row>
    <row r="129" s="2" customFormat="1" ht="33" customHeight="1">
      <c r="A129" s="38"/>
      <c r="B129" s="39"/>
      <c r="C129" s="218" t="s">
        <v>171</v>
      </c>
      <c r="D129" s="218" t="s">
        <v>141</v>
      </c>
      <c r="E129" s="219" t="s">
        <v>142</v>
      </c>
      <c r="F129" s="220" t="s">
        <v>468</v>
      </c>
      <c r="G129" s="221" t="s">
        <v>144</v>
      </c>
      <c r="H129" s="222">
        <v>27.899999999999999</v>
      </c>
      <c r="I129" s="223"/>
      <c r="J129" s="224">
        <f>ROUND(I129*H129,2)</f>
        <v>0</v>
      </c>
      <c r="K129" s="220" t="s">
        <v>145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146</v>
      </c>
      <c r="AT129" s="229" t="s">
        <v>141</v>
      </c>
      <c r="AU129" s="229" t="s">
        <v>86</v>
      </c>
      <c r="AY129" s="17" t="s">
        <v>139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146</v>
      </c>
      <c r="BM129" s="229" t="s">
        <v>469</v>
      </c>
    </row>
    <row r="130" s="2" customFormat="1" ht="37.8" customHeight="1">
      <c r="A130" s="38"/>
      <c r="B130" s="39"/>
      <c r="C130" s="218" t="s">
        <v>146</v>
      </c>
      <c r="D130" s="218" t="s">
        <v>141</v>
      </c>
      <c r="E130" s="219" t="s">
        <v>197</v>
      </c>
      <c r="F130" s="220" t="s">
        <v>470</v>
      </c>
      <c r="G130" s="221" t="s">
        <v>144</v>
      </c>
      <c r="H130" s="222">
        <v>27.899999999999999</v>
      </c>
      <c r="I130" s="223"/>
      <c r="J130" s="224">
        <f>ROUND(I130*H130,2)</f>
        <v>0</v>
      </c>
      <c r="K130" s="220" t="s">
        <v>145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146</v>
      </c>
      <c r="AT130" s="229" t="s">
        <v>141</v>
      </c>
      <c r="AU130" s="229" t="s">
        <v>86</v>
      </c>
      <c r="AY130" s="17" t="s">
        <v>139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146</v>
      </c>
      <c r="BM130" s="229" t="s">
        <v>471</v>
      </c>
    </row>
    <row r="131" s="2" customFormat="1" ht="16.5" customHeight="1">
      <c r="A131" s="38"/>
      <c r="B131" s="39"/>
      <c r="C131" s="218" t="s">
        <v>196</v>
      </c>
      <c r="D131" s="218" t="s">
        <v>141</v>
      </c>
      <c r="E131" s="219" t="s">
        <v>203</v>
      </c>
      <c r="F131" s="220" t="s">
        <v>204</v>
      </c>
      <c r="G131" s="221" t="s">
        <v>144</v>
      </c>
      <c r="H131" s="222">
        <v>27.899999999999999</v>
      </c>
      <c r="I131" s="223"/>
      <c r="J131" s="224">
        <f>ROUND(I131*H131,2)</f>
        <v>0</v>
      </c>
      <c r="K131" s="220" t="s">
        <v>145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146</v>
      </c>
      <c r="AT131" s="229" t="s">
        <v>141</v>
      </c>
      <c r="AU131" s="229" t="s">
        <v>86</v>
      </c>
      <c r="AY131" s="17" t="s">
        <v>139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146</v>
      </c>
      <c r="BM131" s="229" t="s">
        <v>472</v>
      </c>
    </row>
    <row r="132" s="2" customFormat="1" ht="24.15" customHeight="1">
      <c r="A132" s="38"/>
      <c r="B132" s="39"/>
      <c r="C132" s="218" t="s">
        <v>202</v>
      </c>
      <c r="D132" s="218" t="s">
        <v>141</v>
      </c>
      <c r="E132" s="219" t="s">
        <v>214</v>
      </c>
      <c r="F132" s="220" t="s">
        <v>473</v>
      </c>
      <c r="G132" s="221" t="s">
        <v>216</v>
      </c>
      <c r="H132" s="222">
        <v>139.69999999999999</v>
      </c>
      <c r="I132" s="223"/>
      <c r="J132" s="224">
        <f>ROUND(I132*H132,2)</f>
        <v>0</v>
      </c>
      <c r="K132" s="220" t="s">
        <v>145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146</v>
      </c>
      <c r="AT132" s="229" t="s">
        <v>141</v>
      </c>
      <c r="AU132" s="229" t="s">
        <v>86</v>
      </c>
      <c r="AY132" s="17" t="s">
        <v>139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146</v>
      </c>
      <c r="BM132" s="229" t="s">
        <v>474</v>
      </c>
    </row>
    <row r="133" s="13" customFormat="1">
      <c r="A133" s="13"/>
      <c r="B133" s="231"/>
      <c r="C133" s="232"/>
      <c r="D133" s="233" t="s">
        <v>148</v>
      </c>
      <c r="E133" s="234" t="s">
        <v>1</v>
      </c>
      <c r="F133" s="235" t="s">
        <v>475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148</v>
      </c>
      <c r="AU133" s="241" t="s">
        <v>86</v>
      </c>
      <c r="AV133" s="13" t="s">
        <v>84</v>
      </c>
      <c r="AW133" s="13" t="s">
        <v>33</v>
      </c>
      <c r="AX133" s="13" t="s">
        <v>76</v>
      </c>
      <c r="AY133" s="241" t="s">
        <v>139</v>
      </c>
    </row>
    <row r="134" s="14" customFormat="1">
      <c r="A134" s="14"/>
      <c r="B134" s="242"/>
      <c r="C134" s="243"/>
      <c r="D134" s="233" t="s">
        <v>148</v>
      </c>
      <c r="E134" s="244" t="s">
        <v>1</v>
      </c>
      <c r="F134" s="245" t="s">
        <v>476</v>
      </c>
      <c r="G134" s="243"/>
      <c r="H134" s="246">
        <v>139.69999999999999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148</v>
      </c>
      <c r="AU134" s="252" t="s">
        <v>86</v>
      </c>
      <c r="AV134" s="14" t="s">
        <v>86</v>
      </c>
      <c r="AW134" s="14" t="s">
        <v>33</v>
      </c>
      <c r="AX134" s="14" t="s">
        <v>76</v>
      </c>
      <c r="AY134" s="252" t="s">
        <v>139</v>
      </c>
    </row>
    <row r="135" s="15" customFormat="1">
      <c r="A135" s="15"/>
      <c r="B135" s="253"/>
      <c r="C135" s="254"/>
      <c r="D135" s="233" t="s">
        <v>148</v>
      </c>
      <c r="E135" s="255" t="s">
        <v>1</v>
      </c>
      <c r="F135" s="256" t="s">
        <v>157</v>
      </c>
      <c r="G135" s="254"/>
      <c r="H135" s="257">
        <v>139.69999999999999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3" t="s">
        <v>148</v>
      </c>
      <c r="AU135" s="263" t="s">
        <v>86</v>
      </c>
      <c r="AV135" s="15" t="s">
        <v>146</v>
      </c>
      <c r="AW135" s="15" t="s">
        <v>33</v>
      </c>
      <c r="AX135" s="15" t="s">
        <v>84</v>
      </c>
      <c r="AY135" s="263" t="s">
        <v>139</v>
      </c>
    </row>
    <row r="136" s="2" customFormat="1" ht="24.15" customHeight="1">
      <c r="A136" s="38"/>
      <c r="B136" s="39"/>
      <c r="C136" s="218" t="s">
        <v>193</v>
      </c>
      <c r="D136" s="218" t="s">
        <v>141</v>
      </c>
      <c r="E136" s="219" t="s">
        <v>477</v>
      </c>
      <c r="F136" s="220" t="s">
        <v>478</v>
      </c>
      <c r="G136" s="221" t="s">
        <v>216</v>
      </c>
      <c r="H136" s="222">
        <v>1626</v>
      </c>
      <c r="I136" s="223"/>
      <c r="J136" s="224">
        <f>ROUND(I136*H136,2)</f>
        <v>0</v>
      </c>
      <c r="K136" s="220" t="s">
        <v>145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146</v>
      </c>
      <c r="AT136" s="229" t="s">
        <v>141</v>
      </c>
      <c r="AU136" s="229" t="s">
        <v>86</v>
      </c>
      <c r="AY136" s="17" t="s">
        <v>139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146</v>
      </c>
      <c r="BM136" s="229" t="s">
        <v>479</v>
      </c>
    </row>
    <row r="137" s="13" customFormat="1">
      <c r="A137" s="13"/>
      <c r="B137" s="231"/>
      <c r="C137" s="232"/>
      <c r="D137" s="233" t="s">
        <v>148</v>
      </c>
      <c r="E137" s="234" t="s">
        <v>1</v>
      </c>
      <c r="F137" s="235" t="s">
        <v>480</v>
      </c>
      <c r="G137" s="232"/>
      <c r="H137" s="234" t="s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148</v>
      </c>
      <c r="AU137" s="241" t="s">
        <v>86</v>
      </c>
      <c r="AV137" s="13" t="s">
        <v>84</v>
      </c>
      <c r="AW137" s="13" t="s">
        <v>33</v>
      </c>
      <c r="AX137" s="13" t="s">
        <v>76</v>
      </c>
      <c r="AY137" s="241" t="s">
        <v>139</v>
      </c>
    </row>
    <row r="138" s="13" customFormat="1">
      <c r="A138" s="13"/>
      <c r="B138" s="231"/>
      <c r="C138" s="232"/>
      <c r="D138" s="233" t="s">
        <v>148</v>
      </c>
      <c r="E138" s="234" t="s">
        <v>1</v>
      </c>
      <c r="F138" s="235" t="s">
        <v>322</v>
      </c>
      <c r="G138" s="232"/>
      <c r="H138" s="234" t="s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148</v>
      </c>
      <c r="AU138" s="241" t="s">
        <v>86</v>
      </c>
      <c r="AV138" s="13" t="s">
        <v>84</v>
      </c>
      <c r="AW138" s="13" t="s">
        <v>33</v>
      </c>
      <c r="AX138" s="13" t="s">
        <v>76</v>
      </c>
      <c r="AY138" s="241" t="s">
        <v>139</v>
      </c>
    </row>
    <row r="139" s="14" customFormat="1">
      <c r="A139" s="14"/>
      <c r="B139" s="242"/>
      <c r="C139" s="243"/>
      <c r="D139" s="233" t="s">
        <v>148</v>
      </c>
      <c r="E139" s="244" t="s">
        <v>1</v>
      </c>
      <c r="F139" s="245" t="s">
        <v>481</v>
      </c>
      <c r="G139" s="243"/>
      <c r="H139" s="246">
        <v>1626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148</v>
      </c>
      <c r="AU139" s="252" t="s">
        <v>86</v>
      </c>
      <c r="AV139" s="14" t="s">
        <v>86</v>
      </c>
      <c r="AW139" s="14" t="s">
        <v>33</v>
      </c>
      <c r="AX139" s="14" t="s">
        <v>76</v>
      </c>
      <c r="AY139" s="252" t="s">
        <v>139</v>
      </c>
    </row>
    <row r="140" s="15" customFormat="1">
      <c r="A140" s="15"/>
      <c r="B140" s="253"/>
      <c r="C140" s="254"/>
      <c r="D140" s="233" t="s">
        <v>148</v>
      </c>
      <c r="E140" s="255" t="s">
        <v>1</v>
      </c>
      <c r="F140" s="256" t="s">
        <v>157</v>
      </c>
      <c r="G140" s="254"/>
      <c r="H140" s="257">
        <v>1626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3" t="s">
        <v>148</v>
      </c>
      <c r="AU140" s="263" t="s">
        <v>86</v>
      </c>
      <c r="AV140" s="15" t="s">
        <v>146</v>
      </c>
      <c r="AW140" s="15" t="s">
        <v>33</v>
      </c>
      <c r="AX140" s="15" t="s">
        <v>84</v>
      </c>
      <c r="AY140" s="263" t="s">
        <v>139</v>
      </c>
    </row>
    <row r="141" s="2" customFormat="1" ht="24.15" customHeight="1">
      <c r="A141" s="38"/>
      <c r="B141" s="39"/>
      <c r="C141" s="218" t="s">
        <v>213</v>
      </c>
      <c r="D141" s="218" t="s">
        <v>141</v>
      </c>
      <c r="E141" s="219" t="s">
        <v>482</v>
      </c>
      <c r="F141" s="220" t="s">
        <v>483</v>
      </c>
      <c r="G141" s="221" t="s">
        <v>216</v>
      </c>
      <c r="H141" s="222">
        <v>1626</v>
      </c>
      <c r="I141" s="223"/>
      <c r="J141" s="224">
        <f>ROUND(I141*H141,2)</f>
        <v>0</v>
      </c>
      <c r="K141" s="220" t="s">
        <v>145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146</v>
      </c>
      <c r="AT141" s="229" t="s">
        <v>141</v>
      </c>
      <c r="AU141" s="229" t="s">
        <v>86</v>
      </c>
      <c r="AY141" s="17" t="s">
        <v>139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146</v>
      </c>
      <c r="BM141" s="229" t="s">
        <v>484</v>
      </c>
    </row>
    <row r="142" s="2" customFormat="1" ht="16.5" customHeight="1">
      <c r="A142" s="38"/>
      <c r="B142" s="39"/>
      <c r="C142" s="264" t="s">
        <v>219</v>
      </c>
      <c r="D142" s="264" t="s">
        <v>234</v>
      </c>
      <c r="E142" s="265" t="s">
        <v>485</v>
      </c>
      <c r="F142" s="266" t="s">
        <v>486</v>
      </c>
      <c r="G142" s="267" t="s">
        <v>487</v>
      </c>
      <c r="H142" s="268">
        <v>54.200000000000003</v>
      </c>
      <c r="I142" s="269"/>
      <c r="J142" s="270">
        <f>ROUND(I142*H142,2)</f>
        <v>0</v>
      </c>
      <c r="K142" s="266" t="s">
        <v>145</v>
      </c>
      <c r="L142" s="271"/>
      <c r="M142" s="272" t="s">
        <v>1</v>
      </c>
      <c r="N142" s="273" t="s">
        <v>41</v>
      </c>
      <c r="O142" s="91"/>
      <c r="P142" s="227">
        <f>O142*H142</f>
        <v>0</v>
      </c>
      <c r="Q142" s="227">
        <v>0.001</v>
      </c>
      <c r="R142" s="227">
        <f>Q142*H142</f>
        <v>0.054200000000000005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213</v>
      </c>
      <c r="AT142" s="229" t="s">
        <v>234</v>
      </c>
      <c r="AU142" s="229" t="s">
        <v>86</v>
      </c>
      <c r="AY142" s="17" t="s">
        <v>139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146</v>
      </c>
      <c r="BM142" s="229" t="s">
        <v>488</v>
      </c>
    </row>
    <row r="143" s="13" customFormat="1">
      <c r="A143" s="13"/>
      <c r="B143" s="231"/>
      <c r="C143" s="232"/>
      <c r="D143" s="233" t="s">
        <v>148</v>
      </c>
      <c r="E143" s="234" t="s">
        <v>1</v>
      </c>
      <c r="F143" s="235" t="s">
        <v>489</v>
      </c>
      <c r="G143" s="232"/>
      <c r="H143" s="234" t="s">
        <v>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148</v>
      </c>
      <c r="AU143" s="241" t="s">
        <v>86</v>
      </c>
      <c r="AV143" s="13" t="s">
        <v>84</v>
      </c>
      <c r="AW143" s="13" t="s">
        <v>33</v>
      </c>
      <c r="AX143" s="13" t="s">
        <v>76</v>
      </c>
      <c r="AY143" s="241" t="s">
        <v>139</v>
      </c>
    </row>
    <row r="144" s="14" customFormat="1">
      <c r="A144" s="14"/>
      <c r="B144" s="242"/>
      <c r="C144" s="243"/>
      <c r="D144" s="233" t="s">
        <v>148</v>
      </c>
      <c r="E144" s="244" t="s">
        <v>1</v>
      </c>
      <c r="F144" s="245" t="s">
        <v>490</v>
      </c>
      <c r="G144" s="243"/>
      <c r="H144" s="246">
        <v>54.200000000000003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148</v>
      </c>
      <c r="AU144" s="252" t="s">
        <v>86</v>
      </c>
      <c r="AV144" s="14" t="s">
        <v>86</v>
      </c>
      <c r="AW144" s="14" t="s">
        <v>33</v>
      </c>
      <c r="AX144" s="14" t="s">
        <v>76</v>
      </c>
      <c r="AY144" s="252" t="s">
        <v>139</v>
      </c>
    </row>
    <row r="145" s="15" customFormat="1">
      <c r="A145" s="15"/>
      <c r="B145" s="253"/>
      <c r="C145" s="254"/>
      <c r="D145" s="233" t="s">
        <v>148</v>
      </c>
      <c r="E145" s="255" t="s">
        <v>1</v>
      </c>
      <c r="F145" s="256" t="s">
        <v>157</v>
      </c>
      <c r="G145" s="254"/>
      <c r="H145" s="257">
        <v>54.200000000000003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3" t="s">
        <v>148</v>
      </c>
      <c r="AU145" s="263" t="s">
        <v>86</v>
      </c>
      <c r="AV145" s="15" t="s">
        <v>146</v>
      </c>
      <c r="AW145" s="15" t="s">
        <v>33</v>
      </c>
      <c r="AX145" s="15" t="s">
        <v>84</v>
      </c>
      <c r="AY145" s="263" t="s">
        <v>139</v>
      </c>
    </row>
    <row r="146" s="12" customFormat="1" ht="22.8" customHeight="1">
      <c r="A146" s="12"/>
      <c r="B146" s="202"/>
      <c r="C146" s="203"/>
      <c r="D146" s="204" t="s">
        <v>75</v>
      </c>
      <c r="E146" s="216" t="s">
        <v>491</v>
      </c>
      <c r="F146" s="216" t="s">
        <v>492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SUM(P147:P164)</f>
        <v>0</v>
      </c>
      <c r="Q146" s="210"/>
      <c r="R146" s="211">
        <f>SUM(R147:R164)</f>
        <v>138.06630999999999</v>
      </c>
      <c r="S146" s="210"/>
      <c r="T146" s="212">
        <f>SUM(T147:T164)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84</v>
      </c>
      <c r="AT146" s="214" t="s">
        <v>75</v>
      </c>
      <c r="AU146" s="214" t="s">
        <v>84</v>
      </c>
      <c r="AY146" s="213" t="s">
        <v>139</v>
      </c>
      <c r="BK146" s="215">
        <f>SUM(BK147:BK164)</f>
        <v>0</v>
      </c>
    </row>
    <row r="147" s="2" customFormat="1" ht="37.8" customHeight="1">
      <c r="A147" s="38"/>
      <c r="B147" s="39"/>
      <c r="C147" s="218" t="s">
        <v>233</v>
      </c>
      <c r="D147" s="218" t="s">
        <v>141</v>
      </c>
      <c r="E147" s="219" t="s">
        <v>319</v>
      </c>
      <c r="F147" s="220" t="s">
        <v>320</v>
      </c>
      <c r="G147" s="221" t="s">
        <v>216</v>
      </c>
      <c r="H147" s="222">
        <v>139.69999999999999</v>
      </c>
      <c r="I147" s="223"/>
      <c r="J147" s="224">
        <f>ROUND(I147*H147,2)</f>
        <v>0</v>
      </c>
      <c r="K147" s="220" t="s">
        <v>145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146</v>
      </c>
      <c r="AT147" s="229" t="s">
        <v>141</v>
      </c>
      <c r="AU147" s="229" t="s">
        <v>86</v>
      </c>
      <c r="AY147" s="17" t="s">
        <v>139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146</v>
      </c>
      <c r="BM147" s="229" t="s">
        <v>493</v>
      </c>
    </row>
    <row r="148" s="13" customFormat="1">
      <c r="A148" s="13"/>
      <c r="B148" s="231"/>
      <c r="C148" s="232"/>
      <c r="D148" s="233" t="s">
        <v>148</v>
      </c>
      <c r="E148" s="234" t="s">
        <v>1</v>
      </c>
      <c r="F148" s="235" t="s">
        <v>475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148</v>
      </c>
      <c r="AU148" s="241" t="s">
        <v>86</v>
      </c>
      <c r="AV148" s="13" t="s">
        <v>84</v>
      </c>
      <c r="AW148" s="13" t="s">
        <v>33</v>
      </c>
      <c r="AX148" s="13" t="s">
        <v>76</v>
      </c>
      <c r="AY148" s="241" t="s">
        <v>139</v>
      </c>
    </row>
    <row r="149" s="14" customFormat="1">
      <c r="A149" s="14"/>
      <c r="B149" s="242"/>
      <c r="C149" s="243"/>
      <c r="D149" s="233" t="s">
        <v>148</v>
      </c>
      <c r="E149" s="244" t="s">
        <v>1</v>
      </c>
      <c r="F149" s="245" t="s">
        <v>476</v>
      </c>
      <c r="G149" s="243"/>
      <c r="H149" s="246">
        <v>139.69999999999999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148</v>
      </c>
      <c r="AU149" s="252" t="s">
        <v>86</v>
      </c>
      <c r="AV149" s="14" t="s">
        <v>86</v>
      </c>
      <c r="AW149" s="14" t="s">
        <v>33</v>
      </c>
      <c r="AX149" s="14" t="s">
        <v>76</v>
      </c>
      <c r="AY149" s="252" t="s">
        <v>139</v>
      </c>
    </row>
    <row r="150" s="15" customFormat="1">
      <c r="A150" s="15"/>
      <c r="B150" s="253"/>
      <c r="C150" s="254"/>
      <c r="D150" s="233" t="s">
        <v>148</v>
      </c>
      <c r="E150" s="255" t="s">
        <v>1</v>
      </c>
      <c r="F150" s="256" t="s">
        <v>157</v>
      </c>
      <c r="G150" s="254"/>
      <c r="H150" s="257">
        <v>139.69999999999999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148</v>
      </c>
      <c r="AU150" s="263" t="s">
        <v>86</v>
      </c>
      <c r="AV150" s="15" t="s">
        <v>146</v>
      </c>
      <c r="AW150" s="15" t="s">
        <v>33</v>
      </c>
      <c r="AX150" s="15" t="s">
        <v>84</v>
      </c>
      <c r="AY150" s="263" t="s">
        <v>139</v>
      </c>
    </row>
    <row r="151" s="2" customFormat="1" ht="21.75" customHeight="1">
      <c r="A151" s="38"/>
      <c r="B151" s="39"/>
      <c r="C151" s="264" t="s">
        <v>244</v>
      </c>
      <c r="D151" s="264" t="s">
        <v>234</v>
      </c>
      <c r="E151" s="265" t="s">
        <v>324</v>
      </c>
      <c r="F151" s="266" t="s">
        <v>325</v>
      </c>
      <c r="G151" s="267" t="s">
        <v>237</v>
      </c>
      <c r="H151" s="268">
        <v>5.0300000000000002</v>
      </c>
      <c r="I151" s="269"/>
      <c r="J151" s="270">
        <f>ROUND(I151*H151,2)</f>
        <v>0</v>
      </c>
      <c r="K151" s="266" t="s">
        <v>145</v>
      </c>
      <c r="L151" s="271"/>
      <c r="M151" s="272" t="s">
        <v>1</v>
      </c>
      <c r="N151" s="273" t="s">
        <v>41</v>
      </c>
      <c r="O151" s="91"/>
      <c r="P151" s="227">
        <f>O151*H151</f>
        <v>0</v>
      </c>
      <c r="Q151" s="227">
        <v>1</v>
      </c>
      <c r="R151" s="227">
        <f>Q151*H151</f>
        <v>5.0300000000000002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213</v>
      </c>
      <c r="AT151" s="229" t="s">
        <v>234</v>
      </c>
      <c r="AU151" s="229" t="s">
        <v>86</v>
      </c>
      <c r="AY151" s="17" t="s">
        <v>139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146</v>
      </c>
      <c r="BM151" s="229" t="s">
        <v>494</v>
      </c>
    </row>
    <row r="152" s="2" customFormat="1" ht="24.15" customHeight="1">
      <c r="A152" s="38"/>
      <c r="B152" s="39"/>
      <c r="C152" s="218" t="s">
        <v>250</v>
      </c>
      <c r="D152" s="218" t="s">
        <v>141</v>
      </c>
      <c r="E152" s="219" t="s">
        <v>331</v>
      </c>
      <c r="F152" s="220" t="s">
        <v>332</v>
      </c>
      <c r="G152" s="221" t="s">
        <v>216</v>
      </c>
      <c r="H152" s="222">
        <v>279.39999999999998</v>
      </c>
      <c r="I152" s="223"/>
      <c r="J152" s="224">
        <f>ROUND(I152*H152,2)</f>
        <v>0</v>
      </c>
      <c r="K152" s="220" t="s">
        <v>145</v>
      </c>
      <c r="L152" s="44"/>
      <c r="M152" s="225" t="s">
        <v>1</v>
      </c>
      <c r="N152" s="226" t="s">
        <v>41</v>
      </c>
      <c r="O152" s="91"/>
      <c r="P152" s="227">
        <f>O152*H152</f>
        <v>0</v>
      </c>
      <c r="Q152" s="227">
        <v>0.34499999999999997</v>
      </c>
      <c r="R152" s="227">
        <f>Q152*H152</f>
        <v>96.392999999999986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146</v>
      </c>
      <c r="AT152" s="229" t="s">
        <v>141</v>
      </c>
      <c r="AU152" s="229" t="s">
        <v>86</v>
      </c>
      <c r="AY152" s="17" t="s">
        <v>139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84</v>
      </c>
      <c r="BK152" s="230">
        <f>ROUND(I152*H152,2)</f>
        <v>0</v>
      </c>
      <c r="BL152" s="17" t="s">
        <v>146</v>
      </c>
      <c r="BM152" s="229" t="s">
        <v>495</v>
      </c>
    </row>
    <row r="153" s="14" customFormat="1">
      <c r="A153" s="14"/>
      <c r="B153" s="242"/>
      <c r="C153" s="243"/>
      <c r="D153" s="233" t="s">
        <v>148</v>
      </c>
      <c r="E153" s="244" t="s">
        <v>1</v>
      </c>
      <c r="F153" s="245" t="s">
        <v>476</v>
      </c>
      <c r="G153" s="243"/>
      <c r="H153" s="246">
        <v>139.69999999999999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148</v>
      </c>
      <c r="AU153" s="252" t="s">
        <v>86</v>
      </c>
      <c r="AV153" s="14" t="s">
        <v>86</v>
      </c>
      <c r="AW153" s="14" t="s">
        <v>33</v>
      </c>
      <c r="AX153" s="14" t="s">
        <v>76</v>
      </c>
      <c r="AY153" s="252" t="s">
        <v>139</v>
      </c>
    </row>
    <row r="154" s="14" customFormat="1">
      <c r="A154" s="14"/>
      <c r="B154" s="242"/>
      <c r="C154" s="243"/>
      <c r="D154" s="233" t="s">
        <v>148</v>
      </c>
      <c r="E154" s="244" t="s">
        <v>1</v>
      </c>
      <c r="F154" s="245" t="s">
        <v>476</v>
      </c>
      <c r="G154" s="243"/>
      <c r="H154" s="246">
        <v>139.69999999999999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148</v>
      </c>
      <c r="AU154" s="252" t="s">
        <v>86</v>
      </c>
      <c r="AV154" s="14" t="s">
        <v>86</v>
      </c>
      <c r="AW154" s="14" t="s">
        <v>33</v>
      </c>
      <c r="AX154" s="14" t="s">
        <v>76</v>
      </c>
      <c r="AY154" s="252" t="s">
        <v>139</v>
      </c>
    </row>
    <row r="155" s="15" customFormat="1">
      <c r="A155" s="15"/>
      <c r="B155" s="253"/>
      <c r="C155" s="254"/>
      <c r="D155" s="233" t="s">
        <v>148</v>
      </c>
      <c r="E155" s="255" t="s">
        <v>1</v>
      </c>
      <c r="F155" s="256" t="s">
        <v>157</v>
      </c>
      <c r="G155" s="254"/>
      <c r="H155" s="257">
        <v>279.39999999999998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3" t="s">
        <v>148</v>
      </c>
      <c r="AU155" s="263" t="s">
        <v>86</v>
      </c>
      <c r="AV155" s="15" t="s">
        <v>146</v>
      </c>
      <c r="AW155" s="15" t="s">
        <v>33</v>
      </c>
      <c r="AX155" s="15" t="s">
        <v>84</v>
      </c>
      <c r="AY155" s="263" t="s">
        <v>139</v>
      </c>
    </row>
    <row r="156" s="2" customFormat="1" ht="33" customHeight="1">
      <c r="A156" s="38"/>
      <c r="B156" s="39"/>
      <c r="C156" s="218" t="s">
        <v>257</v>
      </c>
      <c r="D156" s="218" t="s">
        <v>141</v>
      </c>
      <c r="E156" s="219" t="s">
        <v>339</v>
      </c>
      <c r="F156" s="220" t="s">
        <v>340</v>
      </c>
      <c r="G156" s="221" t="s">
        <v>216</v>
      </c>
      <c r="H156" s="222">
        <v>139.69999999999999</v>
      </c>
      <c r="I156" s="223"/>
      <c r="J156" s="224">
        <f>ROUND(I156*H156,2)</f>
        <v>0</v>
      </c>
      <c r="K156" s="220" t="s">
        <v>145</v>
      </c>
      <c r="L156" s="44"/>
      <c r="M156" s="225" t="s">
        <v>1</v>
      </c>
      <c r="N156" s="226" t="s">
        <v>41</v>
      </c>
      <c r="O156" s="91"/>
      <c r="P156" s="227">
        <f>O156*H156</f>
        <v>0</v>
      </c>
      <c r="Q156" s="227">
        <v>0.15826000000000001</v>
      </c>
      <c r="R156" s="227">
        <f>Q156*H156</f>
        <v>22.108922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146</v>
      </c>
      <c r="AT156" s="229" t="s">
        <v>141</v>
      </c>
      <c r="AU156" s="229" t="s">
        <v>86</v>
      </c>
      <c r="AY156" s="17" t="s">
        <v>139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84</v>
      </c>
      <c r="BK156" s="230">
        <f>ROUND(I156*H156,2)</f>
        <v>0</v>
      </c>
      <c r="BL156" s="17" t="s">
        <v>146</v>
      </c>
      <c r="BM156" s="229" t="s">
        <v>496</v>
      </c>
    </row>
    <row r="157" s="13" customFormat="1">
      <c r="A157" s="13"/>
      <c r="B157" s="231"/>
      <c r="C157" s="232"/>
      <c r="D157" s="233" t="s">
        <v>148</v>
      </c>
      <c r="E157" s="234" t="s">
        <v>1</v>
      </c>
      <c r="F157" s="235" t="s">
        <v>475</v>
      </c>
      <c r="G157" s="232"/>
      <c r="H157" s="234" t="s">
        <v>1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148</v>
      </c>
      <c r="AU157" s="241" t="s">
        <v>86</v>
      </c>
      <c r="AV157" s="13" t="s">
        <v>84</v>
      </c>
      <c r="AW157" s="13" t="s">
        <v>33</v>
      </c>
      <c r="AX157" s="13" t="s">
        <v>76</v>
      </c>
      <c r="AY157" s="241" t="s">
        <v>139</v>
      </c>
    </row>
    <row r="158" s="14" customFormat="1">
      <c r="A158" s="14"/>
      <c r="B158" s="242"/>
      <c r="C158" s="243"/>
      <c r="D158" s="233" t="s">
        <v>148</v>
      </c>
      <c r="E158" s="244" t="s">
        <v>1</v>
      </c>
      <c r="F158" s="245" t="s">
        <v>476</v>
      </c>
      <c r="G158" s="243"/>
      <c r="H158" s="246">
        <v>139.69999999999999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148</v>
      </c>
      <c r="AU158" s="252" t="s">
        <v>86</v>
      </c>
      <c r="AV158" s="14" t="s">
        <v>86</v>
      </c>
      <c r="AW158" s="14" t="s">
        <v>33</v>
      </c>
      <c r="AX158" s="14" t="s">
        <v>76</v>
      </c>
      <c r="AY158" s="252" t="s">
        <v>139</v>
      </c>
    </row>
    <row r="159" s="15" customFormat="1">
      <c r="A159" s="15"/>
      <c r="B159" s="253"/>
      <c r="C159" s="254"/>
      <c r="D159" s="233" t="s">
        <v>148</v>
      </c>
      <c r="E159" s="255" t="s">
        <v>1</v>
      </c>
      <c r="F159" s="256" t="s">
        <v>157</v>
      </c>
      <c r="G159" s="254"/>
      <c r="H159" s="257">
        <v>139.69999999999999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3" t="s">
        <v>148</v>
      </c>
      <c r="AU159" s="263" t="s">
        <v>86</v>
      </c>
      <c r="AV159" s="15" t="s">
        <v>146</v>
      </c>
      <c r="AW159" s="15" t="s">
        <v>33</v>
      </c>
      <c r="AX159" s="15" t="s">
        <v>84</v>
      </c>
      <c r="AY159" s="263" t="s">
        <v>139</v>
      </c>
    </row>
    <row r="160" s="2" customFormat="1" ht="21.75" customHeight="1">
      <c r="A160" s="38"/>
      <c r="B160" s="39"/>
      <c r="C160" s="218" t="s">
        <v>264</v>
      </c>
      <c r="D160" s="218" t="s">
        <v>141</v>
      </c>
      <c r="E160" s="219" t="s">
        <v>345</v>
      </c>
      <c r="F160" s="220" t="s">
        <v>346</v>
      </c>
      <c r="G160" s="221" t="s">
        <v>216</v>
      </c>
      <c r="H160" s="222">
        <v>139.69999999999999</v>
      </c>
      <c r="I160" s="223"/>
      <c r="J160" s="224">
        <f>ROUND(I160*H160,2)</f>
        <v>0</v>
      </c>
      <c r="K160" s="220" t="s">
        <v>145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0.00031</v>
      </c>
      <c r="R160" s="227">
        <f>Q160*H160</f>
        <v>0.043306999999999998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146</v>
      </c>
      <c r="AT160" s="229" t="s">
        <v>141</v>
      </c>
      <c r="AU160" s="229" t="s">
        <v>86</v>
      </c>
      <c r="AY160" s="17" t="s">
        <v>139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146</v>
      </c>
      <c r="BM160" s="229" t="s">
        <v>497</v>
      </c>
    </row>
    <row r="161" s="2" customFormat="1" ht="33" customHeight="1">
      <c r="A161" s="38"/>
      <c r="B161" s="39"/>
      <c r="C161" s="218" t="s">
        <v>8</v>
      </c>
      <c r="D161" s="218" t="s">
        <v>141</v>
      </c>
      <c r="E161" s="219" t="s">
        <v>349</v>
      </c>
      <c r="F161" s="220" t="s">
        <v>350</v>
      </c>
      <c r="G161" s="221" t="s">
        <v>216</v>
      </c>
      <c r="H161" s="222">
        <v>139.69999999999999</v>
      </c>
      <c r="I161" s="223"/>
      <c r="J161" s="224">
        <f>ROUND(I161*H161,2)</f>
        <v>0</v>
      </c>
      <c r="K161" s="220" t="s">
        <v>145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0.10373</v>
      </c>
      <c r="R161" s="227">
        <f>Q161*H161</f>
        <v>14.491080999999999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146</v>
      </c>
      <c r="AT161" s="229" t="s">
        <v>141</v>
      </c>
      <c r="AU161" s="229" t="s">
        <v>86</v>
      </c>
      <c r="AY161" s="17" t="s">
        <v>139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146</v>
      </c>
      <c r="BM161" s="229" t="s">
        <v>498</v>
      </c>
    </row>
    <row r="162" s="13" customFormat="1">
      <c r="A162" s="13"/>
      <c r="B162" s="231"/>
      <c r="C162" s="232"/>
      <c r="D162" s="233" t="s">
        <v>148</v>
      </c>
      <c r="E162" s="234" t="s">
        <v>1</v>
      </c>
      <c r="F162" s="235" t="s">
        <v>475</v>
      </c>
      <c r="G162" s="232"/>
      <c r="H162" s="234" t="s">
        <v>1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148</v>
      </c>
      <c r="AU162" s="241" t="s">
        <v>86</v>
      </c>
      <c r="AV162" s="13" t="s">
        <v>84</v>
      </c>
      <c r="AW162" s="13" t="s">
        <v>33</v>
      </c>
      <c r="AX162" s="13" t="s">
        <v>76</v>
      </c>
      <c r="AY162" s="241" t="s">
        <v>139</v>
      </c>
    </row>
    <row r="163" s="14" customFormat="1">
      <c r="A163" s="14"/>
      <c r="B163" s="242"/>
      <c r="C163" s="243"/>
      <c r="D163" s="233" t="s">
        <v>148</v>
      </c>
      <c r="E163" s="244" t="s">
        <v>1</v>
      </c>
      <c r="F163" s="245" t="s">
        <v>476</v>
      </c>
      <c r="G163" s="243"/>
      <c r="H163" s="246">
        <v>139.69999999999999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148</v>
      </c>
      <c r="AU163" s="252" t="s">
        <v>86</v>
      </c>
      <c r="AV163" s="14" t="s">
        <v>86</v>
      </c>
      <c r="AW163" s="14" t="s">
        <v>33</v>
      </c>
      <c r="AX163" s="14" t="s">
        <v>76</v>
      </c>
      <c r="AY163" s="252" t="s">
        <v>139</v>
      </c>
    </row>
    <row r="164" s="15" customFormat="1">
      <c r="A164" s="15"/>
      <c r="B164" s="253"/>
      <c r="C164" s="254"/>
      <c r="D164" s="233" t="s">
        <v>148</v>
      </c>
      <c r="E164" s="255" t="s">
        <v>1</v>
      </c>
      <c r="F164" s="256" t="s">
        <v>157</v>
      </c>
      <c r="G164" s="254"/>
      <c r="H164" s="257">
        <v>139.69999999999999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3" t="s">
        <v>148</v>
      </c>
      <c r="AU164" s="263" t="s">
        <v>86</v>
      </c>
      <c r="AV164" s="15" t="s">
        <v>146</v>
      </c>
      <c r="AW164" s="15" t="s">
        <v>33</v>
      </c>
      <c r="AX164" s="15" t="s">
        <v>84</v>
      </c>
      <c r="AY164" s="263" t="s">
        <v>139</v>
      </c>
    </row>
    <row r="165" s="12" customFormat="1" ht="22.8" customHeight="1">
      <c r="A165" s="12"/>
      <c r="B165" s="202"/>
      <c r="C165" s="203"/>
      <c r="D165" s="204" t="s">
        <v>75</v>
      </c>
      <c r="E165" s="216" t="s">
        <v>499</v>
      </c>
      <c r="F165" s="216" t="s">
        <v>500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SUM(P166:P173)</f>
        <v>0</v>
      </c>
      <c r="Q165" s="210"/>
      <c r="R165" s="211">
        <f>SUM(R166:R173)</f>
        <v>0</v>
      </c>
      <c r="S165" s="210"/>
      <c r="T165" s="212">
        <f>SUM(T166:T173)</f>
        <v>15.300000000000001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84</v>
      </c>
      <c r="AT165" s="214" t="s">
        <v>75</v>
      </c>
      <c r="AU165" s="214" t="s">
        <v>84</v>
      </c>
      <c r="AY165" s="213" t="s">
        <v>139</v>
      </c>
      <c r="BK165" s="215">
        <f>SUM(BK166:BK173)</f>
        <v>0</v>
      </c>
    </row>
    <row r="166" s="2" customFormat="1" ht="21.75" customHeight="1">
      <c r="A166" s="38"/>
      <c r="B166" s="39"/>
      <c r="C166" s="218" t="s">
        <v>275</v>
      </c>
      <c r="D166" s="218" t="s">
        <v>141</v>
      </c>
      <c r="E166" s="219" t="s">
        <v>501</v>
      </c>
      <c r="F166" s="220" t="s">
        <v>502</v>
      </c>
      <c r="G166" s="221" t="s">
        <v>260</v>
      </c>
      <c r="H166" s="222">
        <v>5</v>
      </c>
      <c r="I166" s="223"/>
      <c r="J166" s="224">
        <f>ROUND(I166*H166,2)</f>
        <v>0</v>
      </c>
      <c r="K166" s="220" t="s">
        <v>145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3.0600000000000001</v>
      </c>
      <c r="T166" s="228">
        <f>S166*H166</f>
        <v>15.300000000000001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146</v>
      </c>
      <c r="AT166" s="229" t="s">
        <v>141</v>
      </c>
      <c r="AU166" s="229" t="s">
        <v>86</v>
      </c>
      <c r="AY166" s="17" t="s">
        <v>139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84</v>
      </c>
      <c r="BK166" s="230">
        <f>ROUND(I166*H166,2)</f>
        <v>0</v>
      </c>
      <c r="BL166" s="17" t="s">
        <v>146</v>
      </c>
      <c r="BM166" s="229" t="s">
        <v>503</v>
      </c>
    </row>
    <row r="167" s="2" customFormat="1" ht="16.5" customHeight="1">
      <c r="A167" s="38"/>
      <c r="B167" s="39"/>
      <c r="C167" s="218" t="s">
        <v>279</v>
      </c>
      <c r="D167" s="218" t="s">
        <v>141</v>
      </c>
      <c r="E167" s="219" t="s">
        <v>504</v>
      </c>
      <c r="F167" s="220" t="s">
        <v>505</v>
      </c>
      <c r="G167" s="221" t="s">
        <v>237</v>
      </c>
      <c r="H167" s="222">
        <v>15.300000000000001</v>
      </c>
      <c r="I167" s="223"/>
      <c r="J167" s="224">
        <f>ROUND(I167*H167,2)</f>
        <v>0</v>
      </c>
      <c r="K167" s="220" t="s">
        <v>145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146</v>
      </c>
      <c r="AT167" s="229" t="s">
        <v>141</v>
      </c>
      <c r="AU167" s="229" t="s">
        <v>86</v>
      </c>
      <c r="AY167" s="17" t="s">
        <v>139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146</v>
      </c>
      <c r="BM167" s="229" t="s">
        <v>506</v>
      </c>
    </row>
    <row r="168" s="2" customFormat="1" ht="33" customHeight="1">
      <c r="A168" s="38"/>
      <c r="B168" s="39"/>
      <c r="C168" s="218" t="s">
        <v>284</v>
      </c>
      <c r="D168" s="218" t="s">
        <v>141</v>
      </c>
      <c r="E168" s="219" t="s">
        <v>507</v>
      </c>
      <c r="F168" s="220" t="s">
        <v>508</v>
      </c>
      <c r="G168" s="221" t="s">
        <v>237</v>
      </c>
      <c r="H168" s="222">
        <v>15.300000000000001</v>
      </c>
      <c r="I168" s="223"/>
      <c r="J168" s="224">
        <f>ROUND(I168*H168,2)</f>
        <v>0</v>
      </c>
      <c r="K168" s="220" t="s">
        <v>145</v>
      </c>
      <c r="L168" s="44"/>
      <c r="M168" s="225" t="s">
        <v>1</v>
      </c>
      <c r="N168" s="226" t="s">
        <v>41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146</v>
      </c>
      <c r="AT168" s="229" t="s">
        <v>141</v>
      </c>
      <c r="AU168" s="229" t="s">
        <v>86</v>
      </c>
      <c r="AY168" s="17" t="s">
        <v>139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146</v>
      </c>
      <c r="BM168" s="229" t="s">
        <v>509</v>
      </c>
    </row>
    <row r="169" s="14" customFormat="1">
      <c r="A169" s="14"/>
      <c r="B169" s="242"/>
      <c r="C169" s="243"/>
      <c r="D169" s="233" t="s">
        <v>148</v>
      </c>
      <c r="E169" s="244" t="s">
        <v>1</v>
      </c>
      <c r="F169" s="245" t="s">
        <v>510</v>
      </c>
      <c r="G169" s="243"/>
      <c r="H169" s="246">
        <v>15.300000000000001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148</v>
      </c>
      <c r="AU169" s="252" t="s">
        <v>86</v>
      </c>
      <c r="AV169" s="14" t="s">
        <v>86</v>
      </c>
      <c r="AW169" s="14" t="s">
        <v>33</v>
      </c>
      <c r="AX169" s="14" t="s">
        <v>84</v>
      </c>
      <c r="AY169" s="252" t="s">
        <v>139</v>
      </c>
    </row>
    <row r="170" s="2" customFormat="1" ht="21.75" customHeight="1">
      <c r="A170" s="38"/>
      <c r="B170" s="39"/>
      <c r="C170" s="218" t="s">
        <v>289</v>
      </c>
      <c r="D170" s="218" t="s">
        <v>141</v>
      </c>
      <c r="E170" s="219" t="s">
        <v>511</v>
      </c>
      <c r="F170" s="220" t="s">
        <v>512</v>
      </c>
      <c r="G170" s="221" t="s">
        <v>237</v>
      </c>
      <c r="H170" s="222">
        <v>244.80000000000001</v>
      </c>
      <c r="I170" s="223"/>
      <c r="J170" s="224">
        <f>ROUND(I170*H170,2)</f>
        <v>0</v>
      </c>
      <c r="K170" s="220" t="s">
        <v>513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146</v>
      </c>
      <c r="AT170" s="229" t="s">
        <v>141</v>
      </c>
      <c r="AU170" s="229" t="s">
        <v>86</v>
      </c>
      <c r="AY170" s="17" t="s">
        <v>139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146</v>
      </c>
      <c r="BM170" s="229" t="s">
        <v>514</v>
      </c>
    </row>
    <row r="171" s="13" customFormat="1">
      <c r="A171" s="13"/>
      <c r="B171" s="231"/>
      <c r="C171" s="232"/>
      <c r="D171" s="233" t="s">
        <v>148</v>
      </c>
      <c r="E171" s="234" t="s">
        <v>1</v>
      </c>
      <c r="F171" s="235" t="s">
        <v>515</v>
      </c>
      <c r="G171" s="232"/>
      <c r="H171" s="234" t="s">
        <v>1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148</v>
      </c>
      <c r="AU171" s="241" t="s">
        <v>86</v>
      </c>
      <c r="AV171" s="13" t="s">
        <v>84</v>
      </c>
      <c r="AW171" s="13" t="s">
        <v>33</v>
      </c>
      <c r="AX171" s="13" t="s">
        <v>76</v>
      </c>
      <c r="AY171" s="241" t="s">
        <v>139</v>
      </c>
    </row>
    <row r="172" s="14" customFormat="1">
      <c r="A172" s="14"/>
      <c r="B172" s="242"/>
      <c r="C172" s="243"/>
      <c r="D172" s="233" t="s">
        <v>148</v>
      </c>
      <c r="E172" s="244" t="s">
        <v>1</v>
      </c>
      <c r="F172" s="245" t="s">
        <v>516</v>
      </c>
      <c r="G172" s="243"/>
      <c r="H172" s="246">
        <v>244.80000000000001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148</v>
      </c>
      <c r="AU172" s="252" t="s">
        <v>86</v>
      </c>
      <c r="AV172" s="14" t="s">
        <v>86</v>
      </c>
      <c r="AW172" s="14" t="s">
        <v>33</v>
      </c>
      <c r="AX172" s="14" t="s">
        <v>84</v>
      </c>
      <c r="AY172" s="252" t="s">
        <v>139</v>
      </c>
    </row>
    <row r="173" s="2" customFormat="1" ht="33" customHeight="1">
      <c r="A173" s="38"/>
      <c r="B173" s="39"/>
      <c r="C173" s="218" t="s">
        <v>295</v>
      </c>
      <c r="D173" s="218" t="s">
        <v>141</v>
      </c>
      <c r="E173" s="219" t="s">
        <v>517</v>
      </c>
      <c r="F173" s="220" t="s">
        <v>518</v>
      </c>
      <c r="G173" s="221" t="s">
        <v>237</v>
      </c>
      <c r="H173" s="222">
        <v>15.300000000000001</v>
      </c>
      <c r="I173" s="223"/>
      <c r="J173" s="224">
        <f>ROUND(I173*H173,2)</f>
        <v>0</v>
      </c>
      <c r="K173" s="220" t="s">
        <v>145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146</v>
      </c>
      <c r="AT173" s="229" t="s">
        <v>141</v>
      </c>
      <c r="AU173" s="229" t="s">
        <v>86</v>
      </c>
      <c r="AY173" s="17" t="s">
        <v>139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146</v>
      </c>
      <c r="BM173" s="229" t="s">
        <v>519</v>
      </c>
    </row>
    <row r="174" s="12" customFormat="1" ht="22.8" customHeight="1">
      <c r="A174" s="12"/>
      <c r="B174" s="202"/>
      <c r="C174" s="203"/>
      <c r="D174" s="204" t="s">
        <v>75</v>
      </c>
      <c r="E174" s="216" t="s">
        <v>520</v>
      </c>
      <c r="F174" s="216" t="s">
        <v>521</v>
      </c>
      <c r="G174" s="203"/>
      <c r="H174" s="203"/>
      <c r="I174" s="206"/>
      <c r="J174" s="217">
        <f>BK174</f>
        <v>0</v>
      </c>
      <c r="K174" s="203"/>
      <c r="L174" s="208"/>
      <c r="M174" s="209"/>
      <c r="N174" s="210"/>
      <c r="O174" s="210"/>
      <c r="P174" s="211">
        <f>P175</f>
        <v>0</v>
      </c>
      <c r="Q174" s="210"/>
      <c r="R174" s="211">
        <f>R175</f>
        <v>0</v>
      </c>
      <c r="S174" s="210"/>
      <c r="T174" s="212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84</v>
      </c>
      <c r="AT174" s="214" t="s">
        <v>75</v>
      </c>
      <c r="AU174" s="214" t="s">
        <v>84</v>
      </c>
      <c r="AY174" s="213" t="s">
        <v>139</v>
      </c>
      <c r="BK174" s="215">
        <f>BK175</f>
        <v>0</v>
      </c>
    </row>
    <row r="175" s="2" customFormat="1" ht="33" customHeight="1">
      <c r="A175" s="38"/>
      <c r="B175" s="39"/>
      <c r="C175" s="218" t="s">
        <v>7</v>
      </c>
      <c r="D175" s="218" t="s">
        <v>141</v>
      </c>
      <c r="E175" s="219" t="s">
        <v>442</v>
      </c>
      <c r="F175" s="220" t="s">
        <v>443</v>
      </c>
      <c r="G175" s="221" t="s">
        <v>237</v>
      </c>
      <c r="H175" s="222">
        <v>138.161</v>
      </c>
      <c r="I175" s="223"/>
      <c r="J175" s="224">
        <f>ROUND(I175*H175,2)</f>
        <v>0</v>
      </c>
      <c r="K175" s="220" t="s">
        <v>145</v>
      </c>
      <c r="L175" s="44"/>
      <c r="M175" s="277" t="s">
        <v>1</v>
      </c>
      <c r="N175" s="278" t="s">
        <v>41</v>
      </c>
      <c r="O175" s="279"/>
      <c r="P175" s="280">
        <f>O175*H175</f>
        <v>0</v>
      </c>
      <c r="Q175" s="280">
        <v>0</v>
      </c>
      <c r="R175" s="280">
        <f>Q175*H175</f>
        <v>0</v>
      </c>
      <c r="S175" s="280">
        <v>0</v>
      </c>
      <c r="T175" s="281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146</v>
      </c>
      <c r="AT175" s="229" t="s">
        <v>141</v>
      </c>
      <c r="AU175" s="229" t="s">
        <v>86</v>
      </c>
      <c r="AY175" s="17" t="s">
        <v>139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146</v>
      </c>
      <c r="BM175" s="229" t="s">
        <v>522</v>
      </c>
    </row>
    <row r="176" s="2" customFormat="1" ht="6.96" customHeight="1">
      <c r="A176" s="38"/>
      <c r="B176" s="66"/>
      <c r="C176" s="67"/>
      <c r="D176" s="67"/>
      <c r="E176" s="67"/>
      <c r="F176" s="67"/>
      <c r="G176" s="67"/>
      <c r="H176" s="67"/>
      <c r="I176" s="67"/>
      <c r="J176" s="67"/>
      <c r="K176" s="67"/>
      <c r="L176" s="44"/>
      <c r="M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</row>
  </sheetData>
  <sheetProtection sheet="1" autoFilter="0" formatColumns="0" formatRows="0" objects="1" scenarios="1" spinCount="100000" saltValue="IFAd7uXoQtk0grY0JSz/BciQkFqldO8xKaQOsELdR/+gW+Sd9fFmu/8bvjpAOaby5KzeaysvrBME06q0BvccRQ==" hashValue="dYRBwSqUnxziC0L466eR07euZO84ahBgMGSCQKG27oDWu+RF/VxKPvy/EQj2MhemXzNo9KZgNK6LHJneFimOkQ==" algorithmName="SHA-512" password="CC35"/>
  <autoFilter ref="C120:K17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Účelová komunikace Zábřeh-Postřelmov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523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32</v>
      </c>
      <c r="G12" s="38"/>
      <c r="H12" s="38"/>
      <c r="I12" s="140" t="s">
        <v>22</v>
      </c>
      <c r="J12" s="144" t="str">
        <f>'Rekapitulace stavby'!AN8</f>
        <v>19. 1. 2022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ROUND((SUM(BE123:BE201)),  2)</f>
        <v>0</v>
      </c>
      <c r="G33" s="38"/>
      <c r="H33" s="38"/>
      <c r="I33" s="155">
        <v>0.20999999999999999</v>
      </c>
      <c r="J33" s="154">
        <f>ROUND(((SUM(BE123:BE201))*I33),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ROUND((SUM(BF123:BF201)),  2)</f>
        <v>0</v>
      </c>
      <c r="G34" s="38"/>
      <c r="H34" s="38"/>
      <c r="I34" s="155">
        <v>0.14999999999999999</v>
      </c>
      <c r="J34" s="154">
        <f>ROUND(((SUM(BF123:BF201))*I34),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ROUND((SUM(BG123:BG201)),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ROUND((SUM(BH123:BH201)),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ROUND((SUM(BI123:BI201)),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Účelová komunikace Zábřeh-Postřelmov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103.2 UN - Zábřeh - komunikace - část 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19. 1. 2022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Zábřeh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110</v>
      </c>
      <c r="D94" s="176"/>
      <c r="E94" s="176"/>
      <c r="F94" s="176"/>
      <c r="G94" s="176"/>
      <c r="H94" s="176"/>
      <c r="I94" s="176"/>
      <c r="J94" s="177" t="s">
        <v>111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112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79"/>
      <c r="C97" s="180"/>
      <c r="D97" s="181" t="s">
        <v>114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454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524</v>
      </c>
      <c r="E99" s="188"/>
      <c r="F99" s="188"/>
      <c r="G99" s="188"/>
      <c r="H99" s="188"/>
      <c r="I99" s="188"/>
      <c r="J99" s="189">
        <f>J142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525</v>
      </c>
      <c r="E100" s="188"/>
      <c r="F100" s="188"/>
      <c r="G100" s="188"/>
      <c r="H100" s="188"/>
      <c r="I100" s="188"/>
      <c r="J100" s="189">
        <f>J153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526</v>
      </c>
      <c r="E101" s="188"/>
      <c r="F101" s="188"/>
      <c r="G101" s="188"/>
      <c r="H101" s="188"/>
      <c r="I101" s="188"/>
      <c r="J101" s="189">
        <f>J176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527</v>
      </c>
      <c r="E102" s="188"/>
      <c r="F102" s="188"/>
      <c r="G102" s="188"/>
      <c r="H102" s="188"/>
      <c r="I102" s="188"/>
      <c r="J102" s="189">
        <f>J197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528</v>
      </c>
      <c r="E103" s="188"/>
      <c r="F103" s="188"/>
      <c r="G103" s="188"/>
      <c r="H103" s="188"/>
      <c r="I103" s="188"/>
      <c r="J103" s="189">
        <f>J199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Účelová komunikace Zábřeh-Postřelmov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103.2 UN - Zábřeh - komunikace - část 2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19. 1. 2022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Město Zábřeh</v>
      </c>
      <c r="G119" s="40"/>
      <c r="H119" s="40"/>
      <c r="I119" s="32" t="s">
        <v>31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IF(E18="","",E18)</f>
        <v>Vyplň údaj</v>
      </c>
      <c r="G120" s="40"/>
      <c r="H120" s="40"/>
      <c r="I120" s="32" t="s">
        <v>34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125</v>
      </c>
      <c r="D122" s="194" t="s">
        <v>61</v>
      </c>
      <c r="E122" s="194" t="s">
        <v>57</v>
      </c>
      <c r="F122" s="194" t="s">
        <v>58</v>
      </c>
      <c r="G122" s="194" t="s">
        <v>126</v>
      </c>
      <c r="H122" s="194" t="s">
        <v>127</v>
      </c>
      <c r="I122" s="194" t="s">
        <v>128</v>
      </c>
      <c r="J122" s="194" t="s">
        <v>111</v>
      </c>
      <c r="K122" s="195" t="s">
        <v>129</v>
      </c>
      <c r="L122" s="196"/>
      <c r="M122" s="100" t="s">
        <v>1</v>
      </c>
      <c r="N122" s="101" t="s">
        <v>40</v>
      </c>
      <c r="O122" s="101" t="s">
        <v>130</v>
      </c>
      <c r="P122" s="101" t="s">
        <v>131</v>
      </c>
      <c r="Q122" s="101" t="s">
        <v>132</v>
      </c>
      <c r="R122" s="101" t="s">
        <v>133</v>
      </c>
      <c r="S122" s="101" t="s">
        <v>134</v>
      </c>
      <c r="T122" s="102" t="s">
        <v>135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136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490.41753601599999</v>
      </c>
      <c r="S123" s="104"/>
      <c r="T123" s="200">
        <f>T124</f>
        <v>118.32000000000001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113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75</v>
      </c>
      <c r="E124" s="205" t="s">
        <v>137</v>
      </c>
      <c r="F124" s="205" t="s">
        <v>138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P125+P142+P153+P176+P197+P199</f>
        <v>0</v>
      </c>
      <c r="Q124" s="210"/>
      <c r="R124" s="211">
        <f>R125+R142+R153+R176+R197+R199</f>
        <v>490.41753601599999</v>
      </c>
      <c r="S124" s="210"/>
      <c r="T124" s="212">
        <f>T125+T142+T153+T176+T197+T199</f>
        <v>118.32000000000001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84</v>
      </c>
      <c r="AT124" s="214" t="s">
        <v>75</v>
      </c>
      <c r="AU124" s="214" t="s">
        <v>76</v>
      </c>
      <c r="AY124" s="213" t="s">
        <v>139</v>
      </c>
      <c r="BK124" s="215">
        <f>BK125+BK142+BK153+BK176+BK197+BK199</f>
        <v>0</v>
      </c>
    </row>
    <row r="125" s="12" customFormat="1" ht="22.8" customHeight="1">
      <c r="A125" s="12"/>
      <c r="B125" s="202"/>
      <c r="C125" s="203"/>
      <c r="D125" s="204" t="s">
        <v>75</v>
      </c>
      <c r="E125" s="216" t="s">
        <v>458</v>
      </c>
      <c r="F125" s="216" t="s">
        <v>459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SUM(P126:P141)</f>
        <v>0</v>
      </c>
      <c r="Q125" s="210"/>
      <c r="R125" s="211">
        <f>SUM(R126:R141)</f>
        <v>0</v>
      </c>
      <c r="S125" s="210"/>
      <c r="T125" s="212">
        <f>SUM(T126:T141)</f>
        <v>118.32000000000001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84</v>
      </c>
      <c r="AY125" s="213" t="s">
        <v>139</v>
      </c>
      <c r="BK125" s="215">
        <f>SUM(BK126:BK141)</f>
        <v>0</v>
      </c>
    </row>
    <row r="126" s="2" customFormat="1" ht="24.15" customHeight="1">
      <c r="A126" s="38"/>
      <c r="B126" s="39"/>
      <c r="C126" s="218" t="s">
        <v>84</v>
      </c>
      <c r="D126" s="218" t="s">
        <v>141</v>
      </c>
      <c r="E126" s="219" t="s">
        <v>529</v>
      </c>
      <c r="F126" s="220" t="s">
        <v>530</v>
      </c>
      <c r="G126" s="221" t="s">
        <v>216</v>
      </c>
      <c r="H126" s="222">
        <v>696</v>
      </c>
      <c r="I126" s="223"/>
      <c r="J126" s="224">
        <f>ROUND(I126*H126,2)</f>
        <v>0</v>
      </c>
      <c r="K126" s="220" t="s">
        <v>145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0.17000000000000001</v>
      </c>
      <c r="T126" s="228">
        <f>S126*H126</f>
        <v>118.32000000000001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146</v>
      </c>
      <c r="AT126" s="229" t="s">
        <v>141</v>
      </c>
      <c r="AU126" s="229" t="s">
        <v>86</v>
      </c>
      <c r="AY126" s="17" t="s">
        <v>139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146</v>
      </c>
      <c r="BM126" s="229" t="s">
        <v>531</v>
      </c>
    </row>
    <row r="127" s="13" customFormat="1">
      <c r="A127" s="13"/>
      <c r="B127" s="231"/>
      <c r="C127" s="232"/>
      <c r="D127" s="233" t="s">
        <v>148</v>
      </c>
      <c r="E127" s="234" t="s">
        <v>1</v>
      </c>
      <c r="F127" s="235" t="s">
        <v>532</v>
      </c>
      <c r="G127" s="232"/>
      <c r="H127" s="234" t="s">
        <v>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148</v>
      </c>
      <c r="AU127" s="241" t="s">
        <v>86</v>
      </c>
      <c r="AV127" s="13" t="s">
        <v>84</v>
      </c>
      <c r="AW127" s="13" t="s">
        <v>33</v>
      </c>
      <c r="AX127" s="13" t="s">
        <v>76</v>
      </c>
      <c r="AY127" s="241" t="s">
        <v>139</v>
      </c>
    </row>
    <row r="128" s="14" customFormat="1">
      <c r="A128" s="14"/>
      <c r="B128" s="242"/>
      <c r="C128" s="243"/>
      <c r="D128" s="233" t="s">
        <v>148</v>
      </c>
      <c r="E128" s="244" t="s">
        <v>1</v>
      </c>
      <c r="F128" s="245" t="s">
        <v>533</v>
      </c>
      <c r="G128" s="243"/>
      <c r="H128" s="246">
        <v>696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148</v>
      </c>
      <c r="AU128" s="252" t="s">
        <v>86</v>
      </c>
      <c r="AV128" s="14" t="s">
        <v>86</v>
      </c>
      <c r="AW128" s="14" t="s">
        <v>33</v>
      </c>
      <c r="AX128" s="14" t="s">
        <v>76</v>
      </c>
      <c r="AY128" s="252" t="s">
        <v>139</v>
      </c>
    </row>
    <row r="129" s="15" customFormat="1">
      <c r="A129" s="15"/>
      <c r="B129" s="253"/>
      <c r="C129" s="254"/>
      <c r="D129" s="233" t="s">
        <v>148</v>
      </c>
      <c r="E129" s="255" t="s">
        <v>1</v>
      </c>
      <c r="F129" s="256" t="s">
        <v>157</v>
      </c>
      <c r="G129" s="254"/>
      <c r="H129" s="257">
        <v>696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3" t="s">
        <v>148</v>
      </c>
      <c r="AU129" s="263" t="s">
        <v>86</v>
      </c>
      <c r="AV129" s="15" t="s">
        <v>146</v>
      </c>
      <c r="AW129" s="15" t="s">
        <v>33</v>
      </c>
      <c r="AX129" s="15" t="s">
        <v>84</v>
      </c>
      <c r="AY129" s="263" t="s">
        <v>139</v>
      </c>
    </row>
    <row r="130" s="2" customFormat="1" ht="33" customHeight="1">
      <c r="A130" s="38"/>
      <c r="B130" s="39"/>
      <c r="C130" s="218" t="s">
        <v>86</v>
      </c>
      <c r="D130" s="218" t="s">
        <v>141</v>
      </c>
      <c r="E130" s="219" t="s">
        <v>142</v>
      </c>
      <c r="F130" s="220" t="s">
        <v>468</v>
      </c>
      <c r="G130" s="221" t="s">
        <v>144</v>
      </c>
      <c r="H130" s="222">
        <v>153.19999999999999</v>
      </c>
      <c r="I130" s="223"/>
      <c r="J130" s="224">
        <f>ROUND(I130*H130,2)</f>
        <v>0</v>
      </c>
      <c r="K130" s="220" t="s">
        <v>145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146</v>
      </c>
      <c r="AT130" s="229" t="s">
        <v>141</v>
      </c>
      <c r="AU130" s="229" t="s">
        <v>86</v>
      </c>
      <c r="AY130" s="17" t="s">
        <v>139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146</v>
      </c>
      <c r="BM130" s="229" t="s">
        <v>534</v>
      </c>
    </row>
    <row r="131" s="2" customFormat="1" ht="37.8" customHeight="1">
      <c r="A131" s="38"/>
      <c r="B131" s="39"/>
      <c r="C131" s="218" t="s">
        <v>171</v>
      </c>
      <c r="D131" s="218" t="s">
        <v>141</v>
      </c>
      <c r="E131" s="219" t="s">
        <v>535</v>
      </c>
      <c r="F131" s="220" t="s">
        <v>536</v>
      </c>
      <c r="G131" s="221" t="s">
        <v>144</v>
      </c>
      <c r="H131" s="222">
        <v>153.19999999999999</v>
      </c>
      <c r="I131" s="223"/>
      <c r="J131" s="224">
        <f>ROUND(I131*H131,2)</f>
        <v>0</v>
      </c>
      <c r="K131" s="220" t="s">
        <v>145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146</v>
      </c>
      <c r="AT131" s="229" t="s">
        <v>141</v>
      </c>
      <c r="AU131" s="229" t="s">
        <v>86</v>
      </c>
      <c r="AY131" s="17" t="s">
        <v>139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146</v>
      </c>
      <c r="BM131" s="229" t="s">
        <v>537</v>
      </c>
    </row>
    <row r="132" s="2" customFormat="1" ht="37.8" customHeight="1">
      <c r="A132" s="38"/>
      <c r="B132" s="39"/>
      <c r="C132" s="218" t="s">
        <v>146</v>
      </c>
      <c r="D132" s="218" t="s">
        <v>141</v>
      </c>
      <c r="E132" s="219" t="s">
        <v>538</v>
      </c>
      <c r="F132" s="220" t="s">
        <v>539</v>
      </c>
      <c r="G132" s="221" t="s">
        <v>144</v>
      </c>
      <c r="H132" s="222">
        <v>1072.4000000000001</v>
      </c>
      <c r="I132" s="223"/>
      <c r="J132" s="224">
        <f>ROUND(I132*H132,2)</f>
        <v>0</v>
      </c>
      <c r="K132" s="220" t="s">
        <v>145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146</v>
      </c>
      <c r="AT132" s="229" t="s">
        <v>141</v>
      </c>
      <c r="AU132" s="229" t="s">
        <v>86</v>
      </c>
      <c r="AY132" s="17" t="s">
        <v>139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146</v>
      </c>
      <c r="BM132" s="229" t="s">
        <v>540</v>
      </c>
    </row>
    <row r="133" s="13" customFormat="1">
      <c r="A133" s="13"/>
      <c r="B133" s="231"/>
      <c r="C133" s="232"/>
      <c r="D133" s="233" t="s">
        <v>148</v>
      </c>
      <c r="E133" s="234" t="s">
        <v>1</v>
      </c>
      <c r="F133" s="235" t="s">
        <v>515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148</v>
      </c>
      <c r="AU133" s="241" t="s">
        <v>86</v>
      </c>
      <c r="AV133" s="13" t="s">
        <v>84</v>
      </c>
      <c r="AW133" s="13" t="s">
        <v>33</v>
      </c>
      <c r="AX133" s="13" t="s">
        <v>76</v>
      </c>
      <c r="AY133" s="241" t="s">
        <v>139</v>
      </c>
    </row>
    <row r="134" s="14" customFormat="1">
      <c r="A134" s="14"/>
      <c r="B134" s="242"/>
      <c r="C134" s="243"/>
      <c r="D134" s="233" t="s">
        <v>148</v>
      </c>
      <c r="E134" s="244" t="s">
        <v>1</v>
      </c>
      <c r="F134" s="245" t="s">
        <v>541</v>
      </c>
      <c r="G134" s="243"/>
      <c r="H134" s="246">
        <v>1072.4000000000001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148</v>
      </c>
      <c r="AU134" s="252" t="s">
        <v>86</v>
      </c>
      <c r="AV134" s="14" t="s">
        <v>86</v>
      </c>
      <c r="AW134" s="14" t="s">
        <v>33</v>
      </c>
      <c r="AX134" s="14" t="s">
        <v>76</v>
      </c>
      <c r="AY134" s="252" t="s">
        <v>139</v>
      </c>
    </row>
    <row r="135" s="15" customFormat="1">
      <c r="A135" s="15"/>
      <c r="B135" s="253"/>
      <c r="C135" s="254"/>
      <c r="D135" s="233" t="s">
        <v>148</v>
      </c>
      <c r="E135" s="255" t="s">
        <v>1</v>
      </c>
      <c r="F135" s="256" t="s">
        <v>157</v>
      </c>
      <c r="G135" s="254"/>
      <c r="H135" s="257">
        <v>1072.4000000000001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3" t="s">
        <v>148</v>
      </c>
      <c r="AU135" s="263" t="s">
        <v>86</v>
      </c>
      <c r="AV135" s="15" t="s">
        <v>146</v>
      </c>
      <c r="AW135" s="15" t="s">
        <v>33</v>
      </c>
      <c r="AX135" s="15" t="s">
        <v>84</v>
      </c>
      <c r="AY135" s="263" t="s">
        <v>139</v>
      </c>
    </row>
    <row r="136" s="2" customFormat="1" ht="16.5" customHeight="1">
      <c r="A136" s="38"/>
      <c r="B136" s="39"/>
      <c r="C136" s="218" t="s">
        <v>196</v>
      </c>
      <c r="D136" s="218" t="s">
        <v>141</v>
      </c>
      <c r="E136" s="219" t="s">
        <v>203</v>
      </c>
      <c r="F136" s="220" t="s">
        <v>204</v>
      </c>
      <c r="G136" s="221" t="s">
        <v>144</v>
      </c>
      <c r="H136" s="222">
        <v>153.19999999999999</v>
      </c>
      <c r="I136" s="223"/>
      <c r="J136" s="224">
        <f>ROUND(I136*H136,2)</f>
        <v>0</v>
      </c>
      <c r="K136" s="220" t="s">
        <v>145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146</v>
      </c>
      <c r="AT136" s="229" t="s">
        <v>141</v>
      </c>
      <c r="AU136" s="229" t="s">
        <v>86</v>
      </c>
      <c r="AY136" s="17" t="s">
        <v>139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146</v>
      </c>
      <c r="BM136" s="229" t="s">
        <v>542</v>
      </c>
    </row>
    <row r="137" s="2" customFormat="1" ht="24.15" customHeight="1">
      <c r="A137" s="38"/>
      <c r="B137" s="39"/>
      <c r="C137" s="218" t="s">
        <v>202</v>
      </c>
      <c r="D137" s="218" t="s">
        <v>141</v>
      </c>
      <c r="E137" s="219" t="s">
        <v>543</v>
      </c>
      <c r="F137" s="220" t="s">
        <v>544</v>
      </c>
      <c r="G137" s="221" t="s">
        <v>237</v>
      </c>
      <c r="H137" s="222">
        <v>260.39999999999998</v>
      </c>
      <c r="I137" s="223"/>
      <c r="J137" s="224">
        <f>ROUND(I137*H137,2)</f>
        <v>0</v>
      </c>
      <c r="K137" s="220" t="s">
        <v>145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146</v>
      </c>
      <c r="AT137" s="229" t="s">
        <v>141</v>
      </c>
      <c r="AU137" s="229" t="s">
        <v>86</v>
      </c>
      <c r="AY137" s="17" t="s">
        <v>139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146</v>
      </c>
      <c r="BM137" s="229" t="s">
        <v>545</v>
      </c>
    </row>
    <row r="138" s="2" customFormat="1" ht="24.15" customHeight="1">
      <c r="A138" s="38"/>
      <c r="B138" s="39"/>
      <c r="C138" s="218" t="s">
        <v>193</v>
      </c>
      <c r="D138" s="218" t="s">
        <v>141</v>
      </c>
      <c r="E138" s="219" t="s">
        <v>214</v>
      </c>
      <c r="F138" s="220" t="s">
        <v>473</v>
      </c>
      <c r="G138" s="221" t="s">
        <v>216</v>
      </c>
      <c r="H138" s="222">
        <v>217.5</v>
      </c>
      <c r="I138" s="223"/>
      <c r="J138" s="224">
        <f>ROUND(I138*H138,2)</f>
        <v>0</v>
      </c>
      <c r="K138" s="220" t="s">
        <v>145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146</v>
      </c>
      <c r="AT138" s="229" t="s">
        <v>141</v>
      </c>
      <c r="AU138" s="229" t="s">
        <v>86</v>
      </c>
      <c r="AY138" s="17" t="s">
        <v>139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146</v>
      </c>
      <c r="BM138" s="229" t="s">
        <v>546</v>
      </c>
    </row>
    <row r="139" s="13" customFormat="1">
      <c r="A139" s="13"/>
      <c r="B139" s="231"/>
      <c r="C139" s="232"/>
      <c r="D139" s="233" t="s">
        <v>148</v>
      </c>
      <c r="E139" s="234" t="s">
        <v>1</v>
      </c>
      <c r="F139" s="235" t="s">
        <v>547</v>
      </c>
      <c r="G139" s="232"/>
      <c r="H139" s="234" t="s">
        <v>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148</v>
      </c>
      <c r="AU139" s="241" t="s">
        <v>86</v>
      </c>
      <c r="AV139" s="13" t="s">
        <v>84</v>
      </c>
      <c r="AW139" s="13" t="s">
        <v>33</v>
      </c>
      <c r="AX139" s="13" t="s">
        <v>76</v>
      </c>
      <c r="AY139" s="241" t="s">
        <v>139</v>
      </c>
    </row>
    <row r="140" s="14" customFormat="1">
      <c r="A140" s="14"/>
      <c r="B140" s="242"/>
      <c r="C140" s="243"/>
      <c r="D140" s="233" t="s">
        <v>148</v>
      </c>
      <c r="E140" s="244" t="s">
        <v>1</v>
      </c>
      <c r="F140" s="245" t="s">
        <v>548</v>
      </c>
      <c r="G140" s="243"/>
      <c r="H140" s="246">
        <v>217.5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148</v>
      </c>
      <c r="AU140" s="252" t="s">
        <v>86</v>
      </c>
      <c r="AV140" s="14" t="s">
        <v>86</v>
      </c>
      <c r="AW140" s="14" t="s">
        <v>33</v>
      </c>
      <c r="AX140" s="14" t="s">
        <v>76</v>
      </c>
      <c r="AY140" s="252" t="s">
        <v>139</v>
      </c>
    </row>
    <row r="141" s="15" customFormat="1">
      <c r="A141" s="15"/>
      <c r="B141" s="253"/>
      <c r="C141" s="254"/>
      <c r="D141" s="233" t="s">
        <v>148</v>
      </c>
      <c r="E141" s="255" t="s">
        <v>1</v>
      </c>
      <c r="F141" s="256" t="s">
        <v>157</v>
      </c>
      <c r="G141" s="254"/>
      <c r="H141" s="257">
        <v>217.5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3" t="s">
        <v>148</v>
      </c>
      <c r="AU141" s="263" t="s">
        <v>86</v>
      </c>
      <c r="AV141" s="15" t="s">
        <v>146</v>
      </c>
      <c r="AW141" s="15" t="s">
        <v>33</v>
      </c>
      <c r="AX141" s="15" t="s">
        <v>84</v>
      </c>
      <c r="AY141" s="263" t="s">
        <v>139</v>
      </c>
    </row>
    <row r="142" s="12" customFormat="1" ht="22.8" customHeight="1">
      <c r="A142" s="12"/>
      <c r="B142" s="202"/>
      <c r="C142" s="203"/>
      <c r="D142" s="204" t="s">
        <v>75</v>
      </c>
      <c r="E142" s="216" t="s">
        <v>491</v>
      </c>
      <c r="F142" s="216" t="s">
        <v>549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SUM(P143:P152)</f>
        <v>0</v>
      </c>
      <c r="Q142" s="210"/>
      <c r="R142" s="211">
        <f>SUM(R143:R152)</f>
        <v>170.08773501599998</v>
      </c>
      <c r="S142" s="210"/>
      <c r="T142" s="212">
        <f>SUM(T143:T152)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84</v>
      </c>
      <c r="AT142" s="214" t="s">
        <v>75</v>
      </c>
      <c r="AU142" s="214" t="s">
        <v>84</v>
      </c>
      <c r="AY142" s="213" t="s">
        <v>139</v>
      </c>
      <c r="BK142" s="215">
        <f>SUM(BK143:BK152)</f>
        <v>0</v>
      </c>
    </row>
    <row r="143" s="2" customFormat="1" ht="21.75" customHeight="1">
      <c r="A143" s="38"/>
      <c r="B143" s="39"/>
      <c r="C143" s="218" t="s">
        <v>213</v>
      </c>
      <c r="D143" s="218" t="s">
        <v>141</v>
      </c>
      <c r="E143" s="219" t="s">
        <v>276</v>
      </c>
      <c r="F143" s="220" t="s">
        <v>277</v>
      </c>
      <c r="G143" s="221" t="s">
        <v>144</v>
      </c>
      <c r="H143" s="222">
        <v>0.88200000000000001</v>
      </c>
      <c r="I143" s="223"/>
      <c r="J143" s="224">
        <f>ROUND(I143*H143,2)</f>
        <v>0</v>
      </c>
      <c r="K143" s="220" t="s">
        <v>145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2.3457880000000002</v>
      </c>
      <c r="R143" s="227">
        <f>Q143*H143</f>
        <v>2.0689850160000001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146</v>
      </c>
      <c r="AT143" s="229" t="s">
        <v>141</v>
      </c>
      <c r="AU143" s="229" t="s">
        <v>86</v>
      </c>
      <c r="AY143" s="17" t="s">
        <v>139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146</v>
      </c>
      <c r="BM143" s="229" t="s">
        <v>550</v>
      </c>
    </row>
    <row r="144" s="13" customFormat="1">
      <c r="A144" s="13"/>
      <c r="B144" s="231"/>
      <c r="C144" s="232"/>
      <c r="D144" s="233" t="s">
        <v>148</v>
      </c>
      <c r="E144" s="234" t="s">
        <v>1</v>
      </c>
      <c r="F144" s="235" t="s">
        <v>177</v>
      </c>
      <c r="G144" s="232"/>
      <c r="H144" s="234" t="s">
        <v>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148</v>
      </c>
      <c r="AU144" s="241" t="s">
        <v>86</v>
      </c>
      <c r="AV144" s="13" t="s">
        <v>84</v>
      </c>
      <c r="AW144" s="13" t="s">
        <v>33</v>
      </c>
      <c r="AX144" s="13" t="s">
        <v>76</v>
      </c>
      <c r="AY144" s="241" t="s">
        <v>139</v>
      </c>
    </row>
    <row r="145" s="14" customFormat="1">
      <c r="A145" s="14"/>
      <c r="B145" s="242"/>
      <c r="C145" s="243"/>
      <c r="D145" s="233" t="s">
        <v>148</v>
      </c>
      <c r="E145" s="244" t="s">
        <v>1</v>
      </c>
      <c r="F145" s="245" t="s">
        <v>551</v>
      </c>
      <c r="G145" s="243"/>
      <c r="H145" s="246">
        <v>0.48999999999999999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148</v>
      </c>
      <c r="AU145" s="252" t="s">
        <v>86</v>
      </c>
      <c r="AV145" s="14" t="s">
        <v>86</v>
      </c>
      <c r="AW145" s="14" t="s">
        <v>33</v>
      </c>
      <c r="AX145" s="14" t="s">
        <v>76</v>
      </c>
      <c r="AY145" s="252" t="s">
        <v>139</v>
      </c>
    </row>
    <row r="146" s="13" customFormat="1">
      <c r="A146" s="13"/>
      <c r="B146" s="231"/>
      <c r="C146" s="232"/>
      <c r="D146" s="233" t="s">
        <v>148</v>
      </c>
      <c r="E146" s="234" t="s">
        <v>1</v>
      </c>
      <c r="F146" s="235" t="s">
        <v>552</v>
      </c>
      <c r="G146" s="232"/>
      <c r="H146" s="234" t="s">
        <v>1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148</v>
      </c>
      <c r="AU146" s="241" t="s">
        <v>86</v>
      </c>
      <c r="AV146" s="13" t="s">
        <v>84</v>
      </c>
      <c r="AW146" s="13" t="s">
        <v>33</v>
      </c>
      <c r="AX146" s="13" t="s">
        <v>76</v>
      </c>
      <c r="AY146" s="241" t="s">
        <v>139</v>
      </c>
    </row>
    <row r="147" s="14" customFormat="1">
      <c r="A147" s="14"/>
      <c r="B147" s="242"/>
      <c r="C147" s="243"/>
      <c r="D147" s="233" t="s">
        <v>148</v>
      </c>
      <c r="E147" s="244" t="s">
        <v>1</v>
      </c>
      <c r="F147" s="245" t="s">
        <v>553</v>
      </c>
      <c r="G147" s="243"/>
      <c r="H147" s="246">
        <v>0.39200000000000002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148</v>
      </c>
      <c r="AU147" s="252" t="s">
        <v>86</v>
      </c>
      <c r="AV147" s="14" t="s">
        <v>86</v>
      </c>
      <c r="AW147" s="14" t="s">
        <v>33</v>
      </c>
      <c r="AX147" s="14" t="s">
        <v>76</v>
      </c>
      <c r="AY147" s="252" t="s">
        <v>139</v>
      </c>
    </row>
    <row r="148" s="15" customFormat="1">
      <c r="A148" s="15"/>
      <c r="B148" s="253"/>
      <c r="C148" s="254"/>
      <c r="D148" s="233" t="s">
        <v>148</v>
      </c>
      <c r="E148" s="255" t="s">
        <v>1</v>
      </c>
      <c r="F148" s="256" t="s">
        <v>157</v>
      </c>
      <c r="G148" s="254"/>
      <c r="H148" s="257">
        <v>0.88200000000000001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3" t="s">
        <v>148</v>
      </c>
      <c r="AU148" s="263" t="s">
        <v>86</v>
      </c>
      <c r="AV148" s="15" t="s">
        <v>146</v>
      </c>
      <c r="AW148" s="15" t="s">
        <v>33</v>
      </c>
      <c r="AX148" s="15" t="s">
        <v>84</v>
      </c>
      <c r="AY148" s="263" t="s">
        <v>139</v>
      </c>
    </row>
    <row r="149" s="2" customFormat="1" ht="24.15" customHeight="1">
      <c r="A149" s="38"/>
      <c r="B149" s="39"/>
      <c r="C149" s="218" t="s">
        <v>219</v>
      </c>
      <c r="D149" s="218" t="s">
        <v>141</v>
      </c>
      <c r="E149" s="219" t="s">
        <v>554</v>
      </c>
      <c r="F149" s="220" t="s">
        <v>555</v>
      </c>
      <c r="G149" s="221" t="s">
        <v>144</v>
      </c>
      <c r="H149" s="222">
        <v>87</v>
      </c>
      <c r="I149" s="223"/>
      <c r="J149" s="224">
        <f>ROUND(I149*H149,2)</f>
        <v>0</v>
      </c>
      <c r="K149" s="220" t="s">
        <v>145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1.9312499999999999</v>
      </c>
      <c r="R149" s="227">
        <f>Q149*H149</f>
        <v>168.01874999999998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146</v>
      </c>
      <c r="AT149" s="229" t="s">
        <v>141</v>
      </c>
      <c r="AU149" s="229" t="s">
        <v>86</v>
      </c>
      <c r="AY149" s="17" t="s">
        <v>139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84</v>
      </c>
      <c r="BK149" s="230">
        <f>ROUND(I149*H149,2)</f>
        <v>0</v>
      </c>
      <c r="BL149" s="17" t="s">
        <v>146</v>
      </c>
      <c r="BM149" s="229" t="s">
        <v>556</v>
      </c>
    </row>
    <row r="150" s="13" customFormat="1">
      <c r="A150" s="13"/>
      <c r="B150" s="231"/>
      <c r="C150" s="232"/>
      <c r="D150" s="233" t="s">
        <v>148</v>
      </c>
      <c r="E150" s="234" t="s">
        <v>1</v>
      </c>
      <c r="F150" s="235" t="s">
        <v>557</v>
      </c>
      <c r="G150" s="232"/>
      <c r="H150" s="234" t="s">
        <v>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148</v>
      </c>
      <c r="AU150" s="241" t="s">
        <v>86</v>
      </c>
      <c r="AV150" s="13" t="s">
        <v>84</v>
      </c>
      <c r="AW150" s="13" t="s">
        <v>33</v>
      </c>
      <c r="AX150" s="13" t="s">
        <v>76</v>
      </c>
      <c r="AY150" s="241" t="s">
        <v>139</v>
      </c>
    </row>
    <row r="151" s="14" customFormat="1">
      <c r="A151" s="14"/>
      <c r="B151" s="242"/>
      <c r="C151" s="243"/>
      <c r="D151" s="233" t="s">
        <v>148</v>
      </c>
      <c r="E151" s="244" t="s">
        <v>1</v>
      </c>
      <c r="F151" s="245" t="s">
        <v>558</v>
      </c>
      <c r="G151" s="243"/>
      <c r="H151" s="246">
        <v>87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148</v>
      </c>
      <c r="AU151" s="252" t="s">
        <v>86</v>
      </c>
      <c r="AV151" s="14" t="s">
        <v>86</v>
      </c>
      <c r="AW151" s="14" t="s">
        <v>33</v>
      </c>
      <c r="AX151" s="14" t="s">
        <v>76</v>
      </c>
      <c r="AY151" s="252" t="s">
        <v>139</v>
      </c>
    </row>
    <row r="152" s="15" customFormat="1">
      <c r="A152" s="15"/>
      <c r="B152" s="253"/>
      <c r="C152" s="254"/>
      <c r="D152" s="233" t="s">
        <v>148</v>
      </c>
      <c r="E152" s="255" t="s">
        <v>1</v>
      </c>
      <c r="F152" s="256" t="s">
        <v>157</v>
      </c>
      <c r="G152" s="254"/>
      <c r="H152" s="257">
        <v>87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3" t="s">
        <v>148</v>
      </c>
      <c r="AU152" s="263" t="s">
        <v>86</v>
      </c>
      <c r="AV152" s="15" t="s">
        <v>146</v>
      </c>
      <c r="AW152" s="15" t="s">
        <v>33</v>
      </c>
      <c r="AX152" s="15" t="s">
        <v>84</v>
      </c>
      <c r="AY152" s="263" t="s">
        <v>139</v>
      </c>
    </row>
    <row r="153" s="12" customFormat="1" ht="22.8" customHeight="1">
      <c r="A153" s="12"/>
      <c r="B153" s="202"/>
      <c r="C153" s="203"/>
      <c r="D153" s="204" t="s">
        <v>75</v>
      </c>
      <c r="E153" s="216" t="s">
        <v>499</v>
      </c>
      <c r="F153" s="216" t="s">
        <v>492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SUM(P154:P175)</f>
        <v>0</v>
      </c>
      <c r="Q153" s="210"/>
      <c r="R153" s="211">
        <f>SUM(R154:R175)</f>
        <v>319.24023599999998</v>
      </c>
      <c r="S153" s="210"/>
      <c r="T153" s="212">
        <f>SUM(T154:T175)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84</v>
      </c>
      <c r="AT153" s="214" t="s">
        <v>75</v>
      </c>
      <c r="AU153" s="214" t="s">
        <v>84</v>
      </c>
      <c r="AY153" s="213" t="s">
        <v>139</v>
      </c>
      <c r="BK153" s="215">
        <f>SUM(BK154:BK175)</f>
        <v>0</v>
      </c>
    </row>
    <row r="154" s="2" customFormat="1" ht="33" customHeight="1">
      <c r="A154" s="38"/>
      <c r="B154" s="39"/>
      <c r="C154" s="218" t="s">
        <v>233</v>
      </c>
      <c r="D154" s="218" t="s">
        <v>141</v>
      </c>
      <c r="E154" s="219" t="s">
        <v>559</v>
      </c>
      <c r="F154" s="220" t="s">
        <v>560</v>
      </c>
      <c r="G154" s="221" t="s">
        <v>216</v>
      </c>
      <c r="H154" s="222">
        <v>522</v>
      </c>
      <c r="I154" s="223"/>
      <c r="J154" s="224">
        <f>ROUND(I154*H154,2)</f>
        <v>0</v>
      </c>
      <c r="K154" s="220" t="s">
        <v>145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146</v>
      </c>
      <c r="AT154" s="229" t="s">
        <v>141</v>
      </c>
      <c r="AU154" s="229" t="s">
        <v>86</v>
      </c>
      <c r="AY154" s="17" t="s">
        <v>139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84</v>
      </c>
      <c r="BK154" s="230">
        <f>ROUND(I154*H154,2)</f>
        <v>0</v>
      </c>
      <c r="BL154" s="17" t="s">
        <v>146</v>
      </c>
      <c r="BM154" s="229" t="s">
        <v>561</v>
      </c>
    </row>
    <row r="155" s="13" customFormat="1">
      <c r="A155" s="13"/>
      <c r="B155" s="231"/>
      <c r="C155" s="232"/>
      <c r="D155" s="233" t="s">
        <v>148</v>
      </c>
      <c r="E155" s="234" t="s">
        <v>1</v>
      </c>
      <c r="F155" s="235" t="s">
        <v>532</v>
      </c>
      <c r="G155" s="232"/>
      <c r="H155" s="234" t="s">
        <v>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148</v>
      </c>
      <c r="AU155" s="241" t="s">
        <v>86</v>
      </c>
      <c r="AV155" s="13" t="s">
        <v>84</v>
      </c>
      <c r="AW155" s="13" t="s">
        <v>33</v>
      </c>
      <c r="AX155" s="13" t="s">
        <v>76</v>
      </c>
      <c r="AY155" s="241" t="s">
        <v>139</v>
      </c>
    </row>
    <row r="156" s="14" customFormat="1">
      <c r="A156" s="14"/>
      <c r="B156" s="242"/>
      <c r="C156" s="243"/>
      <c r="D156" s="233" t="s">
        <v>148</v>
      </c>
      <c r="E156" s="244" t="s">
        <v>1</v>
      </c>
      <c r="F156" s="245" t="s">
        <v>562</v>
      </c>
      <c r="G156" s="243"/>
      <c r="H156" s="246">
        <v>522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148</v>
      </c>
      <c r="AU156" s="252" t="s">
        <v>86</v>
      </c>
      <c r="AV156" s="14" t="s">
        <v>86</v>
      </c>
      <c r="AW156" s="14" t="s">
        <v>33</v>
      </c>
      <c r="AX156" s="14" t="s">
        <v>76</v>
      </c>
      <c r="AY156" s="252" t="s">
        <v>139</v>
      </c>
    </row>
    <row r="157" s="15" customFormat="1">
      <c r="A157" s="15"/>
      <c r="B157" s="253"/>
      <c r="C157" s="254"/>
      <c r="D157" s="233" t="s">
        <v>148</v>
      </c>
      <c r="E157" s="255" t="s">
        <v>1</v>
      </c>
      <c r="F157" s="256" t="s">
        <v>157</v>
      </c>
      <c r="G157" s="254"/>
      <c r="H157" s="257">
        <v>522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3" t="s">
        <v>148</v>
      </c>
      <c r="AU157" s="263" t="s">
        <v>86</v>
      </c>
      <c r="AV157" s="15" t="s">
        <v>146</v>
      </c>
      <c r="AW157" s="15" t="s">
        <v>33</v>
      </c>
      <c r="AX157" s="15" t="s">
        <v>84</v>
      </c>
      <c r="AY157" s="263" t="s">
        <v>139</v>
      </c>
    </row>
    <row r="158" s="2" customFormat="1" ht="24.15" customHeight="1">
      <c r="A158" s="38"/>
      <c r="B158" s="39"/>
      <c r="C158" s="218" t="s">
        <v>244</v>
      </c>
      <c r="D158" s="218" t="s">
        <v>141</v>
      </c>
      <c r="E158" s="219" t="s">
        <v>331</v>
      </c>
      <c r="F158" s="220" t="s">
        <v>332</v>
      </c>
      <c r="G158" s="221" t="s">
        <v>216</v>
      </c>
      <c r="H158" s="222">
        <v>365.39999999999998</v>
      </c>
      <c r="I158" s="223"/>
      <c r="J158" s="224">
        <f>ROUND(I158*H158,2)</f>
        <v>0</v>
      </c>
      <c r="K158" s="220" t="s">
        <v>145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0.34499999999999997</v>
      </c>
      <c r="R158" s="227">
        <f>Q158*H158</f>
        <v>126.06299999999999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146</v>
      </c>
      <c r="AT158" s="229" t="s">
        <v>141</v>
      </c>
      <c r="AU158" s="229" t="s">
        <v>86</v>
      </c>
      <c r="AY158" s="17" t="s">
        <v>139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146</v>
      </c>
      <c r="BM158" s="229" t="s">
        <v>563</v>
      </c>
    </row>
    <row r="159" s="13" customFormat="1">
      <c r="A159" s="13"/>
      <c r="B159" s="231"/>
      <c r="C159" s="232"/>
      <c r="D159" s="233" t="s">
        <v>148</v>
      </c>
      <c r="E159" s="234" t="s">
        <v>1</v>
      </c>
      <c r="F159" s="235" t="s">
        <v>334</v>
      </c>
      <c r="G159" s="232"/>
      <c r="H159" s="234" t="s">
        <v>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148</v>
      </c>
      <c r="AU159" s="241" t="s">
        <v>86</v>
      </c>
      <c r="AV159" s="13" t="s">
        <v>84</v>
      </c>
      <c r="AW159" s="13" t="s">
        <v>33</v>
      </c>
      <c r="AX159" s="13" t="s">
        <v>76</v>
      </c>
      <c r="AY159" s="241" t="s">
        <v>139</v>
      </c>
    </row>
    <row r="160" s="14" customFormat="1">
      <c r="A160" s="14"/>
      <c r="B160" s="242"/>
      <c r="C160" s="243"/>
      <c r="D160" s="233" t="s">
        <v>148</v>
      </c>
      <c r="E160" s="244" t="s">
        <v>1</v>
      </c>
      <c r="F160" s="245" t="s">
        <v>564</v>
      </c>
      <c r="G160" s="243"/>
      <c r="H160" s="246">
        <v>191.40000000000001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148</v>
      </c>
      <c r="AU160" s="252" t="s">
        <v>86</v>
      </c>
      <c r="AV160" s="14" t="s">
        <v>86</v>
      </c>
      <c r="AW160" s="14" t="s">
        <v>33</v>
      </c>
      <c r="AX160" s="14" t="s">
        <v>76</v>
      </c>
      <c r="AY160" s="252" t="s">
        <v>139</v>
      </c>
    </row>
    <row r="161" s="13" customFormat="1">
      <c r="A161" s="13"/>
      <c r="B161" s="231"/>
      <c r="C161" s="232"/>
      <c r="D161" s="233" t="s">
        <v>148</v>
      </c>
      <c r="E161" s="234" t="s">
        <v>1</v>
      </c>
      <c r="F161" s="235" t="s">
        <v>565</v>
      </c>
      <c r="G161" s="232"/>
      <c r="H161" s="234" t="s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148</v>
      </c>
      <c r="AU161" s="241" t="s">
        <v>86</v>
      </c>
      <c r="AV161" s="13" t="s">
        <v>84</v>
      </c>
      <c r="AW161" s="13" t="s">
        <v>33</v>
      </c>
      <c r="AX161" s="13" t="s">
        <v>76</v>
      </c>
      <c r="AY161" s="241" t="s">
        <v>139</v>
      </c>
    </row>
    <row r="162" s="14" customFormat="1">
      <c r="A162" s="14"/>
      <c r="B162" s="242"/>
      <c r="C162" s="243"/>
      <c r="D162" s="233" t="s">
        <v>148</v>
      </c>
      <c r="E162" s="244" t="s">
        <v>1</v>
      </c>
      <c r="F162" s="245" t="s">
        <v>566</v>
      </c>
      <c r="G162" s="243"/>
      <c r="H162" s="246">
        <v>174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148</v>
      </c>
      <c r="AU162" s="252" t="s">
        <v>86</v>
      </c>
      <c r="AV162" s="14" t="s">
        <v>86</v>
      </c>
      <c r="AW162" s="14" t="s">
        <v>33</v>
      </c>
      <c r="AX162" s="14" t="s">
        <v>76</v>
      </c>
      <c r="AY162" s="252" t="s">
        <v>139</v>
      </c>
    </row>
    <row r="163" s="15" customFormat="1">
      <c r="A163" s="15"/>
      <c r="B163" s="253"/>
      <c r="C163" s="254"/>
      <c r="D163" s="233" t="s">
        <v>148</v>
      </c>
      <c r="E163" s="255" t="s">
        <v>1</v>
      </c>
      <c r="F163" s="256" t="s">
        <v>157</v>
      </c>
      <c r="G163" s="254"/>
      <c r="H163" s="257">
        <v>365.39999999999998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3" t="s">
        <v>148</v>
      </c>
      <c r="AU163" s="263" t="s">
        <v>86</v>
      </c>
      <c r="AV163" s="15" t="s">
        <v>146</v>
      </c>
      <c r="AW163" s="15" t="s">
        <v>33</v>
      </c>
      <c r="AX163" s="15" t="s">
        <v>84</v>
      </c>
      <c r="AY163" s="263" t="s">
        <v>139</v>
      </c>
    </row>
    <row r="164" s="2" customFormat="1" ht="33" customHeight="1">
      <c r="A164" s="38"/>
      <c r="B164" s="39"/>
      <c r="C164" s="218" t="s">
        <v>250</v>
      </c>
      <c r="D164" s="218" t="s">
        <v>141</v>
      </c>
      <c r="E164" s="219" t="s">
        <v>339</v>
      </c>
      <c r="F164" s="220" t="s">
        <v>340</v>
      </c>
      <c r="G164" s="221" t="s">
        <v>216</v>
      </c>
      <c r="H164" s="222">
        <v>556.79999999999995</v>
      </c>
      <c r="I164" s="223"/>
      <c r="J164" s="224">
        <f>ROUND(I164*H164,2)</f>
        <v>0</v>
      </c>
      <c r="K164" s="220" t="s">
        <v>145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0.15826000000000001</v>
      </c>
      <c r="R164" s="227">
        <f>Q164*H164</f>
        <v>88.119168000000002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146</v>
      </c>
      <c r="AT164" s="229" t="s">
        <v>141</v>
      </c>
      <c r="AU164" s="229" t="s">
        <v>86</v>
      </c>
      <c r="AY164" s="17" t="s">
        <v>139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84</v>
      </c>
      <c r="BK164" s="230">
        <f>ROUND(I164*H164,2)</f>
        <v>0</v>
      </c>
      <c r="BL164" s="17" t="s">
        <v>146</v>
      </c>
      <c r="BM164" s="229" t="s">
        <v>567</v>
      </c>
    </row>
    <row r="165" s="13" customFormat="1">
      <c r="A165" s="13"/>
      <c r="B165" s="231"/>
      <c r="C165" s="232"/>
      <c r="D165" s="233" t="s">
        <v>148</v>
      </c>
      <c r="E165" s="234" t="s">
        <v>1</v>
      </c>
      <c r="F165" s="235" t="s">
        <v>568</v>
      </c>
      <c r="G165" s="232"/>
      <c r="H165" s="234" t="s">
        <v>1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148</v>
      </c>
      <c r="AU165" s="241" t="s">
        <v>86</v>
      </c>
      <c r="AV165" s="13" t="s">
        <v>84</v>
      </c>
      <c r="AW165" s="13" t="s">
        <v>33</v>
      </c>
      <c r="AX165" s="13" t="s">
        <v>76</v>
      </c>
      <c r="AY165" s="241" t="s">
        <v>139</v>
      </c>
    </row>
    <row r="166" s="14" customFormat="1">
      <c r="A166" s="14"/>
      <c r="B166" s="242"/>
      <c r="C166" s="243"/>
      <c r="D166" s="233" t="s">
        <v>148</v>
      </c>
      <c r="E166" s="244" t="s">
        <v>1</v>
      </c>
      <c r="F166" s="245" t="s">
        <v>569</v>
      </c>
      <c r="G166" s="243"/>
      <c r="H166" s="246">
        <v>556.79999999999995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148</v>
      </c>
      <c r="AU166" s="252" t="s">
        <v>86</v>
      </c>
      <c r="AV166" s="14" t="s">
        <v>86</v>
      </c>
      <c r="AW166" s="14" t="s">
        <v>33</v>
      </c>
      <c r="AX166" s="14" t="s">
        <v>76</v>
      </c>
      <c r="AY166" s="252" t="s">
        <v>139</v>
      </c>
    </row>
    <row r="167" s="15" customFormat="1">
      <c r="A167" s="15"/>
      <c r="B167" s="253"/>
      <c r="C167" s="254"/>
      <c r="D167" s="233" t="s">
        <v>148</v>
      </c>
      <c r="E167" s="255" t="s">
        <v>1</v>
      </c>
      <c r="F167" s="256" t="s">
        <v>157</v>
      </c>
      <c r="G167" s="254"/>
      <c r="H167" s="257">
        <v>556.79999999999995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3" t="s">
        <v>148</v>
      </c>
      <c r="AU167" s="263" t="s">
        <v>86</v>
      </c>
      <c r="AV167" s="15" t="s">
        <v>146</v>
      </c>
      <c r="AW167" s="15" t="s">
        <v>33</v>
      </c>
      <c r="AX167" s="15" t="s">
        <v>84</v>
      </c>
      <c r="AY167" s="263" t="s">
        <v>139</v>
      </c>
    </row>
    <row r="168" s="2" customFormat="1" ht="21.75" customHeight="1">
      <c r="A168" s="38"/>
      <c r="B168" s="39"/>
      <c r="C168" s="218" t="s">
        <v>257</v>
      </c>
      <c r="D168" s="218" t="s">
        <v>141</v>
      </c>
      <c r="E168" s="219" t="s">
        <v>345</v>
      </c>
      <c r="F168" s="220" t="s">
        <v>346</v>
      </c>
      <c r="G168" s="221" t="s">
        <v>216</v>
      </c>
      <c r="H168" s="222">
        <v>556.79999999999995</v>
      </c>
      <c r="I168" s="223"/>
      <c r="J168" s="224">
        <f>ROUND(I168*H168,2)</f>
        <v>0</v>
      </c>
      <c r="K168" s="220" t="s">
        <v>145</v>
      </c>
      <c r="L168" s="44"/>
      <c r="M168" s="225" t="s">
        <v>1</v>
      </c>
      <c r="N168" s="226" t="s">
        <v>41</v>
      </c>
      <c r="O168" s="91"/>
      <c r="P168" s="227">
        <f>O168*H168</f>
        <v>0</v>
      </c>
      <c r="Q168" s="227">
        <v>0.00031</v>
      </c>
      <c r="R168" s="227">
        <f>Q168*H168</f>
        <v>0.17260799999999998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146</v>
      </c>
      <c r="AT168" s="229" t="s">
        <v>141</v>
      </c>
      <c r="AU168" s="229" t="s">
        <v>86</v>
      </c>
      <c r="AY168" s="17" t="s">
        <v>139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146</v>
      </c>
      <c r="BM168" s="229" t="s">
        <v>570</v>
      </c>
    </row>
    <row r="169" s="2" customFormat="1" ht="33" customHeight="1">
      <c r="A169" s="38"/>
      <c r="B169" s="39"/>
      <c r="C169" s="218" t="s">
        <v>264</v>
      </c>
      <c r="D169" s="218" t="s">
        <v>141</v>
      </c>
      <c r="E169" s="219" t="s">
        <v>349</v>
      </c>
      <c r="F169" s="220" t="s">
        <v>350</v>
      </c>
      <c r="G169" s="221" t="s">
        <v>216</v>
      </c>
      <c r="H169" s="222">
        <v>522</v>
      </c>
      <c r="I169" s="223"/>
      <c r="J169" s="224">
        <f>ROUND(I169*H169,2)</f>
        <v>0</v>
      </c>
      <c r="K169" s="220" t="s">
        <v>145</v>
      </c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0.10373</v>
      </c>
      <c r="R169" s="227">
        <f>Q169*H169</f>
        <v>54.147060000000003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146</v>
      </c>
      <c r="AT169" s="229" t="s">
        <v>141</v>
      </c>
      <c r="AU169" s="229" t="s">
        <v>86</v>
      </c>
      <c r="AY169" s="17" t="s">
        <v>139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84</v>
      </c>
      <c r="BK169" s="230">
        <f>ROUND(I169*H169,2)</f>
        <v>0</v>
      </c>
      <c r="BL169" s="17" t="s">
        <v>146</v>
      </c>
      <c r="BM169" s="229" t="s">
        <v>571</v>
      </c>
    </row>
    <row r="170" s="13" customFormat="1">
      <c r="A170" s="13"/>
      <c r="B170" s="231"/>
      <c r="C170" s="232"/>
      <c r="D170" s="233" t="s">
        <v>148</v>
      </c>
      <c r="E170" s="234" t="s">
        <v>1</v>
      </c>
      <c r="F170" s="235" t="s">
        <v>568</v>
      </c>
      <c r="G170" s="232"/>
      <c r="H170" s="234" t="s">
        <v>1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148</v>
      </c>
      <c r="AU170" s="241" t="s">
        <v>86</v>
      </c>
      <c r="AV170" s="13" t="s">
        <v>84</v>
      </c>
      <c r="AW170" s="13" t="s">
        <v>33</v>
      </c>
      <c r="AX170" s="13" t="s">
        <v>76</v>
      </c>
      <c r="AY170" s="241" t="s">
        <v>139</v>
      </c>
    </row>
    <row r="171" s="14" customFormat="1">
      <c r="A171" s="14"/>
      <c r="B171" s="242"/>
      <c r="C171" s="243"/>
      <c r="D171" s="233" t="s">
        <v>148</v>
      </c>
      <c r="E171" s="244" t="s">
        <v>1</v>
      </c>
      <c r="F171" s="245" t="s">
        <v>572</v>
      </c>
      <c r="G171" s="243"/>
      <c r="H171" s="246">
        <v>522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148</v>
      </c>
      <c r="AU171" s="252" t="s">
        <v>86</v>
      </c>
      <c r="AV171" s="14" t="s">
        <v>86</v>
      </c>
      <c r="AW171" s="14" t="s">
        <v>33</v>
      </c>
      <c r="AX171" s="14" t="s">
        <v>76</v>
      </c>
      <c r="AY171" s="252" t="s">
        <v>139</v>
      </c>
    </row>
    <row r="172" s="15" customFormat="1">
      <c r="A172" s="15"/>
      <c r="B172" s="253"/>
      <c r="C172" s="254"/>
      <c r="D172" s="233" t="s">
        <v>148</v>
      </c>
      <c r="E172" s="255" t="s">
        <v>1</v>
      </c>
      <c r="F172" s="256" t="s">
        <v>157</v>
      </c>
      <c r="G172" s="254"/>
      <c r="H172" s="257">
        <v>522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3" t="s">
        <v>148</v>
      </c>
      <c r="AU172" s="263" t="s">
        <v>86</v>
      </c>
      <c r="AV172" s="15" t="s">
        <v>146</v>
      </c>
      <c r="AW172" s="15" t="s">
        <v>33</v>
      </c>
      <c r="AX172" s="15" t="s">
        <v>84</v>
      </c>
      <c r="AY172" s="263" t="s">
        <v>139</v>
      </c>
    </row>
    <row r="173" s="2" customFormat="1" ht="21.75" customHeight="1">
      <c r="A173" s="38"/>
      <c r="B173" s="39"/>
      <c r="C173" s="218" t="s">
        <v>8</v>
      </c>
      <c r="D173" s="218" t="s">
        <v>141</v>
      </c>
      <c r="E173" s="219" t="s">
        <v>354</v>
      </c>
      <c r="F173" s="220" t="s">
        <v>355</v>
      </c>
      <c r="G173" s="221" t="s">
        <v>216</v>
      </c>
      <c r="H173" s="222">
        <v>174</v>
      </c>
      <c r="I173" s="223"/>
      <c r="J173" s="224">
        <f>ROUND(I173*H173,2)</f>
        <v>0</v>
      </c>
      <c r="K173" s="220" t="s">
        <v>145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0.29160000000000003</v>
      </c>
      <c r="R173" s="227">
        <f>Q173*H173</f>
        <v>50.738400000000006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146</v>
      </c>
      <c r="AT173" s="229" t="s">
        <v>141</v>
      </c>
      <c r="AU173" s="229" t="s">
        <v>86</v>
      </c>
      <c r="AY173" s="17" t="s">
        <v>139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146</v>
      </c>
      <c r="BM173" s="229" t="s">
        <v>573</v>
      </c>
    </row>
    <row r="174" s="14" customFormat="1">
      <c r="A174" s="14"/>
      <c r="B174" s="242"/>
      <c r="C174" s="243"/>
      <c r="D174" s="233" t="s">
        <v>148</v>
      </c>
      <c r="E174" s="244" t="s">
        <v>1</v>
      </c>
      <c r="F174" s="245" t="s">
        <v>574</v>
      </c>
      <c r="G174" s="243"/>
      <c r="H174" s="246">
        <v>174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148</v>
      </c>
      <c r="AU174" s="252" t="s">
        <v>86</v>
      </c>
      <c r="AV174" s="14" t="s">
        <v>86</v>
      </c>
      <c r="AW174" s="14" t="s">
        <v>33</v>
      </c>
      <c r="AX174" s="14" t="s">
        <v>76</v>
      </c>
      <c r="AY174" s="252" t="s">
        <v>139</v>
      </c>
    </row>
    <row r="175" s="15" customFormat="1">
      <c r="A175" s="15"/>
      <c r="B175" s="253"/>
      <c r="C175" s="254"/>
      <c r="D175" s="233" t="s">
        <v>148</v>
      </c>
      <c r="E175" s="255" t="s">
        <v>1</v>
      </c>
      <c r="F175" s="256" t="s">
        <v>157</v>
      </c>
      <c r="G175" s="254"/>
      <c r="H175" s="257">
        <v>174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3" t="s">
        <v>148</v>
      </c>
      <c r="AU175" s="263" t="s">
        <v>86</v>
      </c>
      <c r="AV175" s="15" t="s">
        <v>146</v>
      </c>
      <c r="AW175" s="15" t="s">
        <v>33</v>
      </c>
      <c r="AX175" s="15" t="s">
        <v>84</v>
      </c>
      <c r="AY175" s="263" t="s">
        <v>139</v>
      </c>
    </row>
    <row r="176" s="12" customFormat="1" ht="22.8" customHeight="1">
      <c r="A176" s="12"/>
      <c r="B176" s="202"/>
      <c r="C176" s="203"/>
      <c r="D176" s="204" t="s">
        <v>75</v>
      </c>
      <c r="E176" s="216" t="s">
        <v>520</v>
      </c>
      <c r="F176" s="216" t="s">
        <v>500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SUM(P177:P196)</f>
        <v>0</v>
      </c>
      <c r="Q176" s="210"/>
      <c r="R176" s="211">
        <f>SUM(R177:R196)</f>
        <v>0.64272499999999999</v>
      </c>
      <c r="S176" s="210"/>
      <c r="T176" s="212">
        <f>SUM(T177:T196)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84</v>
      </c>
      <c r="AT176" s="214" t="s">
        <v>75</v>
      </c>
      <c r="AU176" s="214" t="s">
        <v>84</v>
      </c>
      <c r="AY176" s="213" t="s">
        <v>139</v>
      </c>
      <c r="BK176" s="215">
        <f>SUM(BK177:BK196)</f>
        <v>0</v>
      </c>
    </row>
    <row r="177" s="2" customFormat="1" ht="24.15" customHeight="1">
      <c r="A177" s="38"/>
      <c r="B177" s="39"/>
      <c r="C177" s="218" t="s">
        <v>275</v>
      </c>
      <c r="D177" s="218" t="s">
        <v>141</v>
      </c>
      <c r="E177" s="219" t="s">
        <v>393</v>
      </c>
      <c r="F177" s="220" t="s">
        <v>394</v>
      </c>
      <c r="G177" s="221" t="s">
        <v>287</v>
      </c>
      <c r="H177" s="222">
        <v>10</v>
      </c>
      <c r="I177" s="223"/>
      <c r="J177" s="224">
        <f>ROUND(I177*H177,2)</f>
        <v>0</v>
      </c>
      <c r="K177" s="220" t="s">
        <v>145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0.00069999999999999999</v>
      </c>
      <c r="R177" s="227">
        <f>Q177*H177</f>
        <v>0.0070000000000000001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146</v>
      </c>
      <c r="AT177" s="229" t="s">
        <v>141</v>
      </c>
      <c r="AU177" s="229" t="s">
        <v>86</v>
      </c>
      <c r="AY177" s="17" t="s">
        <v>139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146</v>
      </c>
      <c r="BM177" s="229" t="s">
        <v>575</v>
      </c>
    </row>
    <row r="178" s="2" customFormat="1" ht="16.5" customHeight="1">
      <c r="A178" s="38"/>
      <c r="B178" s="39"/>
      <c r="C178" s="264" t="s">
        <v>279</v>
      </c>
      <c r="D178" s="264" t="s">
        <v>234</v>
      </c>
      <c r="E178" s="265" t="s">
        <v>576</v>
      </c>
      <c r="F178" s="266" t="s">
        <v>577</v>
      </c>
      <c r="G178" s="267" t="s">
        <v>287</v>
      </c>
      <c r="H178" s="268">
        <v>2</v>
      </c>
      <c r="I178" s="269"/>
      <c r="J178" s="270">
        <f>ROUND(I178*H178,2)</f>
        <v>0</v>
      </c>
      <c r="K178" s="266" t="s">
        <v>145</v>
      </c>
      <c r="L178" s="271"/>
      <c r="M178" s="272" t="s">
        <v>1</v>
      </c>
      <c r="N178" s="273" t="s">
        <v>41</v>
      </c>
      <c r="O178" s="91"/>
      <c r="P178" s="227">
        <f>O178*H178</f>
        <v>0</v>
      </c>
      <c r="Q178" s="227">
        <v>0.0040000000000000001</v>
      </c>
      <c r="R178" s="227">
        <f>Q178*H178</f>
        <v>0.0080000000000000002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213</v>
      </c>
      <c r="AT178" s="229" t="s">
        <v>234</v>
      </c>
      <c r="AU178" s="229" t="s">
        <v>86</v>
      </c>
      <c r="AY178" s="17" t="s">
        <v>139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84</v>
      </c>
      <c r="BK178" s="230">
        <f>ROUND(I178*H178,2)</f>
        <v>0</v>
      </c>
      <c r="BL178" s="17" t="s">
        <v>146</v>
      </c>
      <c r="BM178" s="229" t="s">
        <v>578</v>
      </c>
    </row>
    <row r="179" s="2" customFormat="1" ht="24.15" customHeight="1">
      <c r="A179" s="38"/>
      <c r="B179" s="39"/>
      <c r="C179" s="264" t="s">
        <v>284</v>
      </c>
      <c r="D179" s="264" t="s">
        <v>234</v>
      </c>
      <c r="E179" s="265" t="s">
        <v>398</v>
      </c>
      <c r="F179" s="266" t="s">
        <v>399</v>
      </c>
      <c r="G179" s="267" t="s">
        <v>287</v>
      </c>
      <c r="H179" s="268">
        <v>2</v>
      </c>
      <c r="I179" s="269"/>
      <c r="J179" s="270">
        <f>ROUND(I179*H179,2)</f>
        <v>0</v>
      </c>
      <c r="K179" s="266" t="s">
        <v>145</v>
      </c>
      <c r="L179" s="271"/>
      <c r="M179" s="272" t="s">
        <v>1</v>
      </c>
      <c r="N179" s="273" t="s">
        <v>41</v>
      </c>
      <c r="O179" s="91"/>
      <c r="P179" s="227">
        <f>O179*H179</f>
        <v>0</v>
      </c>
      <c r="Q179" s="227">
        <v>0.0012999999999999999</v>
      </c>
      <c r="R179" s="227">
        <f>Q179*H179</f>
        <v>0.0025999999999999999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213</v>
      </c>
      <c r="AT179" s="229" t="s">
        <v>234</v>
      </c>
      <c r="AU179" s="229" t="s">
        <v>86</v>
      </c>
      <c r="AY179" s="17" t="s">
        <v>139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84</v>
      </c>
      <c r="BK179" s="230">
        <f>ROUND(I179*H179,2)</f>
        <v>0</v>
      </c>
      <c r="BL179" s="17" t="s">
        <v>146</v>
      </c>
      <c r="BM179" s="229" t="s">
        <v>579</v>
      </c>
    </row>
    <row r="180" s="2" customFormat="1" ht="24.15" customHeight="1">
      <c r="A180" s="38"/>
      <c r="B180" s="39"/>
      <c r="C180" s="264" t="s">
        <v>289</v>
      </c>
      <c r="D180" s="264" t="s">
        <v>234</v>
      </c>
      <c r="E180" s="265" t="s">
        <v>580</v>
      </c>
      <c r="F180" s="266" t="s">
        <v>581</v>
      </c>
      <c r="G180" s="267" t="s">
        <v>287</v>
      </c>
      <c r="H180" s="268">
        <v>1</v>
      </c>
      <c r="I180" s="269"/>
      <c r="J180" s="270">
        <f>ROUND(I180*H180,2)</f>
        <v>0</v>
      </c>
      <c r="K180" s="266" t="s">
        <v>145</v>
      </c>
      <c r="L180" s="271"/>
      <c r="M180" s="272" t="s">
        <v>1</v>
      </c>
      <c r="N180" s="273" t="s">
        <v>41</v>
      </c>
      <c r="O180" s="91"/>
      <c r="P180" s="227">
        <f>O180*H180</f>
        <v>0</v>
      </c>
      <c r="Q180" s="227">
        <v>0.0025999999999999999</v>
      </c>
      <c r="R180" s="227">
        <f>Q180*H180</f>
        <v>0.0025999999999999999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213</v>
      </c>
      <c r="AT180" s="229" t="s">
        <v>234</v>
      </c>
      <c r="AU180" s="229" t="s">
        <v>86</v>
      </c>
      <c r="AY180" s="17" t="s">
        <v>139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146</v>
      </c>
      <c r="BM180" s="229" t="s">
        <v>582</v>
      </c>
    </row>
    <row r="181" s="2" customFormat="1" ht="16.5" customHeight="1">
      <c r="A181" s="38"/>
      <c r="B181" s="39"/>
      <c r="C181" s="264" t="s">
        <v>295</v>
      </c>
      <c r="D181" s="264" t="s">
        <v>234</v>
      </c>
      <c r="E181" s="265" t="s">
        <v>583</v>
      </c>
      <c r="F181" s="266" t="s">
        <v>584</v>
      </c>
      <c r="G181" s="267" t="s">
        <v>287</v>
      </c>
      <c r="H181" s="268">
        <v>2</v>
      </c>
      <c r="I181" s="269"/>
      <c r="J181" s="270">
        <f>ROUND(I181*H181,2)</f>
        <v>0</v>
      </c>
      <c r="K181" s="266" t="s">
        <v>145</v>
      </c>
      <c r="L181" s="271"/>
      <c r="M181" s="272" t="s">
        <v>1</v>
      </c>
      <c r="N181" s="273" t="s">
        <v>41</v>
      </c>
      <c r="O181" s="91"/>
      <c r="P181" s="227">
        <f>O181*H181</f>
        <v>0</v>
      </c>
      <c r="Q181" s="227">
        <v>0.0016999999999999999</v>
      </c>
      <c r="R181" s="227">
        <f>Q181*H181</f>
        <v>0.0033999999999999998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213</v>
      </c>
      <c r="AT181" s="229" t="s">
        <v>234</v>
      </c>
      <c r="AU181" s="229" t="s">
        <v>86</v>
      </c>
      <c r="AY181" s="17" t="s">
        <v>139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84</v>
      </c>
      <c r="BK181" s="230">
        <f>ROUND(I181*H181,2)</f>
        <v>0</v>
      </c>
      <c r="BL181" s="17" t="s">
        <v>146</v>
      </c>
      <c r="BM181" s="229" t="s">
        <v>585</v>
      </c>
    </row>
    <row r="182" s="2" customFormat="1" ht="21.75" customHeight="1">
      <c r="A182" s="38"/>
      <c r="B182" s="39"/>
      <c r="C182" s="264" t="s">
        <v>7</v>
      </c>
      <c r="D182" s="264" t="s">
        <v>234</v>
      </c>
      <c r="E182" s="265" t="s">
        <v>586</v>
      </c>
      <c r="F182" s="266" t="s">
        <v>587</v>
      </c>
      <c r="G182" s="267" t="s">
        <v>287</v>
      </c>
      <c r="H182" s="268">
        <v>3</v>
      </c>
      <c r="I182" s="269"/>
      <c r="J182" s="270">
        <f>ROUND(I182*H182,2)</f>
        <v>0</v>
      </c>
      <c r="K182" s="266" t="s">
        <v>145</v>
      </c>
      <c r="L182" s="271"/>
      <c r="M182" s="272" t="s">
        <v>1</v>
      </c>
      <c r="N182" s="273" t="s">
        <v>41</v>
      </c>
      <c r="O182" s="91"/>
      <c r="P182" s="227">
        <f>O182*H182</f>
        <v>0</v>
      </c>
      <c r="Q182" s="227">
        <v>0.00089999999999999998</v>
      </c>
      <c r="R182" s="227">
        <f>Q182*H182</f>
        <v>0.0027000000000000001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213</v>
      </c>
      <c r="AT182" s="229" t="s">
        <v>234</v>
      </c>
      <c r="AU182" s="229" t="s">
        <v>86</v>
      </c>
      <c r="AY182" s="17" t="s">
        <v>139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84</v>
      </c>
      <c r="BK182" s="230">
        <f>ROUND(I182*H182,2)</f>
        <v>0</v>
      </c>
      <c r="BL182" s="17" t="s">
        <v>146</v>
      </c>
      <c r="BM182" s="229" t="s">
        <v>588</v>
      </c>
    </row>
    <row r="183" s="2" customFormat="1" ht="24.15" customHeight="1">
      <c r="A183" s="38"/>
      <c r="B183" s="39"/>
      <c r="C183" s="218" t="s">
        <v>307</v>
      </c>
      <c r="D183" s="218" t="s">
        <v>141</v>
      </c>
      <c r="E183" s="219" t="s">
        <v>405</v>
      </c>
      <c r="F183" s="220" t="s">
        <v>406</v>
      </c>
      <c r="G183" s="221" t="s">
        <v>287</v>
      </c>
      <c r="H183" s="222">
        <v>5</v>
      </c>
      <c r="I183" s="223"/>
      <c r="J183" s="224">
        <f>ROUND(I183*H183,2)</f>
        <v>0</v>
      </c>
      <c r="K183" s="220" t="s">
        <v>145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0.11240500000000001</v>
      </c>
      <c r="R183" s="227">
        <f>Q183*H183</f>
        <v>0.562025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146</v>
      </c>
      <c r="AT183" s="229" t="s">
        <v>141</v>
      </c>
      <c r="AU183" s="229" t="s">
        <v>86</v>
      </c>
      <c r="AY183" s="17" t="s">
        <v>139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146</v>
      </c>
      <c r="BM183" s="229" t="s">
        <v>589</v>
      </c>
    </row>
    <row r="184" s="2" customFormat="1" ht="16.5" customHeight="1">
      <c r="A184" s="38"/>
      <c r="B184" s="39"/>
      <c r="C184" s="264" t="s">
        <v>313</v>
      </c>
      <c r="D184" s="264" t="s">
        <v>234</v>
      </c>
      <c r="E184" s="265" t="s">
        <v>413</v>
      </c>
      <c r="F184" s="266" t="s">
        <v>414</v>
      </c>
      <c r="G184" s="267" t="s">
        <v>287</v>
      </c>
      <c r="H184" s="268">
        <v>5</v>
      </c>
      <c r="I184" s="269"/>
      <c r="J184" s="270">
        <f>ROUND(I184*H184,2)</f>
        <v>0</v>
      </c>
      <c r="K184" s="266" t="s">
        <v>1</v>
      </c>
      <c r="L184" s="271"/>
      <c r="M184" s="272" t="s">
        <v>1</v>
      </c>
      <c r="N184" s="273" t="s">
        <v>41</v>
      </c>
      <c r="O184" s="91"/>
      <c r="P184" s="227">
        <f>O184*H184</f>
        <v>0</v>
      </c>
      <c r="Q184" s="227">
        <v>0.0030000000000000001</v>
      </c>
      <c r="R184" s="227">
        <f>Q184*H184</f>
        <v>0.014999999999999999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213</v>
      </c>
      <c r="AT184" s="229" t="s">
        <v>234</v>
      </c>
      <c r="AU184" s="229" t="s">
        <v>86</v>
      </c>
      <c r="AY184" s="17" t="s">
        <v>139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146</v>
      </c>
      <c r="BM184" s="229" t="s">
        <v>590</v>
      </c>
    </row>
    <row r="185" s="14" customFormat="1">
      <c r="A185" s="14"/>
      <c r="B185" s="242"/>
      <c r="C185" s="243"/>
      <c r="D185" s="233" t="s">
        <v>148</v>
      </c>
      <c r="E185" s="244" t="s">
        <v>1</v>
      </c>
      <c r="F185" s="245" t="s">
        <v>196</v>
      </c>
      <c r="G185" s="243"/>
      <c r="H185" s="246">
        <v>5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148</v>
      </c>
      <c r="AU185" s="252" t="s">
        <v>86</v>
      </c>
      <c r="AV185" s="14" t="s">
        <v>86</v>
      </c>
      <c r="AW185" s="14" t="s">
        <v>33</v>
      </c>
      <c r="AX185" s="14" t="s">
        <v>84</v>
      </c>
      <c r="AY185" s="252" t="s">
        <v>139</v>
      </c>
    </row>
    <row r="186" s="2" customFormat="1" ht="16.5" customHeight="1">
      <c r="A186" s="38"/>
      <c r="B186" s="39"/>
      <c r="C186" s="264" t="s">
        <v>318</v>
      </c>
      <c r="D186" s="264" t="s">
        <v>234</v>
      </c>
      <c r="E186" s="265" t="s">
        <v>417</v>
      </c>
      <c r="F186" s="266" t="s">
        <v>418</v>
      </c>
      <c r="G186" s="267" t="s">
        <v>287</v>
      </c>
      <c r="H186" s="268">
        <v>5</v>
      </c>
      <c r="I186" s="269"/>
      <c r="J186" s="270">
        <f>ROUND(I186*H186,2)</f>
        <v>0</v>
      </c>
      <c r="K186" s="266" t="s">
        <v>1</v>
      </c>
      <c r="L186" s="271"/>
      <c r="M186" s="272" t="s">
        <v>1</v>
      </c>
      <c r="N186" s="273" t="s">
        <v>41</v>
      </c>
      <c r="O186" s="91"/>
      <c r="P186" s="227">
        <f>O186*H186</f>
        <v>0</v>
      </c>
      <c r="Q186" s="227">
        <v>0.00010000000000000001</v>
      </c>
      <c r="R186" s="227">
        <f>Q186*H186</f>
        <v>0.00050000000000000001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213</v>
      </c>
      <c r="AT186" s="229" t="s">
        <v>234</v>
      </c>
      <c r="AU186" s="229" t="s">
        <v>86</v>
      </c>
      <c r="AY186" s="17" t="s">
        <v>139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84</v>
      </c>
      <c r="BK186" s="230">
        <f>ROUND(I186*H186,2)</f>
        <v>0</v>
      </c>
      <c r="BL186" s="17" t="s">
        <v>146</v>
      </c>
      <c r="BM186" s="229" t="s">
        <v>591</v>
      </c>
    </row>
    <row r="187" s="14" customFormat="1">
      <c r="A187" s="14"/>
      <c r="B187" s="242"/>
      <c r="C187" s="243"/>
      <c r="D187" s="233" t="s">
        <v>148</v>
      </c>
      <c r="E187" s="244" t="s">
        <v>1</v>
      </c>
      <c r="F187" s="245" t="s">
        <v>196</v>
      </c>
      <c r="G187" s="243"/>
      <c r="H187" s="246">
        <v>5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148</v>
      </c>
      <c r="AU187" s="252" t="s">
        <v>86</v>
      </c>
      <c r="AV187" s="14" t="s">
        <v>86</v>
      </c>
      <c r="AW187" s="14" t="s">
        <v>33</v>
      </c>
      <c r="AX187" s="14" t="s">
        <v>84</v>
      </c>
      <c r="AY187" s="252" t="s">
        <v>139</v>
      </c>
    </row>
    <row r="188" s="2" customFormat="1" ht="21.75" customHeight="1">
      <c r="A188" s="38"/>
      <c r="B188" s="39"/>
      <c r="C188" s="264" t="s">
        <v>323</v>
      </c>
      <c r="D188" s="264" t="s">
        <v>234</v>
      </c>
      <c r="E188" s="265" t="s">
        <v>409</v>
      </c>
      <c r="F188" s="266" t="s">
        <v>410</v>
      </c>
      <c r="G188" s="267" t="s">
        <v>287</v>
      </c>
      <c r="H188" s="268">
        <v>5</v>
      </c>
      <c r="I188" s="269"/>
      <c r="J188" s="270">
        <f>ROUND(I188*H188,2)</f>
        <v>0</v>
      </c>
      <c r="K188" s="266" t="s">
        <v>145</v>
      </c>
      <c r="L188" s="271"/>
      <c r="M188" s="272" t="s">
        <v>1</v>
      </c>
      <c r="N188" s="273" t="s">
        <v>41</v>
      </c>
      <c r="O188" s="91"/>
      <c r="P188" s="227">
        <f>O188*H188</f>
        <v>0</v>
      </c>
      <c r="Q188" s="227">
        <v>0.0061000000000000004</v>
      </c>
      <c r="R188" s="227">
        <f>Q188*H188</f>
        <v>0.030500000000000003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213</v>
      </c>
      <c r="AT188" s="229" t="s">
        <v>234</v>
      </c>
      <c r="AU188" s="229" t="s">
        <v>86</v>
      </c>
      <c r="AY188" s="17" t="s">
        <v>139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146</v>
      </c>
      <c r="BM188" s="229" t="s">
        <v>592</v>
      </c>
    </row>
    <row r="189" s="2" customFormat="1" ht="24.15" customHeight="1">
      <c r="A189" s="38"/>
      <c r="B189" s="39"/>
      <c r="C189" s="218" t="s">
        <v>330</v>
      </c>
      <c r="D189" s="218" t="s">
        <v>141</v>
      </c>
      <c r="E189" s="219" t="s">
        <v>593</v>
      </c>
      <c r="F189" s="220" t="s">
        <v>594</v>
      </c>
      <c r="G189" s="221" t="s">
        <v>287</v>
      </c>
      <c r="H189" s="222">
        <v>4</v>
      </c>
      <c r="I189" s="223"/>
      <c r="J189" s="224">
        <f>ROUND(I189*H189,2)</f>
        <v>0</v>
      </c>
      <c r="K189" s="220" t="s">
        <v>145</v>
      </c>
      <c r="L189" s="44"/>
      <c r="M189" s="225" t="s">
        <v>1</v>
      </c>
      <c r="N189" s="226" t="s">
        <v>41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146</v>
      </c>
      <c r="AT189" s="229" t="s">
        <v>141</v>
      </c>
      <c r="AU189" s="229" t="s">
        <v>86</v>
      </c>
      <c r="AY189" s="17" t="s">
        <v>139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84</v>
      </c>
      <c r="BK189" s="230">
        <f>ROUND(I189*H189,2)</f>
        <v>0</v>
      </c>
      <c r="BL189" s="17" t="s">
        <v>146</v>
      </c>
      <c r="BM189" s="229" t="s">
        <v>595</v>
      </c>
    </row>
    <row r="190" s="2" customFormat="1" ht="16.5" customHeight="1">
      <c r="A190" s="38"/>
      <c r="B190" s="39"/>
      <c r="C190" s="264" t="s">
        <v>338</v>
      </c>
      <c r="D190" s="264" t="s">
        <v>234</v>
      </c>
      <c r="E190" s="265" t="s">
        <v>596</v>
      </c>
      <c r="F190" s="266" t="s">
        <v>597</v>
      </c>
      <c r="G190" s="267" t="s">
        <v>287</v>
      </c>
      <c r="H190" s="268">
        <v>4</v>
      </c>
      <c r="I190" s="269"/>
      <c r="J190" s="270">
        <f>ROUND(I190*H190,2)</f>
        <v>0</v>
      </c>
      <c r="K190" s="266" t="s">
        <v>145</v>
      </c>
      <c r="L190" s="271"/>
      <c r="M190" s="272" t="s">
        <v>1</v>
      </c>
      <c r="N190" s="273" t="s">
        <v>41</v>
      </c>
      <c r="O190" s="91"/>
      <c r="P190" s="227">
        <f>O190*H190</f>
        <v>0</v>
      </c>
      <c r="Q190" s="227">
        <v>0.0020999999999999999</v>
      </c>
      <c r="R190" s="227">
        <f>Q190*H190</f>
        <v>0.0083999999999999995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213</v>
      </c>
      <c r="AT190" s="229" t="s">
        <v>234</v>
      </c>
      <c r="AU190" s="229" t="s">
        <v>86</v>
      </c>
      <c r="AY190" s="17" t="s">
        <v>139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84</v>
      </c>
      <c r="BK190" s="230">
        <f>ROUND(I190*H190,2)</f>
        <v>0</v>
      </c>
      <c r="BL190" s="17" t="s">
        <v>146</v>
      </c>
      <c r="BM190" s="229" t="s">
        <v>598</v>
      </c>
    </row>
    <row r="191" s="2" customFormat="1" ht="16.5" customHeight="1">
      <c r="A191" s="38"/>
      <c r="B191" s="39"/>
      <c r="C191" s="218" t="s">
        <v>344</v>
      </c>
      <c r="D191" s="218" t="s">
        <v>141</v>
      </c>
      <c r="E191" s="219" t="s">
        <v>504</v>
      </c>
      <c r="F191" s="220" t="s">
        <v>505</v>
      </c>
      <c r="G191" s="221" t="s">
        <v>237</v>
      </c>
      <c r="H191" s="222">
        <v>118.3</v>
      </c>
      <c r="I191" s="223"/>
      <c r="J191" s="224">
        <f>ROUND(I191*H191,2)</f>
        <v>0</v>
      </c>
      <c r="K191" s="220" t="s">
        <v>145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146</v>
      </c>
      <c r="AT191" s="229" t="s">
        <v>141</v>
      </c>
      <c r="AU191" s="229" t="s">
        <v>86</v>
      </c>
      <c r="AY191" s="17" t="s">
        <v>139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146</v>
      </c>
      <c r="BM191" s="229" t="s">
        <v>599</v>
      </c>
    </row>
    <row r="192" s="2" customFormat="1" ht="33" customHeight="1">
      <c r="A192" s="38"/>
      <c r="B192" s="39"/>
      <c r="C192" s="218" t="s">
        <v>348</v>
      </c>
      <c r="D192" s="218" t="s">
        <v>141</v>
      </c>
      <c r="E192" s="219" t="s">
        <v>507</v>
      </c>
      <c r="F192" s="220" t="s">
        <v>508</v>
      </c>
      <c r="G192" s="221" t="s">
        <v>237</v>
      </c>
      <c r="H192" s="222">
        <v>118.31999999999999</v>
      </c>
      <c r="I192" s="223"/>
      <c r="J192" s="224">
        <f>ROUND(I192*H192,2)</f>
        <v>0</v>
      </c>
      <c r="K192" s="220" t="s">
        <v>145</v>
      </c>
      <c r="L192" s="44"/>
      <c r="M192" s="225" t="s">
        <v>1</v>
      </c>
      <c r="N192" s="226" t="s">
        <v>41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146</v>
      </c>
      <c r="AT192" s="229" t="s">
        <v>141</v>
      </c>
      <c r="AU192" s="229" t="s">
        <v>86</v>
      </c>
      <c r="AY192" s="17" t="s">
        <v>139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84</v>
      </c>
      <c r="BK192" s="230">
        <f>ROUND(I192*H192,2)</f>
        <v>0</v>
      </c>
      <c r="BL192" s="17" t="s">
        <v>146</v>
      </c>
      <c r="BM192" s="229" t="s">
        <v>600</v>
      </c>
    </row>
    <row r="193" s="2" customFormat="1" ht="21.75" customHeight="1">
      <c r="A193" s="38"/>
      <c r="B193" s="39"/>
      <c r="C193" s="218" t="s">
        <v>353</v>
      </c>
      <c r="D193" s="218" t="s">
        <v>141</v>
      </c>
      <c r="E193" s="219" t="s">
        <v>511</v>
      </c>
      <c r="F193" s="220" t="s">
        <v>512</v>
      </c>
      <c r="G193" s="221" t="s">
        <v>237</v>
      </c>
      <c r="H193" s="222">
        <v>1892.8</v>
      </c>
      <c r="I193" s="223"/>
      <c r="J193" s="224">
        <f>ROUND(I193*H193,2)</f>
        <v>0</v>
      </c>
      <c r="K193" s="220" t="s">
        <v>145</v>
      </c>
      <c r="L193" s="44"/>
      <c r="M193" s="225" t="s">
        <v>1</v>
      </c>
      <c r="N193" s="226" t="s">
        <v>41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146</v>
      </c>
      <c r="AT193" s="229" t="s">
        <v>141</v>
      </c>
      <c r="AU193" s="229" t="s">
        <v>86</v>
      </c>
      <c r="AY193" s="17" t="s">
        <v>139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84</v>
      </c>
      <c r="BK193" s="230">
        <f>ROUND(I193*H193,2)</f>
        <v>0</v>
      </c>
      <c r="BL193" s="17" t="s">
        <v>146</v>
      </c>
      <c r="BM193" s="229" t="s">
        <v>601</v>
      </c>
    </row>
    <row r="194" s="13" customFormat="1">
      <c r="A194" s="13"/>
      <c r="B194" s="231"/>
      <c r="C194" s="232"/>
      <c r="D194" s="233" t="s">
        <v>148</v>
      </c>
      <c r="E194" s="234" t="s">
        <v>1</v>
      </c>
      <c r="F194" s="235" t="s">
        <v>515</v>
      </c>
      <c r="G194" s="232"/>
      <c r="H194" s="234" t="s">
        <v>1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148</v>
      </c>
      <c r="AU194" s="241" t="s">
        <v>86</v>
      </c>
      <c r="AV194" s="13" t="s">
        <v>84</v>
      </c>
      <c r="AW194" s="13" t="s">
        <v>33</v>
      </c>
      <c r="AX194" s="13" t="s">
        <v>76</v>
      </c>
      <c r="AY194" s="241" t="s">
        <v>139</v>
      </c>
    </row>
    <row r="195" s="14" customFormat="1">
      <c r="A195" s="14"/>
      <c r="B195" s="242"/>
      <c r="C195" s="243"/>
      <c r="D195" s="233" t="s">
        <v>148</v>
      </c>
      <c r="E195" s="244" t="s">
        <v>1</v>
      </c>
      <c r="F195" s="245" t="s">
        <v>602</v>
      </c>
      <c r="G195" s="243"/>
      <c r="H195" s="246">
        <v>1892.8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148</v>
      </c>
      <c r="AU195" s="252" t="s">
        <v>86</v>
      </c>
      <c r="AV195" s="14" t="s">
        <v>86</v>
      </c>
      <c r="AW195" s="14" t="s">
        <v>33</v>
      </c>
      <c r="AX195" s="14" t="s">
        <v>84</v>
      </c>
      <c r="AY195" s="252" t="s">
        <v>139</v>
      </c>
    </row>
    <row r="196" s="2" customFormat="1" ht="24.15" customHeight="1">
      <c r="A196" s="38"/>
      <c r="B196" s="39"/>
      <c r="C196" s="218" t="s">
        <v>358</v>
      </c>
      <c r="D196" s="218" t="s">
        <v>141</v>
      </c>
      <c r="E196" s="219" t="s">
        <v>603</v>
      </c>
      <c r="F196" s="220" t="s">
        <v>544</v>
      </c>
      <c r="G196" s="221" t="s">
        <v>237</v>
      </c>
      <c r="H196" s="222">
        <v>118.3</v>
      </c>
      <c r="I196" s="223"/>
      <c r="J196" s="224">
        <f>ROUND(I196*H196,2)</f>
        <v>0</v>
      </c>
      <c r="K196" s="220" t="s">
        <v>145</v>
      </c>
      <c r="L196" s="44"/>
      <c r="M196" s="225" t="s">
        <v>1</v>
      </c>
      <c r="N196" s="226" t="s">
        <v>41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146</v>
      </c>
      <c r="AT196" s="229" t="s">
        <v>141</v>
      </c>
      <c r="AU196" s="229" t="s">
        <v>86</v>
      </c>
      <c r="AY196" s="17" t="s">
        <v>139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146</v>
      </c>
      <c r="BM196" s="229" t="s">
        <v>604</v>
      </c>
    </row>
    <row r="197" s="12" customFormat="1" ht="22.8" customHeight="1">
      <c r="A197" s="12"/>
      <c r="B197" s="202"/>
      <c r="C197" s="203"/>
      <c r="D197" s="204" t="s">
        <v>75</v>
      </c>
      <c r="E197" s="216" t="s">
        <v>605</v>
      </c>
      <c r="F197" s="216" t="s">
        <v>521</v>
      </c>
      <c r="G197" s="203"/>
      <c r="H197" s="203"/>
      <c r="I197" s="206"/>
      <c r="J197" s="217">
        <f>BK197</f>
        <v>0</v>
      </c>
      <c r="K197" s="203"/>
      <c r="L197" s="208"/>
      <c r="M197" s="209"/>
      <c r="N197" s="210"/>
      <c r="O197" s="210"/>
      <c r="P197" s="211">
        <f>P198</f>
        <v>0</v>
      </c>
      <c r="Q197" s="210"/>
      <c r="R197" s="211">
        <f>R198</f>
        <v>0</v>
      </c>
      <c r="S197" s="210"/>
      <c r="T197" s="212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84</v>
      </c>
      <c r="AT197" s="214" t="s">
        <v>75</v>
      </c>
      <c r="AU197" s="214" t="s">
        <v>84</v>
      </c>
      <c r="AY197" s="213" t="s">
        <v>139</v>
      </c>
      <c r="BK197" s="215">
        <f>BK198</f>
        <v>0</v>
      </c>
    </row>
    <row r="198" s="2" customFormat="1" ht="33" customHeight="1">
      <c r="A198" s="38"/>
      <c r="B198" s="39"/>
      <c r="C198" s="218" t="s">
        <v>365</v>
      </c>
      <c r="D198" s="218" t="s">
        <v>141</v>
      </c>
      <c r="E198" s="219" t="s">
        <v>442</v>
      </c>
      <c r="F198" s="220" t="s">
        <v>443</v>
      </c>
      <c r="G198" s="221" t="s">
        <v>237</v>
      </c>
      <c r="H198" s="222">
        <v>490.41800000000001</v>
      </c>
      <c r="I198" s="223"/>
      <c r="J198" s="224">
        <f>ROUND(I198*H198,2)</f>
        <v>0</v>
      </c>
      <c r="K198" s="220" t="s">
        <v>145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146</v>
      </c>
      <c r="AT198" s="229" t="s">
        <v>141</v>
      </c>
      <c r="AU198" s="229" t="s">
        <v>86</v>
      </c>
      <c r="AY198" s="17" t="s">
        <v>139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146</v>
      </c>
      <c r="BM198" s="229" t="s">
        <v>606</v>
      </c>
    </row>
    <row r="199" s="12" customFormat="1" ht="22.8" customHeight="1">
      <c r="A199" s="12"/>
      <c r="B199" s="202"/>
      <c r="C199" s="203"/>
      <c r="D199" s="204" t="s">
        <v>75</v>
      </c>
      <c r="E199" s="216" t="s">
        <v>607</v>
      </c>
      <c r="F199" s="216" t="s">
        <v>608</v>
      </c>
      <c r="G199" s="203"/>
      <c r="H199" s="203"/>
      <c r="I199" s="206"/>
      <c r="J199" s="217">
        <f>BK199</f>
        <v>0</v>
      </c>
      <c r="K199" s="203"/>
      <c r="L199" s="208"/>
      <c r="M199" s="209"/>
      <c r="N199" s="210"/>
      <c r="O199" s="210"/>
      <c r="P199" s="211">
        <f>SUM(P200:P201)</f>
        <v>0</v>
      </c>
      <c r="Q199" s="210"/>
      <c r="R199" s="211">
        <f>SUM(R200:R201)</f>
        <v>0.44684000000000001</v>
      </c>
      <c r="S199" s="210"/>
      <c r="T199" s="212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3" t="s">
        <v>84</v>
      </c>
      <c r="AT199" s="214" t="s">
        <v>75</v>
      </c>
      <c r="AU199" s="214" t="s">
        <v>84</v>
      </c>
      <c r="AY199" s="213" t="s">
        <v>139</v>
      </c>
      <c r="BK199" s="215">
        <f>SUM(BK200:BK201)</f>
        <v>0</v>
      </c>
    </row>
    <row r="200" s="2" customFormat="1" ht="21.75" customHeight="1">
      <c r="A200" s="38"/>
      <c r="B200" s="39"/>
      <c r="C200" s="218" t="s">
        <v>370</v>
      </c>
      <c r="D200" s="218" t="s">
        <v>141</v>
      </c>
      <c r="E200" s="219" t="s">
        <v>609</v>
      </c>
      <c r="F200" s="220" t="s">
        <v>610</v>
      </c>
      <c r="G200" s="221" t="s">
        <v>611</v>
      </c>
      <c r="H200" s="282"/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41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146</v>
      </c>
      <c r="AT200" s="229" t="s">
        <v>141</v>
      </c>
      <c r="AU200" s="229" t="s">
        <v>86</v>
      </c>
      <c r="AY200" s="17" t="s">
        <v>139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146</v>
      </c>
      <c r="BM200" s="229" t="s">
        <v>612</v>
      </c>
    </row>
    <row r="201" s="2" customFormat="1" ht="44.25" customHeight="1">
      <c r="A201" s="38"/>
      <c r="B201" s="39"/>
      <c r="C201" s="218" t="s">
        <v>375</v>
      </c>
      <c r="D201" s="218" t="s">
        <v>141</v>
      </c>
      <c r="E201" s="219" t="s">
        <v>613</v>
      </c>
      <c r="F201" s="220" t="s">
        <v>614</v>
      </c>
      <c r="G201" s="221" t="s">
        <v>287</v>
      </c>
      <c r="H201" s="222">
        <v>2</v>
      </c>
      <c r="I201" s="223"/>
      <c r="J201" s="224">
        <f>ROUND(I201*H201,2)</f>
        <v>0</v>
      </c>
      <c r="K201" s="220" t="s">
        <v>1</v>
      </c>
      <c r="L201" s="44"/>
      <c r="M201" s="277" t="s">
        <v>1</v>
      </c>
      <c r="N201" s="278" t="s">
        <v>41</v>
      </c>
      <c r="O201" s="279"/>
      <c r="P201" s="280">
        <f>O201*H201</f>
        <v>0</v>
      </c>
      <c r="Q201" s="280">
        <v>0.22342000000000001</v>
      </c>
      <c r="R201" s="280">
        <f>Q201*H201</f>
        <v>0.44684000000000001</v>
      </c>
      <c r="S201" s="280">
        <v>0</v>
      </c>
      <c r="T201" s="281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146</v>
      </c>
      <c r="AT201" s="229" t="s">
        <v>141</v>
      </c>
      <c r="AU201" s="229" t="s">
        <v>86</v>
      </c>
      <c r="AY201" s="17" t="s">
        <v>139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146</v>
      </c>
      <c r="BM201" s="229" t="s">
        <v>615</v>
      </c>
    </row>
    <row r="202" s="2" customFormat="1" ht="6.96" customHeight="1">
      <c r="A202" s="38"/>
      <c r="B202" s="66"/>
      <c r="C202" s="67"/>
      <c r="D202" s="67"/>
      <c r="E202" s="67"/>
      <c r="F202" s="67"/>
      <c r="G202" s="67"/>
      <c r="H202" s="67"/>
      <c r="I202" s="67"/>
      <c r="J202" s="67"/>
      <c r="K202" s="67"/>
      <c r="L202" s="44"/>
      <c r="M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</row>
  </sheetData>
  <sheetProtection sheet="1" autoFilter="0" formatColumns="0" formatRows="0" objects="1" scenarios="1" spinCount="100000" saltValue="FYcKFcRLVN80sFdlar+T9tLUHu3moDjEgfiq3qvbNbOOw3URY3Zgoznd+okIQyiteERRnzKKdoeDRTwmvd5GBw==" hashValue="/IckK+TR31DIFZepEV/noirZM8XFxS2CwctF26GccnomzYQEDU6nvtVa1On1vT6DqQYsOnuMHpNYNqDUGoxdEw==" algorithmName="SHA-512" password="CC35"/>
  <autoFilter ref="C122:K20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Účelová komunikace Zábřeh-Postřelmov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32</v>
      </c>
      <c r="G12" s="38"/>
      <c r="H12" s="38"/>
      <c r="I12" s="140" t="s">
        <v>22</v>
      </c>
      <c r="J12" s="144" t="str">
        <f>'Rekapitulace stavby'!AN8</f>
        <v>19. 1. 2022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ROUND((SUM(BE123:BE255)),  2)</f>
        <v>0</v>
      </c>
      <c r="G33" s="38"/>
      <c r="H33" s="38"/>
      <c r="I33" s="155">
        <v>0.20999999999999999</v>
      </c>
      <c r="J33" s="154">
        <f>ROUND(((SUM(BE123:BE255))*I33),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ROUND((SUM(BF123:BF255)),  2)</f>
        <v>0</v>
      </c>
      <c r="G34" s="38"/>
      <c r="H34" s="38"/>
      <c r="I34" s="155">
        <v>0.14999999999999999</v>
      </c>
      <c r="J34" s="154">
        <f>ROUND(((SUM(BF123:BF255))*I34),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ROUND((SUM(BG123:BG255)),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ROUND((SUM(BH123:BH255)),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ROUND((SUM(BI123:BI255)),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Účelová komunikace Zábřeh-Postřelmov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103.2 NN - Zábřeh - komunikace - část 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19. 1. 2022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Zábřeh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110</v>
      </c>
      <c r="D94" s="176"/>
      <c r="E94" s="176"/>
      <c r="F94" s="176"/>
      <c r="G94" s="176"/>
      <c r="H94" s="176"/>
      <c r="I94" s="176"/>
      <c r="J94" s="177" t="s">
        <v>111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112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79"/>
      <c r="C97" s="180"/>
      <c r="D97" s="181" t="s">
        <v>114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454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524</v>
      </c>
      <c r="E99" s="188"/>
      <c r="F99" s="188"/>
      <c r="G99" s="188"/>
      <c r="H99" s="188"/>
      <c r="I99" s="188"/>
      <c r="J99" s="189">
        <f>J164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617</v>
      </c>
      <c r="E100" s="188"/>
      <c r="F100" s="188"/>
      <c r="G100" s="188"/>
      <c r="H100" s="188"/>
      <c r="I100" s="188"/>
      <c r="J100" s="189">
        <f>J166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526</v>
      </c>
      <c r="E101" s="188"/>
      <c r="F101" s="188"/>
      <c r="G101" s="188"/>
      <c r="H101" s="188"/>
      <c r="I101" s="188"/>
      <c r="J101" s="189">
        <f>J183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618</v>
      </c>
      <c r="E102" s="188"/>
      <c r="F102" s="188"/>
      <c r="G102" s="188"/>
      <c r="H102" s="188"/>
      <c r="I102" s="188"/>
      <c r="J102" s="189">
        <f>J236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619</v>
      </c>
      <c r="E103" s="188"/>
      <c r="F103" s="188"/>
      <c r="G103" s="188"/>
      <c r="H103" s="188"/>
      <c r="I103" s="188"/>
      <c r="J103" s="189">
        <f>J254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Účelová komunikace Zábřeh-Postřelmov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103.2 NN - Zábřeh - komunikace - část 2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19. 1. 2022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Město Zábřeh</v>
      </c>
      <c r="G119" s="40"/>
      <c r="H119" s="40"/>
      <c r="I119" s="32" t="s">
        <v>31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IF(E18="","",E18)</f>
        <v>Vyplň údaj</v>
      </c>
      <c r="G120" s="40"/>
      <c r="H120" s="40"/>
      <c r="I120" s="32" t="s">
        <v>34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125</v>
      </c>
      <c r="D122" s="194" t="s">
        <v>61</v>
      </c>
      <c r="E122" s="194" t="s">
        <v>57</v>
      </c>
      <c r="F122" s="194" t="s">
        <v>58</v>
      </c>
      <c r="G122" s="194" t="s">
        <v>126</v>
      </c>
      <c r="H122" s="194" t="s">
        <v>127</v>
      </c>
      <c r="I122" s="194" t="s">
        <v>128</v>
      </c>
      <c r="J122" s="194" t="s">
        <v>111</v>
      </c>
      <c r="K122" s="195" t="s">
        <v>129</v>
      </c>
      <c r="L122" s="196"/>
      <c r="M122" s="100" t="s">
        <v>1</v>
      </c>
      <c r="N122" s="101" t="s">
        <v>40</v>
      </c>
      <c r="O122" s="101" t="s">
        <v>130</v>
      </c>
      <c r="P122" s="101" t="s">
        <v>131</v>
      </c>
      <c r="Q122" s="101" t="s">
        <v>132</v>
      </c>
      <c r="R122" s="101" t="s">
        <v>133</v>
      </c>
      <c r="S122" s="101" t="s">
        <v>134</v>
      </c>
      <c r="T122" s="102" t="s">
        <v>135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136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435.38417763000001</v>
      </c>
      <c r="S123" s="104"/>
      <c r="T123" s="200">
        <f>T124</f>
        <v>101.75200000000001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113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75</v>
      </c>
      <c r="E124" s="205" t="s">
        <v>137</v>
      </c>
      <c r="F124" s="205" t="s">
        <v>138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P125+P164+P166+P183+P236+P254</f>
        <v>0</v>
      </c>
      <c r="Q124" s="210"/>
      <c r="R124" s="211">
        <f>R125+R164+R166+R183+R236+R254</f>
        <v>435.38417763000001</v>
      </c>
      <c r="S124" s="210"/>
      <c r="T124" s="212">
        <f>T125+T164+T166+T183+T236+T254</f>
        <v>101.75200000000001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84</v>
      </c>
      <c r="AT124" s="214" t="s">
        <v>75</v>
      </c>
      <c r="AU124" s="214" t="s">
        <v>76</v>
      </c>
      <c r="AY124" s="213" t="s">
        <v>139</v>
      </c>
      <c r="BK124" s="215">
        <f>BK125+BK164+BK166+BK183+BK236+BK254</f>
        <v>0</v>
      </c>
    </row>
    <row r="125" s="12" customFormat="1" ht="22.8" customHeight="1">
      <c r="A125" s="12"/>
      <c r="B125" s="202"/>
      <c r="C125" s="203"/>
      <c r="D125" s="204" t="s">
        <v>75</v>
      </c>
      <c r="E125" s="216" t="s">
        <v>458</v>
      </c>
      <c r="F125" s="216" t="s">
        <v>459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SUM(P126:P163)</f>
        <v>0</v>
      </c>
      <c r="Q125" s="210"/>
      <c r="R125" s="211">
        <f>SUM(R126:R163)</f>
        <v>1.82968</v>
      </c>
      <c r="S125" s="210"/>
      <c r="T125" s="212">
        <f>SUM(T126:T163)</f>
        <v>101.75200000000001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84</v>
      </c>
      <c r="AY125" s="213" t="s">
        <v>139</v>
      </c>
      <c r="BK125" s="215">
        <f>SUM(BK126:BK163)</f>
        <v>0</v>
      </c>
    </row>
    <row r="126" s="2" customFormat="1" ht="37.8" customHeight="1">
      <c r="A126" s="38"/>
      <c r="B126" s="39"/>
      <c r="C126" s="218" t="s">
        <v>84</v>
      </c>
      <c r="D126" s="218" t="s">
        <v>141</v>
      </c>
      <c r="E126" s="219" t="s">
        <v>460</v>
      </c>
      <c r="F126" s="220" t="s">
        <v>461</v>
      </c>
      <c r="G126" s="221" t="s">
        <v>216</v>
      </c>
      <c r="H126" s="222">
        <v>100</v>
      </c>
      <c r="I126" s="223"/>
      <c r="J126" s="224">
        <f>ROUND(I126*H126,2)</f>
        <v>0</v>
      </c>
      <c r="K126" s="220" t="s">
        <v>145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146</v>
      </c>
      <c r="AT126" s="229" t="s">
        <v>141</v>
      </c>
      <c r="AU126" s="229" t="s">
        <v>86</v>
      </c>
      <c r="AY126" s="17" t="s">
        <v>139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146</v>
      </c>
      <c r="BM126" s="229" t="s">
        <v>620</v>
      </c>
    </row>
    <row r="127" s="13" customFormat="1">
      <c r="A127" s="13"/>
      <c r="B127" s="231"/>
      <c r="C127" s="232"/>
      <c r="D127" s="233" t="s">
        <v>148</v>
      </c>
      <c r="E127" s="234" t="s">
        <v>1</v>
      </c>
      <c r="F127" s="235" t="s">
        <v>621</v>
      </c>
      <c r="G127" s="232"/>
      <c r="H127" s="234" t="s">
        <v>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148</v>
      </c>
      <c r="AU127" s="241" t="s">
        <v>86</v>
      </c>
      <c r="AV127" s="13" t="s">
        <v>84</v>
      </c>
      <c r="AW127" s="13" t="s">
        <v>33</v>
      </c>
      <c r="AX127" s="13" t="s">
        <v>76</v>
      </c>
      <c r="AY127" s="241" t="s">
        <v>139</v>
      </c>
    </row>
    <row r="128" s="14" customFormat="1">
      <c r="A128" s="14"/>
      <c r="B128" s="242"/>
      <c r="C128" s="243"/>
      <c r="D128" s="233" t="s">
        <v>148</v>
      </c>
      <c r="E128" s="244" t="s">
        <v>1</v>
      </c>
      <c r="F128" s="245" t="s">
        <v>622</v>
      </c>
      <c r="G128" s="243"/>
      <c r="H128" s="246">
        <v>100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148</v>
      </c>
      <c r="AU128" s="252" t="s">
        <v>86</v>
      </c>
      <c r="AV128" s="14" t="s">
        <v>86</v>
      </c>
      <c r="AW128" s="14" t="s">
        <v>33</v>
      </c>
      <c r="AX128" s="14" t="s">
        <v>76</v>
      </c>
      <c r="AY128" s="252" t="s">
        <v>139</v>
      </c>
    </row>
    <row r="129" s="15" customFormat="1">
      <c r="A129" s="15"/>
      <c r="B129" s="253"/>
      <c r="C129" s="254"/>
      <c r="D129" s="233" t="s">
        <v>148</v>
      </c>
      <c r="E129" s="255" t="s">
        <v>1</v>
      </c>
      <c r="F129" s="256" t="s">
        <v>157</v>
      </c>
      <c r="G129" s="254"/>
      <c r="H129" s="257">
        <v>100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3" t="s">
        <v>148</v>
      </c>
      <c r="AU129" s="263" t="s">
        <v>86</v>
      </c>
      <c r="AV129" s="15" t="s">
        <v>146</v>
      </c>
      <c r="AW129" s="15" t="s">
        <v>33</v>
      </c>
      <c r="AX129" s="15" t="s">
        <v>84</v>
      </c>
      <c r="AY129" s="263" t="s">
        <v>139</v>
      </c>
    </row>
    <row r="130" s="2" customFormat="1" ht="16.5" customHeight="1">
      <c r="A130" s="38"/>
      <c r="B130" s="39"/>
      <c r="C130" s="218" t="s">
        <v>86</v>
      </c>
      <c r="D130" s="218" t="s">
        <v>141</v>
      </c>
      <c r="E130" s="219" t="s">
        <v>465</v>
      </c>
      <c r="F130" s="220" t="s">
        <v>466</v>
      </c>
      <c r="G130" s="221" t="s">
        <v>216</v>
      </c>
      <c r="H130" s="222">
        <v>100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0.017999999999999999</v>
      </c>
      <c r="R130" s="227">
        <f>Q130*H130</f>
        <v>1.7999999999999998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146</v>
      </c>
      <c r="AT130" s="229" t="s">
        <v>141</v>
      </c>
      <c r="AU130" s="229" t="s">
        <v>86</v>
      </c>
      <c r="AY130" s="17" t="s">
        <v>139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146</v>
      </c>
      <c r="BM130" s="229" t="s">
        <v>623</v>
      </c>
    </row>
    <row r="131" s="2" customFormat="1" ht="24.15" customHeight="1">
      <c r="A131" s="38"/>
      <c r="B131" s="39"/>
      <c r="C131" s="218" t="s">
        <v>171</v>
      </c>
      <c r="D131" s="218" t="s">
        <v>141</v>
      </c>
      <c r="E131" s="219" t="s">
        <v>624</v>
      </c>
      <c r="F131" s="220" t="s">
        <v>625</v>
      </c>
      <c r="G131" s="221" t="s">
        <v>216</v>
      </c>
      <c r="H131" s="222">
        <v>192.5</v>
      </c>
      <c r="I131" s="223"/>
      <c r="J131" s="224">
        <f>ROUND(I131*H131,2)</f>
        <v>0</v>
      </c>
      <c r="K131" s="220" t="s">
        <v>513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8.0000000000000007E-05</v>
      </c>
      <c r="R131" s="227">
        <f>Q131*H131</f>
        <v>0.015400000000000001</v>
      </c>
      <c r="S131" s="227">
        <v>0.23000000000000001</v>
      </c>
      <c r="T131" s="228">
        <f>S131*H131</f>
        <v>44.274999999999999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146</v>
      </c>
      <c r="AT131" s="229" t="s">
        <v>141</v>
      </c>
      <c r="AU131" s="229" t="s">
        <v>86</v>
      </c>
      <c r="AY131" s="17" t="s">
        <v>139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146</v>
      </c>
      <c r="BM131" s="229" t="s">
        <v>626</v>
      </c>
    </row>
    <row r="132" s="13" customFormat="1">
      <c r="A132" s="13"/>
      <c r="B132" s="231"/>
      <c r="C132" s="232"/>
      <c r="D132" s="233" t="s">
        <v>148</v>
      </c>
      <c r="E132" s="234" t="s">
        <v>1</v>
      </c>
      <c r="F132" s="235" t="s">
        <v>627</v>
      </c>
      <c r="G132" s="232"/>
      <c r="H132" s="234" t="s">
        <v>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148</v>
      </c>
      <c r="AU132" s="241" t="s">
        <v>86</v>
      </c>
      <c r="AV132" s="13" t="s">
        <v>84</v>
      </c>
      <c r="AW132" s="13" t="s">
        <v>33</v>
      </c>
      <c r="AX132" s="13" t="s">
        <v>76</v>
      </c>
      <c r="AY132" s="241" t="s">
        <v>139</v>
      </c>
    </row>
    <row r="133" s="14" customFormat="1">
      <c r="A133" s="14"/>
      <c r="B133" s="242"/>
      <c r="C133" s="243"/>
      <c r="D133" s="233" t="s">
        <v>148</v>
      </c>
      <c r="E133" s="244" t="s">
        <v>1</v>
      </c>
      <c r="F133" s="245" t="s">
        <v>628</v>
      </c>
      <c r="G133" s="243"/>
      <c r="H133" s="246">
        <v>192.5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148</v>
      </c>
      <c r="AU133" s="252" t="s">
        <v>86</v>
      </c>
      <c r="AV133" s="14" t="s">
        <v>86</v>
      </c>
      <c r="AW133" s="14" t="s">
        <v>33</v>
      </c>
      <c r="AX133" s="14" t="s">
        <v>84</v>
      </c>
      <c r="AY133" s="252" t="s">
        <v>139</v>
      </c>
    </row>
    <row r="134" s="2" customFormat="1" ht="24.15" customHeight="1">
      <c r="A134" s="38"/>
      <c r="B134" s="39"/>
      <c r="C134" s="218" t="s">
        <v>146</v>
      </c>
      <c r="D134" s="218" t="s">
        <v>141</v>
      </c>
      <c r="E134" s="219" t="s">
        <v>529</v>
      </c>
      <c r="F134" s="220" t="s">
        <v>530</v>
      </c>
      <c r="G134" s="221" t="s">
        <v>216</v>
      </c>
      <c r="H134" s="222">
        <v>338.10000000000002</v>
      </c>
      <c r="I134" s="223"/>
      <c r="J134" s="224">
        <f>ROUND(I134*H134,2)</f>
        <v>0</v>
      </c>
      <c r="K134" s="220" t="s">
        <v>145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0.17000000000000001</v>
      </c>
      <c r="T134" s="228">
        <f>S134*H134</f>
        <v>57.477000000000011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146</v>
      </c>
      <c r="AT134" s="229" t="s">
        <v>141</v>
      </c>
      <c r="AU134" s="229" t="s">
        <v>86</v>
      </c>
      <c r="AY134" s="17" t="s">
        <v>139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146</v>
      </c>
      <c r="BM134" s="229" t="s">
        <v>629</v>
      </c>
    </row>
    <row r="135" s="13" customFormat="1">
      <c r="A135" s="13"/>
      <c r="B135" s="231"/>
      <c r="C135" s="232"/>
      <c r="D135" s="233" t="s">
        <v>148</v>
      </c>
      <c r="E135" s="234" t="s">
        <v>1</v>
      </c>
      <c r="F135" s="235" t="s">
        <v>630</v>
      </c>
      <c r="G135" s="232"/>
      <c r="H135" s="234" t="s">
        <v>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148</v>
      </c>
      <c r="AU135" s="241" t="s">
        <v>86</v>
      </c>
      <c r="AV135" s="13" t="s">
        <v>84</v>
      </c>
      <c r="AW135" s="13" t="s">
        <v>33</v>
      </c>
      <c r="AX135" s="13" t="s">
        <v>76</v>
      </c>
      <c r="AY135" s="241" t="s">
        <v>139</v>
      </c>
    </row>
    <row r="136" s="14" customFormat="1">
      <c r="A136" s="14"/>
      <c r="B136" s="242"/>
      <c r="C136" s="243"/>
      <c r="D136" s="233" t="s">
        <v>148</v>
      </c>
      <c r="E136" s="244" t="s">
        <v>1</v>
      </c>
      <c r="F136" s="245" t="s">
        <v>631</v>
      </c>
      <c r="G136" s="243"/>
      <c r="H136" s="246">
        <v>90.400000000000006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148</v>
      </c>
      <c r="AU136" s="252" t="s">
        <v>86</v>
      </c>
      <c r="AV136" s="14" t="s">
        <v>86</v>
      </c>
      <c r="AW136" s="14" t="s">
        <v>33</v>
      </c>
      <c r="AX136" s="14" t="s">
        <v>76</v>
      </c>
      <c r="AY136" s="252" t="s">
        <v>139</v>
      </c>
    </row>
    <row r="137" s="13" customFormat="1">
      <c r="A137" s="13"/>
      <c r="B137" s="231"/>
      <c r="C137" s="232"/>
      <c r="D137" s="233" t="s">
        <v>148</v>
      </c>
      <c r="E137" s="234" t="s">
        <v>1</v>
      </c>
      <c r="F137" s="235" t="s">
        <v>632</v>
      </c>
      <c r="G137" s="232"/>
      <c r="H137" s="234" t="s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148</v>
      </c>
      <c r="AU137" s="241" t="s">
        <v>86</v>
      </c>
      <c r="AV137" s="13" t="s">
        <v>84</v>
      </c>
      <c r="AW137" s="13" t="s">
        <v>33</v>
      </c>
      <c r="AX137" s="13" t="s">
        <v>76</v>
      </c>
      <c r="AY137" s="241" t="s">
        <v>139</v>
      </c>
    </row>
    <row r="138" s="14" customFormat="1">
      <c r="A138" s="14"/>
      <c r="B138" s="242"/>
      <c r="C138" s="243"/>
      <c r="D138" s="233" t="s">
        <v>148</v>
      </c>
      <c r="E138" s="244" t="s">
        <v>1</v>
      </c>
      <c r="F138" s="245" t="s">
        <v>633</v>
      </c>
      <c r="G138" s="243"/>
      <c r="H138" s="246">
        <v>247.69999999999999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148</v>
      </c>
      <c r="AU138" s="252" t="s">
        <v>86</v>
      </c>
      <c r="AV138" s="14" t="s">
        <v>86</v>
      </c>
      <c r="AW138" s="14" t="s">
        <v>33</v>
      </c>
      <c r="AX138" s="14" t="s">
        <v>76</v>
      </c>
      <c r="AY138" s="252" t="s">
        <v>139</v>
      </c>
    </row>
    <row r="139" s="15" customFormat="1">
      <c r="A139" s="15"/>
      <c r="B139" s="253"/>
      <c r="C139" s="254"/>
      <c r="D139" s="233" t="s">
        <v>148</v>
      </c>
      <c r="E139" s="255" t="s">
        <v>1</v>
      </c>
      <c r="F139" s="256" t="s">
        <v>157</v>
      </c>
      <c r="G139" s="254"/>
      <c r="H139" s="257">
        <v>338.10000000000002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3" t="s">
        <v>148</v>
      </c>
      <c r="AU139" s="263" t="s">
        <v>86</v>
      </c>
      <c r="AV139" s="15" t="s">
        <v>146</v>
      </c>
      <c r="AW139" s="15" t="s">
        <v>33</v>
      </c>
      <c r="AX139" s="15" t="s">
        <v>84</v>
      </c>
      <c r="AY139" s="263" t="s">
        <v>139</v>
      </c>
    </row>
    <row r="140" s="2" customFormat="1" ht="33" customHeight="1">
      <c r="A140" s="38"/>
      <c r="B140" s="39"/>
      <c r="C140" s="218" t="s">
        <v>196</v>
      </c>
      <c r="D140" s="218" t="s">
        <v>141</v>
      </c>
      <c r="E140" s="219" t="s">
        <v>142</v>
      </c>
      <c r="F140" s="220" t="s">
        <v>468</v>
      </c>
      <c r="G140" s="221" t="s">
        <v>144</v>
      </c>
      <c r="H140" s="222">
        <v>111.40000000000001</v>
      </c>
      <c r="I140" s="223"/>
      <c r="J140" s="224">
        <f>ROUND(I140*H140,2)</f>
        <v>0</v>
      </c>
      <c r="K140" s="220" t="s">
        <v>145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146</v>
      </c>
      <c r="AT140" s="229" t="s">
        <v>141</v>
      </c>
      <c r="AU140" s="229" t="s">
        <v>86</v>
      </c>
      <c r="AY140" s="17" t="s">
        <v>139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146</v>
      </c>
      <c r="BM140" s="229" t="s">
        <v>634</v>
      </c>
    </row>
    <row r="141" s="2" customFormat="1" ht="37.8" customHeight="1">
      <c r="A141" s="38"/>
      <c r="B141" s="39"/>
      <c r="C141" s="218" t="s">
        <v>202</v>
      </c>
      <c r="D141" s="218" t="s">
        <v>141</v>
      </c>
      <c r="E141" s="219" t="s">
        <v>535</v>
      </c>
      <c r="F141" s="220" t="s">
        <v>536</v>
      </c>
      <c r="G141" s="221" t="s">
        <v>144</v>
      </c>
      <c r="H141" s="222">
        <v>111.40000000000001</v>
      </c>
      <c r="I141" s="223"/>
      <c r="J141" s="224">
        <f>ROUND(I141*H141,2)</f>
        <v>0</v>
      </c>
      <c r="K141" s="220" t="s">
        <v>145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146</v>
      </c>
      <c r="AT141" s="229" t="s">
        <v>141</v>
      </c>
      <c r="AU141" s="229" t="s">
        <v>86</v>
      </c>
      <c r="AY141" s="17" t="s">
        <v>139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146</v>
      </c>
      <c r="BM141" s="229" t="s">
        <v>635</v>
      </c>
    </row>
    <row r="142" s="2" customFormat="1" ht="37.8" customHeight="1">
      <c r="A142" s="38"/>
      <c r="B142" s="39"/>
      <c r="C142" s="218" t="s">
        <v>193</v>
      </c>
      <c r="D142" s="218" t="s">
        <v>141</v>
      </c>
      <c r="E142" s="219" t="s">
        <v>538</v>
      </c>
      <c r="F142" s="220" t="s">
        <v>539</v>
      </c>
      <c r="G142" s="221" t="s">
        <v>144</v>
      </c>
      <c r="H142" s="222">
        <v>779.79999999999995</v>
      </c>
      <c r="I142" s="223"/>
      <c r="J142" s="224">
        <f>ROUND(I142*H142,2)</f>
        <v>0</v>
      </c>
      <c r="K142" s="220" t="s">
        <v>145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146</v>
      </c>
      <c r="AT142" s="229" t="s">
        <v>141</v>
      </c>
      <c r="AU142" s="229" t="s">
        <v>86</v>
      </c>
      <c r="AY142" s="17" t="s">
        <v>139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146</v>
      </c>
      <c r="BM142" s="229" t="s">
        <v>636</v>
      </c>
    </row>
    <row r="143" s="13" customFormat="1">
      <c r="A143" s="13"/>
      <c r="B143" s="231"/>
      <c r="C143" s="232"/>
      <c r="D143" s="233" t="s">
        <v>148</v>
      </c>
      <c r="E143" s="234" t="s">
        <v>1</v>
      </c>
      <c r="F143" s="235" t="s">
        <v>515</v>
      </c>
      <c r="G143" s="232"/>
      <c r="H143" s="234" t="s">
        <v>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148</v>
      </c>
      <c r="AU143" s="241" t="s">
        <v>86</v>
      </c>
      <c r="AV143" s="13" t="s">
        <v>84</v>
      </c>
      <c r="AW143" s="13" t="s">
        <v>33</v>
      </c>
      <c r="AX143" s="13" t="s">
        <v>76</v>
      </c>
      <c r="AY143" s="241" t="s">
        <v>139</v>
      </c>
    </row>
    <row r="144" s="14" customFormat="1">
      <c r="A144" s="14"/>
      <c r="B144" s="242"/>
      <c r="C144" s="243"/>
      <c r="D144" s="233" t="s">
        <v>148</v>
      </c>
      <c r="E144" s="244" t="s">
        <v>1</v>
      </c>
      <c r="F144" s="245" t="s">
        <v>637</v>
      </c>
      <c r="G144" s="243"/>
      <c r="H144" s="246">
        <v>779.79999999999995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148</v>
      </c>
      <c r="AU144" s="252" t="s">
        <v>86</v>
      </c>
      <c r="AV144" s="14" t="s">
        <v>86</v>
      </c>
      <c r="AW144" s="14" t="s">
        <v>33</v>
      </c>
      <c r="AX144" s="14" t="s">
        <v>76</v>
      </c>
      <c r="AY144" s="252" t="s">
        <v>139</v>
      </c>
    </row>
    <row r="145" s="15" customFormat="1">
      <c r="A145" s="15"/>
      <c r="B145" s="253"/>
      <c r="C145" s="254"/>
      <c r="D145" s="233" t="s">
        <v>148</v>
      </c>
      <c r="E145" s="255" t="s">
        <v>1</v>
      </c>
      <c r="F145" s="256" t="s">
        <v>157</v>
      </c>
      <c r="G145" s="254"/>
      <c r="H145" s="257">
        <v>779.79999999999995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3" t="s">
        <v>148</v>
      </c>
      <c r="AU145" s="263" t="s">
        <v>86</v>
      </c>
      <c r="AV145" s="15" t="s">
        <v>146</v>
      </c>
      <c r="AW145" s="15" t="s">
        <v>33</v>
      </c>
      <c r="AX145" s="15" t="s">
        <v>84</v>
      </c>
      <c r="AY145" s="263" t="s">
        <v>139</v>
      </c>
    </row>
    <row r="146" s="2" customFormat="1" ht="16.5" customHeight="1">
      <c r="A146" s="38"/>
      <c r="B146" s="39"/>
      <c r="C146" s="218" t="s">
        <v>213</v>
      </c>
      <c r="D146" s="218" t="s">
        <v>141</v>
      </c>
      <c r="E146" s="219" t="s">
        <v>203</v>
      </c>
      <c r="F146" s="220" t="s">
        <v>204</v>
      </c>
      <c r="G146" s="221" t="s">
        <v>144</v>
      </c>
      <c r="H146" s="222">
        <v>111.40000000000001</v>
      </c>
      <c r="I146" s="223"/>
      <c r="J146" s="224">
        <f>ROUND(I146*H146,2)</f>
        <v>0</v>
      </c>
      <c r="K146" s="220" t="s">
        <v>145</v>
      </c>
      <c r="L146" s="44"/>
      <c r="M146" s="225" t="s">
        <v>1</v>
      </c>
      <c r="N146" s="226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146</v>
      </c>
      <c r="AT146" s="229" t="s">
        <v>141</v>
      </c>
      <c r="AU146" s="229" t="s">
        <v>86</v>
      </c>
      <c r="AY146" s="17" t="s">
        <v>139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84</v>
      </c>
      <c r="BK146" s="230">
        <f>ROUND(I146*H146,2)</f>
        <v>0</v>
      </c>
      <c r="BL146" s="17" t="s">
        <v>146</v>
      </c>
      <c r="BM146" s="229" t="s">
        <v>638</v>
      </c>
    </row>
    <row r="147" s="2" customFormat="1" ht="24.15" customHeight="1">
      <c r="A147" s="38"/>
      <c r="B147" s="39"/>
      <c r="C147" s="218" t="s">
        <v>219</v>
      </c>
      <c r="D147" s="218" t="s">
        <v>141</v>
      </c>
      <c r="E147" s="219" t="s">
        <v>543</v>
      </c>
      <c r="F147" s="220" t="s">
        <v>544</v>
      </c>
      <c r="G147" s="221" t="s">
        <v>237</v>
      </c>
      <c r="H147" s="222">
        <v>189.40000000000001</v>
      </c>
      <c r="I147" s="223"/>
      <c r="J147" s="224">
        <f>ROUND(I147*H147,2)</f>
        <v>0</v>
      </c>
      <c r="K147" s="220" t="s">
        <v>145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146</v>
      </c>
      <c r="AT147" s="229" t="s">
        <v>141</v>
      </c>
      <c r="AU147" s="229" t="s">
        <v>86</v>
      </c>
      <c r="AY147" s="17" t="s">
        <v>139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146</v>
      </c>
      <c r="BM147" s="229" t="s">
        <v>639</v>
      </c>
    </row>
    <row r="148" s="2" customFormat="1" ht="24.15" customHeight="1">
      <c r="A148" s="38"/>
      <c r="B148" s="39"/>
      <c r="C148" s="218" t="s">
        <v>233</v>
      </c>
      <c r="D148" s="218" t="s">
        <v>141</v>
      </c>
      <c r="E148" s="219" t="s">
        <v>214</v>
      </c>
      <c r="F148" s="220" t="s">
        <v>473</v>
      </c>
      <c r="G148" s="221" t="s">
        <v>216</v>
      </c>
      <c r="H148" s="222">
        <v>282.89999999999998</v>
      </c>
      <c r="I148" s="223"/>
      <c r="J148" s="224">
        <f>ROUND(I148*H148,2)</f>
        <v>0</v>
      </c>
      <c r="K148" s="220" t="s">
        <v>145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146</v>
      </c>
      <c r="AT148" s="229" t="s">
        <v>141</v>
      </c>
      <c r="AU148" s="229" t="s">
        <v>86</v>
      </c>
      <c r="AY148" s="17" t="s">
        <v>139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146</v>
      </c>
      <c r="BM148" s="229" t="s">
        <v>640</v>
      </c>
    </row>
    <row r="149" s="13" customFormat="1">
      <c r="A149" s="13"/>
      <c r="B149" s="231"/>
      <c r="C149" s="232"/>
      <c r="D149" s="233" t="s">
        <v>148</v>
      </c>
      <c r="E149" s="234" t="s">
        <v>1</v>
      </c>
      <c r="F149" s="235" t="s">
        <v>630</v>
      </c>
      <c r="G149" s="232"/>
      <c r="H149" s="234" t="s">
        <v>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148</v>
      </c>
      <c r="AU149" s="241" t="s">
        <v>86</v>
      </c>
      <c r="AV149" s="13" t="s">
        <v>84</v>
      </c>
      <c r="AW149" s="13" t="s">
        <v>33</v>
      </c>
      <c r="AX149" s="13" t="s">
        <v>76</v>
      </c>
      <c r="AY149" s="241" t="s">
        <v>139</v>
      </c>
    </row>
    <row r="150" s="14" customFormat="1">
      <c r="A150" s="14"/>
      <c r="B150" s="242"/>
      <c r="C150" s="243"/>
      <c r="D150" s="233" t="s">
        <v>148</v>
      </c>
      <c r="E150" s="244" t="s">
        <v>1</v>
      </c>
      <c r="F150" s="245" t="s">
        <v>631</v>
      </c>
      <c r="G150" s="243"/>
      <c r="H150" s="246">
        <v>90.400000000000006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148</v>
      </c>
      <c r="AU150" s="252" t="s">
        <v>86</v>
      </c>
      <c r="AV150" s="14" t="s">
        <v>86</v>
      </c>
      <c r="AW150" s="14" t="s">
        <v>33</v>
      </c>
      <c r="AX150" s="14" t="s">
        <v>76</v>
      </c>
      <c r="AY150" s="252" t="s">
        <v>139</v>
      </c>
    </row>
    <row r="151" s="13" customFormat="1">
      <c r="A151" s="13"/>
      <c r="B151" s="231"/>
      <c r="C151" s="232"/>
      <c r="D151" s="233" t="s">
        <v>148</v>
      </c>
      <c r="E151" s="234" t="s">
        <v>1</v>
      </c>
      <c r="F151" s="235" t="s">
        <v>641</v>
      </c>
      <c r="G151" s="232"/>
      <c r="H151" s="234" t="s">
        <v>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148</v>
      </c>
      <c r="AU151" s="241" t="s">
        <v>86</v>
      </c>
      <c r="AV151" s="13" t="s">
        <v>84</v>
      </c>
      <c r="AW151" s="13" t="s">
        <v>33</v>
      </c>
      <c r="AX151" s="13" t="s">
        <v>76</v>
      </c>
      <c r="AY151" s="241" t="s">
        <v>139</v>
      </c>
    </row>
    <row r="152" s="14" customFormat="1">
      <c r="A152" s="14"/>
      <c r="B152" s="242"/>
      <c r="C152" s="243"/>
      <c r="D152" s="233" t="s">
        <v>148</v>
      </c>
      <c r="E152" s="244" t="s">
        <v>1</v>
      </c>
      <c r="F152" s="245" t="s">
        <v>628</v>
      </c>
      <c r="G152" s="243"/>
      <c r="H152" s="246">
        <v>192.5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148</v>
      </c>
      <c r="AU152" s="252" t="s">
        <v>86</v>
      </c>
      <c r="AV152" s="14" t="s">
        <v>86</v>
      </c>
      <c r="AW152" s="14" t="s">
        <v>33</v>
      </c>
      <c r="AX152" s="14" t="s">
        <v>76</v>
      </c>
      <c r="AY152" s="252" t="s">
        <v>139</v>
      </c>
    </row>
    <row r="153" s="15" customFormat="1">
      <c r="A153" s="15"/>
      <c r="B153" s="253"/>
      <c r="C153" s="254"/>
      <c r="D153" s="233" t="s">
        <v>148</v>
      </c>
      <c r="E153" s="255" t="s">
        <v>1</v>
      </c>
      <c r="F153" s="256" t="s">
        <v>157</v>
      </c>
      <c r="G153" s="254"/>
      <c r="H153" s="257">
        <v>282.89999999999998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3" t="s">
        <v>148</v>
      </c>
      <c r="AU153" s="263" t="s">
        <v>86</v>
      </c>
      <c r="AV153" s="15" t="s">
        <v>146</v>
      </c>
      <c r="AW153" s="15" t="s">
        <v>33</v>
      </c>
      <c r="AX153" s="15" t="s">
        <v>84</v>
      </c>
      <c r="AY153" s="263" t="s">
        <v>139</v>
      </c>
    </row>
    <row r="154" s="2" customFormat="1" ht="24.15" customHeight="1">
      <c r="A154" s="38"/>
      <c r="B154" s="39"/>
      <c r="C154" s="218" t="s">
        <v>244</v>
      </c>
      <c r="D154" s="218" t="s">
        <v>141</v>
      </c>
      <c r="E154" s="219" t="s">
        <v>477</v>
      </c>
      <c r="F154" s="220" t="s">
        <v>478</v>
      </c>
      <c r="G154" s="221" t="s">
        <v>216</v>
      </c>
      <c r="H154" s="222">
        <v>428.39999999999998</v>
      </c>
      <c r="I154" s="223"/>
      <c r="J154" s="224">
        <f>ROUND(I154*H154,2)</f>
        <v>0</v>
      </c>
      <c r="K154" s="220" t="s">
        <v>145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146</v>
      </c>
      <c r="AT154" s="229" t="s">
        <v>141</v>
      </c>
      <c r="AU154" s="229" t="s">
        <v>86</v>
      </c>
      <c r="AY154" s="17" t="s">
        <v>139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84</v>
      </c>
      <c r="BK154" s="230">
        <f>ROUND(I154*H154,2)</f>
        <v>0</v>
      </c>
      <c r="BL154" s="17" t="s">
        <v>146</v>
      </c>
      <c r="BM154" s="229" t="s">
        <v>642</v>
      </c>
    </row>
    <row r="155" s="13" customFormat="1">
      <c r="A155" s="13"/>
      <c r="B155" s="231"/>
      <c r="C155" s="232"/>
      <c r="D155" s="233" t="s">
        <v>148</v>
      </c>
      <c r="E155" s="234" t="s">
        <v>1</v>
      </c>
      <c r="F155" s="235" t="s">
        <v>480</v>
      </c>
      <c r="G155" s="232"/>
      <c r="H155" s="234" t="s">
        <v>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148</v>
      </c>
      <c r="AU155" s="241" t="s">
        <v>86</v>
      </c>
      <c r="AV155" s="13" t="s">
        <v>84</v>
      </c>
      <c r="AW155" s="13" t="s">
        <v>33</v>
      </c>
      <c r="AX155" s="13" t="s">
        <v>76</v>
      </c>
      <c r="AY155" s="241" t="s">
        <v>139</v>
      </c>
    </row>
    <row r="156" s="13" customFormat="1">
      <c r="A156" s="13"/>
      <c r="B156" s="231"/>
      <c r="C156" s="232"/>
      <c r="D156" s="233" t="s">
        <v>148</v>
      </c>
      <c r="E156" s="234" t="s">
        <v>1</v>
      </c>
      <c r="F156" s="235" t="s">
        <v>643</v>
      </c>
      <c r="G156" s="232"/>
      <c r="H156" s="234" t="s">
        <v>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148</v>
      </c>
      <c r="AU156" s="241" t="s">
        <v>86</v>
      </c>
      <c r="AV156" s="13" t="s">
        <v>84</v>
      </c>
      <c r="AW156" s="13" t="s">
        <v>33</v>
      </c>
      <c r="AX156" s="13" t="s">
        <v>76</v>
      </c>
      <c r="AY156" s="241" t="s">
        <v>139</v>
      </c>
    </row>
    <row r="157" s="14" customFormat="1">
      <c r="A157" s="14"/>
      <c r="B157" s="242"/>
      <c r="C157" s="243"/>
      <c r="D157" s="233" t="s">
        <v>148</v>
      </c>
      <c r="E157" s="244" t="s">
        <v>1</v>
      </c>
      <c r="F157" s="245" t="s">
        <v>644</v>
      </c>
      <c r="G157" s="243"/>
      <c r="H157" s="246">
        <v>428.39999999999998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148</v>
      </c>
      <c r="AU157" s="252" t="s">
        <v>86</v>
      </c>
      <c r="AV157" s="14" t="s">
        <v>86</v>
      </c>
      <c r="AW157" s="14" t="s">
        <v>33</v>
      </c>
      <c r="AX157" s="14" t="s">
        <v>76</v>
      </c>
      <c r="AY157" s="252" t="s">
        <v>139</v>
      </c>
    </row>
    <row r="158" s="15" customFormat="1">
      <c r="A158" s="15"/>
      <c r="B158" s="253"/>
      <c r="C158" s="254"/>
      <c r="D158" s="233" t="s">
        <v>148</v>
      </c>
      <c r="E158" s="255" t="s">
        <v>1</v>
      </c>
      <c r="F158" s="256" t="s">
        <v>157</v>
      </c>
      <c r="G158" s="254"/>
      <c r="H158" s="257">
        <v>428.39999999999998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148</v>
      </c>
      <c r="AU158" s="263" t="s">
        <v>86</v>
      </c>
      <c r="AV158" s="15" t="s">
        <v>146</v>
      </c>
      <c r="AW158" s="15" t="s">
        <v>33</v>
      </c>
      <c r="AX158" s="15" t="s">
        <v>84</v>
      </c>
      <c r="AY158" s="263" t="s">
        <v>139</v>
      </c>
    </row>
    <row r="159" s="2" customFormat="1" ht="24.15" customHeight="1">
      <c r="A159" s="38"/>
      <c r="B159" s="39"/>
      <c r="C159" s="218" t="s">
        <v>250</v>
      </c>
      <c r="D159" s="218" t="s">
        <v>141</v>
      </c>
      <c r="E159" s="219" t="s">
        <v>482</v>
      </c>
      <c r="F159" s="220" t="s">
        <v>483</v>
      </c>
      <c r="G159" s="221" t="s">
        <v>216</v>
      </c>
      <c r="H159" s="222">
        <v>428.39999999999998</v>
      </c>
      <c r="I159" s="223"/>
      <c r="J159" s="224">
        <f>ROUND(I159*H159,2)</f>
        <v>0</v>
      </c>
      <c r="K159" s="220" t="s">
        <v>145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146</v>
      </c>
      <c r="AT159" s="229" t="s">
        <v>141</v>
      </c>
      <c r="AU159" s="229" t="s">
        <v>86</v>
      </c>
      <c r="AY159" s="17" t="s">
        <v>139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84</v>
      </c>
      <c r="BK159" s="230">
        <f>ROUND(I159*H159,2)</f>
        <v>0</v>
      </c>
      <c r="BL159" s="17" t="s">
        <v>146</v>
      </c>
      <c r="BM159" s="229" t="s">
        <v>645</v>
      </c>
    </row>
    <row r="160" s="2" customFormat="1" ht="16.5" customHeight="1">
      <c r="A160" s="38"/>
      <c r="B160" s="39"/>
      <c r="C160" s="264" t="s">
        <v>257</v>
      </c>
      <c r="D160" s="264" t="s">
        <v>234</v>
      </c>
      <c r="E160" s="265" t="s">
        <v>485</v>
      </c>
      <c r="F160" s="266" t="s">
        <v>486</v>
      </c>
      <c r="G160" s="267" t="s">
        <v>487</v>
      </c>
      <c r="H160" s="268">
        <v>14.279999999999999</v>
      </c>
      <c r="I160" s="269"/>
      <c r="J160" s="270">
        <f>ROUND(I160*H160,2)</f>
        <v>0</v>
      </c>
      <c r="K160" s="266" t="s">
        <v>145</v>
      </c>
      <c r="L160" s="271"/>
      <c r="M160" s="272" t="s">
        <v>1</v>
      </c>
      <c r="N160" s="273" t="s">
        <v>41</v>
      </c>
      <c r="O160" s="91"/>
      <c r="P160" s="227">
        <f>O160*H160</f>
        <v>0</v>
      </c>
      <c r="Q160" s="227">
        <v>0.001</v>
      </c>
      <c r="R160" s="227">
        <f>Q160*H160</f>
        <v>0.014279999999999999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213</v>
      </c>
      <c r="AT160" s="229" t="s">
        <v>234</v>
      </c>
      <c r="AU160" s="229" t="s">
        <v>86</v>
      </c>
      <c r="AY160" s="17" t="s">
        <v>139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146</v>
      </c>
      <c r="BM160" s="229" t="s">
        <v>646</v>
      </c>
    </row>
    <row r="161" s="13" customFormat="1">
      <c r="A161" s="13"/>
      <c r="B161" s="231"/>
      <c r="C161" s="232"/>
      <c r="D161" s="233" t="s">
        <v>148</v>
      </c>
      <c r="E161" s="234" t="s">
        <v>1</v>
      </c>
      <c r="F161" s="235" t="s">
        <v>489</v>
      </c>
      <c r="G161" s="232"/>
      <c r="H161" s="234" t="s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148</v>
      </c>
      <c r="AU161" s="241" t="s">
        <v>86</v>
      </c>
      <c r="AV161" s="13" t="s">
        <v>84</v>
      </c>
      <c r="AW161" s="13" t="s">
        <v>33</v>
      </c>
      <c r="AX161" s="13" t="s">
        <v>76</v>
      </c>
      <c r="AY161" s="241" t="s">
        <v>139</v>
      </c>
    </row>
    <row r="162" s="14" customFormat="1">
      <c r="A162" s="14"/>
      <c r="B162" s="242"/>
      <c r="C162" s="243"/>
      <c r="D162" s="233" t="s">
        <v>148</v>
      </c>
      <c r="E162" s="244" t="s">
        <v>1</v>
      </c>
      <c r="F162" s="245" t="s">
        <v>647</v>
      </c>
      <c r="G162" s="243"/>
      <c r="H162" s="246">
        <v>14.279999999999999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148</v>
      </c>
      <c r="AU162" s="252" t="s">
        <v>86</v>
      </c>
      <c r="AV162" s="14" t="s">
        <v>86</v>
      </c>
      <c r="AW162" s="14" t="s">
        <v>33</v>
      </c>
      <c r="AX162" s="14" t="s">
        <v>76</v>
      </c>
      <c r="AY162" s="252" t="s">
        <v>139</v>
      </c>
    </row>
    <row r="163" s="15" customFormat="1">
      <c r="A163" s="15"/>
      <c r="B163" s="253"/>
      <c r="C163" s="254"/>
      <c r="D163" s="233" t="s">
        <v>148</v>
      </c>
      <c r="E163" s="255" t="s">
        <v>1</v>
      </c>
      <c r="F163" s="256" t="s">
        <v>157</v>
      </c>
      <c r="G163" s="254"/>
      <c r="H163" s="257">
        <v>14.279999999999999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3" t="s">
        <v>148</v>
      </c>
      <c r="AU163" s="263" t="s">
        <v>86</v>
      </c>
      <c r="AV163" s="15" t="s">
        <v>146</v>
      </c>
      <c r="AW163" s="15" t="s">
        <v>33</v>
      </c>
      <c r="AX163" s="15" t="s">
        <v>84</v>
      </c>
      <c r="AY163" s="263" t="s">
        <v>139</v>
      </c>
    </row>
    <row r="164" s="12" customFormat="1" ht="22.8" customHeight="1">
      <c r="A164" s="12"/>
      <c r="B164" s="202"/>
      <c r="C164" s="203"/>
      <c r="D164" s="204" t="s">
        <v>75</v>
      </c>
      <c r="E164" s="216" t="s">
        <v>491</v>
      </c>
      <c r="F164" s="216" t="s">
        <v>549</v>
      </c>
      <c r="G164" s="203"/>
      <c r="H164" s="203"/>
      <c r="I164" s="206"/>
      <c r="J164" s="217">
        <f>BK164</f>
        <v>0</v>
      </c>
      <c r="K164" s="203"/>
      <c r="L164" s="208"/>
      <c r="M164" s="209"/>
      <c r="N164" s="210"/>
      <c r="O164" s="210"/>
      <c r="P164" s="211">
        <f>P165</f>
        <v>0</v>
      </c>
      <c r="Q164" s="210"/>
      <c r="R164" s="211">
        <f>R165</f>
        <v>69.911249999999995</v>
      </c>
      <c r="S164" s="210"/>
      <c r="T164" s="212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84</v>
      </c>
      <c r="AT164" s="214" t="s">
        <v>75</v>
      </c>
      <c r="AU164" s="214" t="s">
        <v>84</v>
      </c>
      <c r="AY164" s="213" t="s">
        <v>139</v>
      </c>
      <c r="BK164" s="215">
        <f>BK165</f>
        <v>0</v>
      </c>
    </row>
    <row r="165" s="2" customFormat="1" ht="24.15" customHeight="1">
      <c r="A165" s="38"/>
      <c r="B165" s="39"/>
      <c r="C165" s="218" t="s">
        <v>264</v>
      </c>
      <c r="D165" s="218" t="s">
        <v>141</v>
      </c>
      <c r="E165" s="219" t="s">
        <v>554</v>
      </c>
      <c r="F165" s="220" t="s">
        <v>555</v>
      </c>
      <c r="G165" s="221" t="s">
        <v>144</v>
      </c>
      <c r="H165" s="222">
        <v>36.200000000000003</v>
      </c>
      <c r="I165" s="223"/>
      <c r="J165" s="224">
        <f>ROUND(I165*H165,2)</f>
        <v>0</v>
      </c>
      <c r="K165" s="220" t="s">
        <v>145</v>
      </c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1.9312499999999999</v>
      </c>
      <c r="R165" s="227">
        <f>Q165*H165</f>
        <v>69.911249999999995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146</v>
      </c>
      <c r="AT165" s="229" t="s">
        <v>141</v>
      </c>
      <c r="AU165" s="229" t="s">
        <v>86</v>
      </c>
      <c r="AY165" s="17" t="s">
        <v>139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146</v>
      </c>
      <c r="BM165" s="229" t="s">
        <v>648</v>
      </c>
    </row>
    <row r="166" s="12" customFormat="1" ht="22.8" customHeight="1">
      <c r="A166" s="12"/>
      <c r="B166" s="202"/>
      <c r="C166" s="203"/>
      <c r="D166" s="204" t="s">
        <v>75</v>
      </c>
      <c r="E166" s="216" t="s">
        <v>499</v>
      </c>
      <c r="F166" s="216" t="s">
        <v>649</v>
      </c>
      <c r="G166" s="203"/>
      <c r="H166" s="203"/>
      <c r="I166" s="206"/>
      <c r="J166" s="217">
        <f>BK166</f>
        <v>0</v>
      </c>
      <c r="K166" s="203"/>
      <c r="L166" s="208"/>
      <c r="M166" s="209"/>
      <c r="N166" s="210"/>
      <c r="O166" s="210"/>
      <c r="P166" s="211">
        <f>SUM(P167:P182)</f>
        <v>0</v>
      </c>
      <c r="Q166" s="210"/>
      <c r="R166" s="211">
        <f>SUM(R167:R182)</f>
        <v>22.098995200000001</v>
      </c>
      <c r="S166" s="210"/>
      <c r="T166" s="212">
        <f>SUM(T167:T182)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84</v>
      </c>
      <c r="AT166" s="214" t="s">
        <v>75</v>
      </c>
      <c r="AU166" s="214" t="s">
        <v>84</v>
      </c>
      <c r="AY166" s="213" t="s">
        <v>139</v>
      </c>
      <c r="BK166" s="215">
        <f>SUM(BK167:BK182)</f>
        <v>0</v>
      </c>
    </row>
    <row r="167" s="2" customFormat="1" ht="16.5" customHeight="1">
      <c r="A167" s="38"/>
      <c r="B167" s="39"/>
      <c r="C167" s="218" t="s">
        <v>8</v>
      </c>
      <c r="D167" s="218" t="s">
        <v>141</v>
      </c>
      <c r="E167" s="219" t="s">
        <v>650</v>
      </c>
      <c r="F167" s="220" t="s">
        <v>651</v>
      </c>
      <c r="G167" s="221" t="s">
        <v>144</v>
      </c>
      <c r="H167" s="222">
        <v>1.76</v>
      </c>
      <c r="I167" s="223"/>
      <c r="J167" s="224">
        <f>ROUND(I167*H167,2)</f>
        <v>0</v>
      </c>
      <c r="K167" s="220" t="s">
        <v>145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1.8907700000000001</v>
      </c>
      <c r="R167" s="227">
        <f>Q167*H167</f>
        <v>3.3277551999999999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146</v>
      </c>
      <c r="AT167" s="229" t="s">
        <v>141</v>
      </c>
      <c r="AU167" s="229" t="s">
        <v>86</v>
      </c>
      <c r="AY167" s="17" t="s">
        <v>139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146</v>
      </c>
      <c r="BM167" s="229" t="s">
        <v>652</v>
      </c>
    </row>
    <row r="168" s="13" customFormat="1">
      <c r="A168" s="13"/>
      <c r="B168" s="231"/>
      <c r="C168" s="232"/>
      <c r="D168" s="233" t="s">
        <v>148</v>
      </c>
      <c r="E168" s="234" t="s">
        <v>1</v>
      </c>
      <c r="F168" s="235" t="s">
        <v>653</v>
      </c>
      <c r="G168" s="232"/>
      <c r="H168" s="234" t="s">
        <v>1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148</v>
      </c>
      <c r="AU168" s="241" t="s">
        <v>86</v>
      </c>
      <c r="AV168" s="13" t="s">
        <v>84</v>
      </c>
      <c r="AW168" s="13" t="s">
        <v>33</v>
      </c>
      <c r="AX168" s="13" t="s">
        <v>76</v>
      </c>
      <c r="AY168" s="241" t="s">
        <v>139</v>
      </c>
    </row>
    <row r="169" s="14" customFormat="1">
      <c r="A169" s="14"/>
      <c r="B169" s="242"/>
      <c r="C169" s="243"/>
      <c r="D169" s="233" t="s">
        <v>148</v>
      </c>
      <c r="E169" s="244" t="s">
        <v>1</v>
      </c>
      <c r="F169" s="245" t="s">
        <v>654</v>
      </c>
      <c r="G169" s="243"/>
      <c r="H169" s="246">
        <v>1.76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148</v>
      </c>
      <c r="AU169" s="252" t="s">
        <v>86</v>
      </c>
      <c r="AV169" s="14" t="s">
        <v>86</v>
      </c>
      <c r="AW169" s="14" t="s">
        <v>33</v>
      </c>
      <c r="AX169" s="14" t="s">
        <v>76</v>
      </c>
      <c r="AY169" s="252" t="s">
        <v>139</v>
      </c>
    </row>
    <row r="170" s="15" customFormat="1">
      <c r="A170" s="15"/>
      <c r="B170" s="253"/>
      <c r="C170" s="254"/>
      <c r="D170" s="233" t="s">
        <v>148</v>
      </c>
      <c r="E170" s="255" t="s">
        <v>1</v>
      </c>
      <c r="F170" s="256" t="s">
        <v>157</v>
      </c>
      <c r="G170" s="254"/>
      <c r="H170" s="257">
        <v>1.76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3" t="s">
        <v>148</v>
      </c>
      <c r="AU170" s="263" t="s">
        <v>86</v>
      </c>
      <c r="AV170" s="15" t="s">
        <v>146</v>
      </c>
      <c r="AW170" s="15" t="s">
        <v>33</v>
      </c>
      <c r="AX170" s="15" t="s">
        <v>84</v>
      </c>
      <c r="AY170" s="263" t="s">
        <v>139</v>
      </c>
    </row>
    <row r="171" s="2" customFormat="1" ht="24.15" customHeight="1">
      <c r="A171" s="38"/>
      <c r="B171" s="39"/>
      <c r="C171" s="218" t="s">
        <v>275</v>
      </c>
      <c r="D171" s="218" t="s">
        <v>141</v>
      </c>
      <c r="E171" s="219" t="s">
        <v>655</v>
      </c>
      <c r="F171" s="220" t="s">
        <v>656</v>
      </c>
      <c r="G171" s="221" t="s">
        <v>260</v>
      </c>
      <c r="H171" s="222">
        <v>12</v>
      </c>
      <c r="I171" s="223"/>
      <c r="J171" s="224">
        <f>ROUND(I171*H171,2)</f>
        <v>0</v>
      </c>
      <c r="K171" s="220" t="s">
        <v>145</v>
      </c>
      <c r="L171" s="44"/>
      <c r="M171" s="225" t="s">
        <v>1</v>
      </c>
      <c r="N171" s="226" t="s">
        <v>41</v>
      </c>
      <c r="O171" s="91"/>
      <c r="P171" s="227">
        <f>O171*H171</f>
        <v>0</v>
      </c>
      <c r="Q171" s="227">
        <v>0.58896999999999999</v>
      </c>
      <c r="R171" s="227">
        <f>Q171*H171</f>
        <v>7.0676399999999999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146</v>
      </c>
      <c r="AT171" s="229" t="s">
        <v>141</v>
      </c>
      <c r="AU171" s="229" t="s">
        <v>86</v>
      </c>
      <c r="AY171" s="17" t="s">
        <v>139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84</v>
      </c>
      <c r="BK171" s="230">
        <f>ROUND(I171*H171,2)</f>
        <v>0</v>
      </c>
      <c r="BL171" s="17" t="s">
        <v>146</v>
      </c>
      <c r="BM171" s="229" t="s">
        <v>657</v>
      </c>
    </row>
    <row r="172" s="13" customFormat="1">
      <c r="A172" s="13"/>
      <c r="B172" s="231"/>
      <c r="C172" s="232"/>
      <c r="D172" s="233" t="s">
        <v>148</v>
      </c>
      <c r="E172" s="234" t="s">
        <v>1</v>
      </c>
      <c r="F172" s="235" t="s">
        <v>658</v>
      </c>
      <c r="G172" s="232"/>
      <c r="H172" s="234" t="s">
        <v>1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148</v>
      </c>
      <c r="AU172" s="241" t="s">
        <v>86</v>
      </c>
      <c r="AV172" s="13" t="s">
        <v>84</v>
      </c>
      <c r="AW172" s="13" t="s">
        <v>33</v>
      </c>
      <c r="AX172" s="13" t="s">
        <v>76</v>
      </c>
      <c r="AY172" s="241" t="s">
        <v>139</v>
      </c>
    </row>
    <row r="173" s="14" customFormat="1">
      <c r="A173" s="14"/>
      <c r="B173" s="242"/>
      <c r="C173" s="243"/>
      <c r="D173" s="233" t="s">
        <v>148</v>
      </c>
      <c r="E173" s="244" t="s">
        <v>1</v>
      </c>
      <c r="F173" s="245" t="s">
        <v>250</v>
      </c>
      <c r="G173" s="243"/>
      <c r="H173" s="246">
        <v>12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148</v>
      </c>
      <c r="AU173" s="252" t="s">
        <v>86</v>
      </c>
      <c r="AV173" s="14" t="s">
        <v>86</v>
      </c>
      <c r="AW173" s="14" t="s">
        <v>33</v>
      </c>
      <c r="AX173" s="14" t="s">
        <v>84</v>
      </c>
      <c r="AY173" s="252" t="s">
        <v>139</v>
      </c>
    </row>
    <row r="174" s="2" customFormat="1" ht="16.5" customHeight="1">
      <c r="A174" s="38"/>
      <c r="B174" s="39"/>
      <c r="C174" s="264" t="s">
        <v>279</v>
      </c>
      <c r="D174" s="264" t="s">
        <v>234</v>
      </c>
      <c r="E174" s="265" t="s">
        <v>659</v>
      </c>
      <c r="F174" s="266" t="s">
        <v>660</v>
      </c>
      <c r="G174" s="267" t="s">
        <v>260</v>
      </c>
      <c r="H174" s="268">
        <v>12</v>
      </c>
      <c r="I174" s="269"/>
      <c r="J174" s="270">
        <f>ROUND(I174*H174,2)</f>
        <v>0</v>
      </c>
      <c r="K174" s="266" t="s">
        <v>145</v>
      </c>
      <c r="L174" s="271"/>
      <c r="M174" s="272" t="s">
        <v>1</v>
      </c>
      <c r="N174" s="273" t="s">
        <v>41</v>
      </c>
      <c r="O174" s="91"/>
      <c r="P174" s="227">
        <f>O174*H174</f>
        <v>0</v>
      </c>
      <c r="Q174" s="227">
        <v>0.21440000000000001</v>
      </c>
      <c r="R174" s="227">
        <f>Q174*H174</f>
        <v>2.5728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213</v>
      </c>
      <c r="AT174" s="229" t="s">
        <v>234</v>
      </c>
      <c r="AU174" s="229" t="s">
        <v>86</v>
      </c>
      <c r="AY174" s="17" t="s">
        <v>139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146</v>
      </c>
      <c r="BM174" s="229" t="s">
        <v>661</v>
      </c>
    </row>
    <row r="175" s="13" customFormat="1">
      <c r="A175" s="13"/>
      <c r="B175" s="231"/>
      <c r="C175" s="232"/>
      <c r="D175" s="233" t="s">
        <v>148</v>
      </c>
      <c r="E175" s="234" t="s">
        <v>1</v>
      </c>
      <c r="F175" s="235" t="s">
        <v>658</v>
      </c>
      <c r="G175" s="232"/>
      <c r="H175" s="234" t="s">
        <v>1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148</v>
      </c>
      <c r="AU175" s="241" t="s">
        <v>86</v>
      </c>
      <c r="AV175" s="13" t="s">
        <v>84</v>
      </c>
      <c r="AW175" s="13" t="s">
        <v>33</v>
      </c>
      <c r="AX175" s="13" t="s">
        <v>76</v>
      </c>
      <c r="AY175" s="241" t="s">
        <v>139</v>
      </c>
    </row>
    <row r="176" s="14" customFormat="1">
      <c r="A176" s="14"/>
      <c r="B176" s="242"/>
      <c r="C176" s="243"/>
      <c r="D176" s="233" t="s">
        <v>148</v>
      </c>
      <c r="E176" s="244" t="s">
        <v>1</v>
      </c>
      <c r="F176" s="245" t="s">
        <v>250</v>
      </c>
      <c r="G176" s="243"/>
      <c r="H176" s="246">
        <v>12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148</v>
      </c>
      <c r="AU176" s="252" t="s">
        <v>86</v>
      </c>
      <c r="AV176" s="14" t="s">
        <v>86</v>
      </c>
      <c r="AW176" s="14" t="s">
        <v>33</v>
      </c>
      <c r="AX176" s="14" t="s">
        <v>84</v>
      </c>
      <c r="AY176" s="252" t="s">
        <v>139</v>
      </c>
    </row>
    <row r="177" s="2" customFormat="1" ht="24.15" customHeight="1">
      <c r="A177" s="38"/>
      <c r="B177" s="39"/>
      <c r="C177" s="218" t="s">
        <v>284</v>
      </c>
      <c r="D177" s="218" t="s">
        <v>141</v>
      </c>
      <c r="E177" s="219" t="s">
        <v>662</v>
      </c>
      <c r="F177" s="220" t="s">
        <v>663</v>
      </c>
      <c r="G177" s="221" t="s">
        <v>260</v>
      </c>
      <c r="H177" s="222">
        <v>10</v>
      </c>
      <c r="I177" s="223"/>
      <c r="J177" s="224">
        <f>ROUND(I177*H177,2)</f>
        <v>0</v>
      </c>
      <c r="K177" s="220" t="s">
        <v>145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0.61348000000000003</v>
      </c>
      <c r="R177" s="227">
        <f>Q177*H177</f>
        <v>6.1348000000000003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146</v>
      </c>
      <c r="AT177" s="229" t="s">
        <v>141</v>
      </c>
      <c r="AU177" s="229" t="s">
        <v>86</v>
      </c>
      <c r="AY177" s="17" t="s">
        <v>139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146</v>
      </c>
      <c r="BM177" s="229" t="s">
        <v>664</v>
      </c>
    </row>
    <row r="178" s="13" customFormat="1">
      <c r="A178" s="13"/>
      <c r="B178" s="231"/>
      <c r="C178" s="232"/>
      <c r="D178" s="233" t="s">
        <v>148</v>
      </c>
      <c r="E178" s="234" t="s">
        <v>1</v>
      </c>
      <c r="F178" s="235" t="s">
        <v>658</v>
      </c>
      <c r="G178" s="232"/>
      <c r="H178" s="234" t="s">
        <v>1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148</v>
      </c>
      <c r="AU178" s="241" t="s">
        <v>86</v>
      </c>
      <c r="AV178" s="13" t="s">
        <v>84</v>
      </c>
      <c r="AW178" s="13" t="s">
        <v>33</v>
      </c>
      <c r="AX178" s="13" t="s">
        <v>76</v>
      </c>
      <c r="AY178" s="241" t="s">
        <v>139</v>
      </c>
    </row>
    <row r="179" s="14" customFormat="1">
      <c r="A179" s="14"/>
      <c r="B179" s="242"/>
      <c r="C179" s="243"/>
      <c r="D179" s="233" t="s">
        <v>148</v>
      </c>
      <c r="E179" s="244" t="s">
        <v>1</v>
      </c>
      <c r="F179" s="245" t="s">
        <v>233</v>
      </c>
      <c r="G179" s="243"/>
      <c r="H179" s="246">
        <v>10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148</v>
      </c>
      <c r="AU179" s="252" t="s">
        <v>86</v>
      </c>
      <c r="AV179" s="14" t="s">
        <v>86</v>
      </c>
      <c r="AW179" s="14" t="s">
        <v>33</v>
      </c>
      <c r="AX179" s="14" t="s">
        <v>84</v>
      </c>
      <c r="AY179" s="252" t="s">
        <v>139</v>
      </c>
    </row>
    <row r="180" s="2" customFormat="1" ht="16.5" customHeight="1">
      <c r="A180" s="38"/>
      <c r="B180" s="39"/>
      <c r="C180" s="264" t="s">
        <v>289</v>
      </c>
      <c r="D180" s="264" t="s">
        <v>234</v>
      </c>
      <c r="E180" s="265" t="s">
        <v>665</v>
      </c>
      <c r="F180" s="266" t="s">
        <v>666</v>
      </c>
      <c r="G180" s="267" t="s">
        <v>260</v>
      </c>
      <c r="H180" s="268">
        <v>10</v>
      </c>
      <c r="I180" s="269"/>
      <c r="J180" s="270">
        <f>ROUND(I180*H180,2)</f>
        <v>0</v>
      </c>
      <c r="K180" s="266" t="s">
        <v>145</v>
      </c>
      <c r="L180" s="271"/>
      <c r="M180" s="272" t="s">
        <v>1</v>
      </c>
      <c r="N180" s="273" t="s">
        <v>41</v>
      </c>
      <c r="O180" s="91"/>
      <c r="P180" s="227">
        <f>O180*H180</f>
        <v>0</v>
      </c>
      <c r="Q180" s="227">
        <v>0.29959999999999998</v>
      </c>
      <c r="R180" s="227">
        <f>Q180*H180</f>
        <v>2.9959999999999996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213</v>
      </c>
      <c r="AT180" s="229" t="s">
        <v>234</v>
      </c>
      <c r="AU180" s="229" t="s">
        <v>86</v>
      </c>
      <c r="AY180" s="17" t="s">
        <v>139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146</v>
      </c>
      <c r="BM180" s="229" t="s">
        <v>667</v>
      </c>
    </row>
    <row r="181" s="13" customFormat="1">
      <c r="A181" s="13"/>
      <c r="B181" s="231"/>
      <c r="C181" s="232"/>
      <c r="D181" s="233" t="s">
        <v>148</v>
      </c>
      <c r="E181" s="234" t="s">
        <v>1</v>
      </c>
      <c r="F181" s="235" t="s">
        <v>658</v>
      </c>
      <c r="G181" s="232"/>
      <c r="H181" s="234" t="s">
        <v>1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148</v>
      </c>
      <c r="AU181" s="241" t="s">
        <v>86</v>
      </c>
      <c r="AV181" s="13" t="s">
        <v>84</v>
      </c>
      <c r="AW181" s="13" t="s">
        <v>33</v>
      </c>
      <c r="AX181" s="13" t="s">
        <v>76</v>
      </c>
      <c r="AY181" s="241" t="s">
        <v>139</v>
      </c>
    </row>
    <row r="182" s="14" customFormat="1">
      <c r="A182" s="14"/>
      <c r="B182" s="242"/>
      <c r="C182" s="243"/>
      <c r="D182" s="233" t="s">
        <v>148</v>
      </c>
      <c r="E182" s="244" t="s">
        <v>1</v>
      </c>
      <c r="F182" s="245" t="s">
        <v>233</v>
      </c>
      <c r="G182" s="243"/>
      <c r="H182" s="246">
        <v>10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148</v>
      </c>
      <c r="AU182" s="252" t="s">
        <v>86</v>
      </c>
      <c r="AV182" s="14" t="s">
        <v>86</v>
      </c>
      <c r="AW182" s="14" t="s">
        <v>33</v>
      </c>
      <c r="AX182" s="14" t="s">
        <v>84</v>
      </c>
      <c r="AY182" s="252" t="s">
        <v>139</v>
      </c>
    </row>
    <row r="183" s="12" customFormat="1" ht="22.8" customHeight="1">
      <c r="A183" s="12"/>
      <c r="B183" s="202"/>
      <c r="C183" s="203"/>
      <c r="D183" s="204" t="s">
        <v>75</v>
      </c>
      <c r="E183" s="216" t="s">
        <v>520</v>
      </c>
      <c r="F183" s="216" t="s">
        <v>500</v>
      </c>
      <c r="G183" s="203"/>
      <c r="H183" s="203"/>
      <c r="I183" s="206"/>
      <c r="J183" s="217">
        <f>BK183</f>
        <v>0</v>
      </c>
      <c r="K183" s="203"/>
      <c r="L183" s="208"/>
      <c r="M183" s="209"/>
      <c r="N183" s="210"/>
      <c r="O183" s="210"/>
      <c r="P183" s="211">
        <f>SUM(P184:P235)</f>
        <v>0</v>
      </c>
      <c r="Q183" s="210"/>
      <c r="R183" s="211">
        <f>SUM(R184:R235)</f>
        <v>341.44518000000005</v>
      </c>
      <c r="S183" s="210"/>
      <c r="T183" s="212">
        <f>SUM(T184:T235)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3" t="s">
        <v>84</v>
      </c>
      <c r="AT183" s="214" t="s">
        <v>75</v>
      </c>
      <c r="AU183" s="214" t="s">
        <v>84</v>
      </c>
      <c r="AY183" s="213" t="s">
        <v>139</v>
      </c>
      <c r="BK183" s="215">
        <f>SUM(BK184:BK235)</f>
        <v>0</v>
      </c>
    </row>
    <row r="184" s="2" customFormat="1" ht="37.8" customHeight="1">
      <c r="A184" s="38"/>
      <c r="B184" s="39"/>
      <c r="C184" s="218" t="s">
        <v>295</v>
      </c>
      <c r="D184" s="218" t="s">
        <v>141</v>
      </c>
      <c r="E184" s="219" t="s">
        <v>319</v>
      </c>
      <c r="F184" s="220" t="s">
        <v>320</v>
      </c>
      <c r="G184" s="221" t="s">
        <v>216</v>
      </c>
      <c r="H184" s="222">
        <v>192.5</v>
      </c>
      <c r="I184" s="223"/>
      <c r="J184" s="224">
        <f>ROUND(I184*H184,2)</f>
        <v>0</v>
      </c>
      <c r="K184" s="220" t="s">
        <v>145</v>
      </c>
      <c r="L184" s="44"/>
      <c r="M184" s="225" t="s">
        <v>1</v>
      </c>
      <c r="N184" s="226" t="s">
        <v>41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146</v>
      </c>
      <c r="AT184" s="229" t="s">
        <v>141</v>
      </c>
      <c r="AU184" s="229" t="s">
        <v>86</v>
      </c>
      <c r="AY184" s="17" t="s">
        <v>139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146</v>
      </c>
      <c r="BM184" s="229" t="s">
        <v>668</v>
      </c>
    </row>
    <row r="185" s="13" customFormat="1">
      <c r="A185" s="13"/>
      <c r="B185" s="231"/>
      <c r="C185" s="232"/>
      <c r="D185" s="233" t="s">
        <v>148</v>
      </c>
      <c r="E185" s="234" t="s">
        <v>1</v>
      </c>
      <c r="F185" s="235" t="s">
        <v>641</v>
      </c>
      <c r="G185" s="232"/>
      <c r="H185" s="234" t="s">
        <v>1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148</v>
      </c>
      <c r="AU185" s="241" t="s">
        <v>86</v>
      </c>
      <c r="AV185" s="13" t="s">
        <v>84</v>
      </c>
      <c r="AW185" s="13" t="s">
        <v>33</v>
      </c>
      <c r="AX185" s="13" t="s">
        <v>76</v>
      </c>
      <c r="AY185" s="241" t="s">
        <v>139</v>
      </c>
    </row>
    <row r="186" s="14" customFormat="1">
      <c r="A186" s="14"/>
      <c r="B186" s="242"/>
      <c r="C186" s="243"/>
      <c r="D186" s="233" t="s">
        <v>148</v>
      </c>
      <c r="E186" s="244" t="s">
        <v>1</v>
      </c>
      <c r="F186" s="245" t="s">
        <v>628</v>
      </c>
      <c r="G186" s="243"/>
      <c r="H186" s="246">
        <v>192.5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148</v>
      </c>
      <c r="AU186" s="252" t="s">
        <v>86</v>
      </c>
      <c r="AV186" s="14" t="s">
        <v>86</v>
      </c>
      <c r="AW186" s="14" t="s">
        <v>33</v>
      </c>
      <c r="AX186" s="14" t="s">
        <v>76</v>
      </c>
      <c r="AY186" s="252" t="s">
        <v>139</v>
      </c>
    </row>
    <row r="187" s="15" customFormat="1">
      <c r="A187" s="15"/>
      <c r="B187" s="253"/>
      <c r="C187" s="254"/>
      <c r="D187" s="233" t="s">
        <v>148</v>
      </c>
      <c r="E187" s="255" t="s">
        <v>1</v>
      </c>
      <c r="F187" s="256" t="s">
        <v>157</v>
      </c>
      <c r="G187" s="254"/>
      <c r="H187" s="257">
        <v>192.5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3" t="s">
        <v>148</v>
      </c>
      <c r="AU187" s="263" t="s">
        <v>86</v>
      </c>
      <c r="AV187" s="15" t="s">
        <v>146</v>
      </c>
      <c r="AW187" s="15" t="s">
        <v>33</v>
      </c>
      <c r="AX187" s="15" t="s">
        <v>84</v>
      </c>
      <c r="AY187" s="263" t="s">
        <v>139</v>
      </c>
    </row>
    <row r="188" s="2" customFormat="1" ht="16.5" customHeight="1">
      <c r="A188" s="38"/>
      <c r="B188" s="39"/>
      <c r="C188" s="264" t="s">
        <v>7</v>
      </c>
      <c r="D188" s="264" t="s">
        <v>234</v>
      </c>
      <c r="E188" s="265" t="s">
        <v>324</v>
      </c>
      <c r="F188" s="266" t="s">
        <v>669</v>
      </c>
      <c r="G188" s="267" t="s">
        <v>237</v>
      </c>
      <c r="H188" s="268">
        <v>6.9299999999999997</v>
      </c>
      <c r="I188" s="269"/>
      <c r="J188" s="270">
        <f>ROUND(I188*H188,2)</f>
        <v>0</v>
      </c>
      <c r="K188" s="266" t="s">
        <v>145</v>
      </c>
      <c r="L188" s="271"/>
      <c r="M188" s="272" t="s">
        <v>1</v>
      </c>
      <c r="N188" s="273" t="s">
        <v>41</v>
      </c>
      <c r="O188" s="91"/>
      <c r="P188" s="227">
        <f>O188*H188</f>
        <v>0</v>
      </c>
      <c r="Q188" s="227">
        <v>1</v>
      </c>
      <c r="R188" s="227">
        <f>Q188*H188</f>
        <v>6.9299999999999997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213</v>
      </c>
      <c r="AT188" s="229" t="s">
        <v>234</v>
      </c>
      <c r="AU188" s="229" t="s">
        <v>86</v>
      </c>
      <c r="AY188" s="17" t="s">
        <v>139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146</v>
      </c>
      <c r="BM188" s="229" t="s">
        <v>670</v>
      </c>
    </row>
    <row r="189" s="13" customFormat="1">
      <c r="A189" s="13"/>
      <c r="B189" s="231"/>
      <c r="C189" s="232"/>
      <c r="D189" s="233" t="s">
        <v>148</v>
      </c>
      <c r="E189" s="234" t="s">
        <v>1</v>
      </c>
      <c r="F189" s="235" t="s">
        <v>327</v>
      </c>
      <c r="G189" s="232"/>
      <c r="H189" s="234" t="s">
        <v>1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148</v>
      </c>
      <c r="AU189" s="241" t="s">
        <v>86</v>
      </c>
      <c r="AV189" s="13" t="s">
        <v>84</v>
      </c>
      <c r="AW189" s="13" t="s">
        <v>33</v>
      </c>
      <c r="AX189" s="13" t="s">
        <v>76</v>
      </c>
      <c r="AY189" s="241" t="s">
        <v>139</v>
      </c>
    </row>
    <row r="190" s="13" customFormat="1">
      <c r="A190" s="13"/>
      <c r="B190" s="231"/>
      <c r="C190" s="232"/>
      <c r="D190" s="233" t="s">
        <v>148</v>
      </c>
      <c r="E190" s="234" t="s">
        <v>1</v>
      </c>
      <c r="F190" s="235" t="s">
        <v>328</v>
      </c>
      <c r="G190" s="232"/>
      <c r="H190" s="234" t="s">
        <v>1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148</v>
      </c>
      <c r="AU190" s="241" t="s">
        <v>86</v>
      </c>
      <c r="AV190" s="13" t="s">
        <v>84</v>
      </c>
      <c r="AW190" s="13" t="s">
        <v>33</v>
      </c>
      <c r="AX190" s="13" t="s">
        <v>76</v>
      </c>
      <c r="AY190" s="241" t="s">
        <v>139</v>
      </c>
    </row>
    <row r="191" s="14" customFormat="1">
      <c r="A191" s="14"/>
      <c r="B191" s="242"/>
      <c r="C191" s="243"/>
      <c r="D191" s="233" t="s">
        <v>148</v>
      </c>
      <c r="E191" s="244" t="s">
        <v>1</v>
      </c>
      <c r="F191" s="245" t="s">
        <v>671</v>
      </c>
      <c r="G191" s="243"/>
      <c r="H191" s="246">
        <v>6.9299999999999997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148</v>
      </c>
      <c r="AU191" s="252" t="s">
        <v>86</v>
      </c>
      <c r="AV191" s="14" t="s">
        <v>86</v>
      </c>
      <c r="AW191" s="14" t="s">
        <v>33</v>
      </c>
      <c r="AX191" s="14" t="s">
        <v>76</v>
      </c>
      <c r="AY191" s="252" t="s">
        <v>139</v>
      </c>
    </row>
    <row r="192" s="15" customFormat="1">
      <c r="A192" s="15"/>
      <c r="B192" s="253"/>
      <c r="C192" s="254"/>
      <c r="D192" s="233" t="s">
        <v>148</v>
      </c>
      <c r="E192" s="255" t="s">
        <v>1</v>
      </c>
      <c r="F192" s="256" t="s">
        <v>157</v>
      </c>
      <c r="G192" s="254"/>
      <c r="H192" s="257">
        <v>6.9299999999999997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3" t="s">
        <v>148</v>
      </c>
      <c r="AU192" s="263" t="s">
        <v>86</v>
      </c>
      <c r="AV192" s="15" t="s">
        <v>146</v>
      </c>
      <c r="AW192" s="15" t="s">
        <v>33</v>
      </c>
      <c r="AX192" s="15" t="s">
        <v>84</v>
      </c>
      <c r="AY192" s="263" t="s">
        <v>139</v>
      </c>
    </row>
    <row r="193" s="2" customFormat="1" ht="24.15" customHeight="1">
      <c r="A193" s="38"/>
      <c r="B193" s="39"/>
      <c r="C193" s="218" t="s">
        <v>307</v>
      </c>
      <c r="D193" s="218" t="s">
        <v>141</v>
      </c>
      <c r="E193" s="219" t="s">
        <v>672</v>
      </c>
      <c r="F193" s="220" t="s">
        <v>673</v>
      </c>
      <c r="G193" s="221" t="s">
        <v>216</v>
      </c>
      <c r="H193" s="222">
        <v>385</v>
      </c>
      <c r="I193" s="223"/>
      <c r="J193" s="224">
        <f>ROUND(I193*H193,2)</f>
        <v>0</v>
      </c>
      <c r="K193" s="220" t="s">
        <v>145</v>
      </c>
      <c r="L193" s="44"/>
      <c r="M193" s="225" t="s">
        <v>1</v>
      </c>
      <c r="N193" s="226" t="s">
        <v>41</v>
      </c>
      <c r="O193" s="91"/>
      <c r="P193" s="227">
        <f>O193*H193</f>
        <v>0</v>
      </c>
      <c r="Q193" s="227">
        <v>0.46000000000000002</v>
      </c>
      <c r="R193" s="227">
        <f>Q193*H193</f>
        <v>177.09999999999999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146</v>
      </c>
      <c r="AT193" s="229" t="s">
        <v>141</v>
      </c>
      <c r="AU193" s="229" t="s">
        <v>86</v>
      </c>
      <c r="AY193" s="17" t="s">
        <v>139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84</v>
      </c>
      <c r="BK193" s="230">
        <f>ROUND(I193*H193,2)</f>
        <v>0</v>
      </c>
      <c r="BL193" s="17" t="s">
        <v>146</v>
      </c>
      <c r="BM193" s="229" t="s">
        <v>674</v>
      </c>
    </row>
    <row r="194" s="13" customFormat="1">
      <c r="A194" s="13"/>
      <c r="B194" s="231"/>
      <c r="C194" s="232"/>
      <c r="D194" s="233" t="s">
        <v>148</v>
      </c>
      <c r="E194" s="234" t="s">
        <v>1</v>
      </c>
      <c r="F194" s="235" t="s">
        <v>675</v>
      </c>
      <c r="G194" s="232"/>
      <c r="H194" s="234" t="s">
        <v>1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148</v>
      </c>
      <c r="AU194" s="241" t="s">
        <v>86</v>
      </c>
      <c r="AV194" s="13" t="s">
        <v>84</v>
      </c>
      <c r="AW194" s="13" t="s">
        <v>33</v>
      </c>
      <c r="AX194" s="13" t="s">
        <v>76</v>
      </c>
      <c r="AY194" s="241" t="s">
        <v>139</v>
      </c>
    </row>
    <row r="195" s="14" customFormat="1">
      <c r="A195" s="14"/>
      <c r="B195" s="242"/>
      <c r="C195" s="243"/>
      <c r="D195" s="233" t="s">
        <v>148</v>
      </c>
      <c r="E195" s="244" t="s">
        <v>1</v>
      </c>
      <c r="F195" s="245" t="s">
        <v>628</v>
      </c>
      <c r="G195" s="243"/>
      <c r="H195" s="246">
        <v>192.5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148</v>
      </c>
      <c r="AU195" s="252" t="s">
        <v>86</v>
      </c>
      <c r="AV195" s="14" t="s">
        <v>86</v>
      </c>
      <c r="AW195" s="14" t="s">
        <v>33</v>
      </c>
      <c r="AX195" s="14" t="s">
        <v>76</v>
      </c>
      <c r="AY195" s="252" t="s">
        <v>139</v>
      </c>
    </row>
    <row r="196" s="13" customFormat="1">
      <c r="A196" s="13"/>
      <c r="B196" s="231"/>
      <c r="C196" s="232"/>
      <c r="D196" s="233" t="s">
        <v>148</v>
      </c>
      <c r="E196" s="234" t="s">
        <v>1</v>
      </c>
      <c r="F196" s="235" t="s">
        <v>676</v>
      </c>
      <c r="G196" s="232"/>
      <c r="H196" s="234" t="s">
        <v>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148</v>
      </c>
      <c r="AU196" s="241" t="s">
        <v>86</v>
      </c>
      <c r="AV196" s="13" t="s">
        <v>84</v>
      </c>
      <c r="AW196" s="13" t="s">
        <v>33</v>
      </c>
      <c r="AX196" s="13" t="s">
        <v>76</v>
      </c>
      <c r="AY196" s="241" t="s">
        <v>139</v>
      </c>
    </row>
    <row r="197" s="14" customFormat="1">
      <c r="A197" s="14"/>
      <c r="B197" s="242"/>
      <c r="C197" s="243"/>
      <c r="D197" s="233" t="s">
        <v>148</v>
      </c>
      <c r="E197" s="244" t="s">
        <v>1</v>
      </c>
      <c r="F197" s="245" t="s">
        <v>628</v>
      </c>
      <c r="G197" s="243"/>
      <c r="H197" s="246">
        <v>192.5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148</v>
      </c>
      <c r="AU197" s="252" t="s">
        <v>86</v>
      </c>
      <c r="AV197" s="14" t="s">
        <v>86</v>
      </c>
      <c r="AW197" s="14" t="s">
        <v>33</v>
      </c>
      <c r="AX197" s="14" t="s">
        <v>76</v>
      </c>
      <c r="AY197" s="252" t="s">
        <v>139</v>
      </c>
    </row>
    <row r="198" s="15" customFormat="1">
      <c r="A198" s="15"/>
      <c r="B198" s="253"/>
      <c r="C198" s="254"/>
      <c r="D198" s="233" t="s">
        <v>148</v>
      </c>
      <c r="E198" s="255" t="s">
        <v>1</v>
      </c>
      <c r="F198" s="256" t="s">
        <v>157</v>
      </c>
      <c r="G198" s="254"/>
      <c r="H198" s="257">
        <v>385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3" t="s">
        <v>148</v>
      </c>
      <c r="AU198" s="263" t="s">
        <v>86</v>
      </c>
      <c r="AV198" s="15" t="s">
        <v>146</v>
      </c>
      <c r="AW198" s="15" t="s">
        <v>33</v>
      </c>
      <c r="AX198" s="15" t="s">
        <v>84</v>
      </c>
      <c r="AY198" s="263" t="s">
        <v>139</v>
      </c>
    </row>
    <row r="199" s="2" customFormat="1" ht="33" customHeight="1">
      <c r="A199" s="38"/>
      <c r="B199" s="39"/>
      <c r="C199" s="218" t="s">
        <v>313</v>
      </c>
      <c r="D199" s="218" t="s">
        <v>141</v>
      </c>
      <c r="E199" s="219" t="s">
        <v>559</v>
      </c>
      <c r="F199" s="220" t="s">
        <v>560</v>
      </c>
      <c r="G199" s="221" t="s">
        <v>216</v>
      </c>
      <c r="H199" s="222">
        <v>55.200000000000003</v>
      </c>
      <c r="I199" s="223"/>
      <c r="J199" s="224">
        <f>ROUND(I199*H199,2)</f>
        <v>0</v>
      </c>
      <c r="K199" s="220" t="s">
        <v>145</v>
      </c>
      <c r="L199" s="44"/>
      <c r="M199" s="225" t="s">
        <v>1</v>
      </c>
      <c r="N199" s="226" t="s">
        <v>41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146</v>
      </c>
      <c r="AT199" s="229" t="s">
        <v>141</v>
      </c>
      <c r="AU199" s="229" t="s">
        <v>86</v>
      </c>
      <c r="AY199" s="17" t="s">
        <v>139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84</v>
      </c>
      <c r="BK199" s="230">
        <f>ROUND(I199*H199,2)</f>
        <v>0</v>
      </c>
      <c r="BL199" s="17" t="s">
        <v>146</v>
      </c>
      <c r="BM199" s="229" t="s">
        <v>677</v>
      </c>
    </row>
    <row r="200" s="13" customFormat="1">
      <c r="A200" s="13"/>
      <c r="B200" s="231"/>
      <c r="C200" s="232"/>
      <c r="D200" s="233" t="s">
        <v>148</v>
      </c>
      <c r="E200" s="234" t="s">
        <v>1</v>
      </c>
      <c r="F200" s="235" t="s">
        <v>641</v>
      </c>
      <c r="G200" s="232"/>
      <c r="H200" s="234" t="s">
        <v>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148</v>
      </c>
      <c r="AU200" s="241" t="s">
        <v>86</v>
      </c>
      <c r="AV200" s="13" t="s">
        <v>84</v>
      </c>
      <c r="AW200" s="13" t="s">
        <v>33</v>
      </c>
      <c r="AX200" s="13" t="s">
        <v>76</v>
      </c>
      <c r="AY200" s="241" t="s">
        <v>139</v>
      </c>
    </row>
    <row r="201" s="14" customFormat="1">
      <c r="A201" s="14"/>
      <c r="B201" s="242"/>
      <c r="C201" s="243"/>
      <c r="D201" s="233" t="s">
        <v>148</v>
      </c>
      <c r="E201" s="244" t="s">
        <v>1</v>
      </c>
      <c r="F201" s="245" t="s">
        <v>678</v>
      </c>
      <c r="G201" s="243"/>
      <c r="H201" s="246">
        <v>55.200000000000003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148</v>
      </c>
      <c r="AU201" s="252" t="s">
        <v>86</v>
      </c>
      <c r="AV201" s="14" t="s">
        <v>86</v>
      </c>
      <c r="AW201" s="14" t="s">
        <v>33</v>
      </c>
      <c r="AX201" s="14" t="s">
        <v>76</v>
      </c>
      <c r="AY201" s="252" t="s">
        <v>139</v>
      </c>
    </row>
    <row r="202" s="15" customFormat="1">
      <c r="A202" s="15"/>
      <c r="B202" s="253"/>
      <c r="C202" s="254"/>
      <c r="D202" s="233" t="s">
        <v>148</v>
      </c>
      <c r="E202" s="255" t="s">
        <v>1</v>
      </c>
      <c r="F202" s="256" t="s">
        <v>157</v>
      </c>
      <c r="G202" s="254"/>
      <c r="H202" s="257">
        <v>55.200000000000003</v>
      </c>
      <c r="I202" s="258"/>
      <c r="J202" s="254"/>
      <c r="K202" s="254"/>
      <c r="L202" s="259"/>
      <c r="M202" s="260"/>
      <c r="N202" s="261"/>
      <c r="O202" s="261"/>
      <c r="P202" s="261"/>
      <c r="Q202" s="261"/>
      <c r="R202" s="261"/>
      <c r="S202" s="261"/>
      <c r="T202" s="262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3" t="s">
        <v>148</v>
      </c>
      <c r="AU202" s="263" t="s">
        <v>86</v>
      </c>
      <c r="AV202" s="15" t="s">
        <v>146</v>
      </c>
      <c r="AW202" s="15" t="s">
        <v>33</v>
      </c>
      <c r="AX202" s="15" t="s">
        <v>84</v>
      </c>
      <c r="AY202" s="263" t="s">
        <v>139</v>
      </c>
    </row>
    <row r="203" s="2" customFormat="1" ht="24.15" customHeight="1">
      <c r="A203" s="38"/>
      <c r="B203" s="39"/>
      <c r="C203" s="218" t="s">
        <v>318</v>
      </c>
      <c r="D203" s="218" t="s">
        <v>141</v>
      </c>
      <c r="E203" s="219" t="s">
        <v>331</v>
      </c>
      <c r="F203" s="220" t="s">
        <v>332</v>
      </c>
      <c r="G203" s="221" t="s">
        <v>216</v>
      </c>
      <c r="H203" s="222">
        <v>180.80000000000001</v>
      </c>
      <c r="I203" s="223"/>
      <c r="J203" s="224">
        <f>ROUND(I203*H203,2)</f>
        <v>0</v>
      </c>
      <c r="K203" s="220" t="s">
        <v>145</v>
      </c>
      <c r="L203" s="44"/>
      <c r="M203" s="225" t="s">
        <v>1</v>
      </c>
      <c r="N203" s="226" t="s">
        <v>41</v>
      </c>
      <c r="O203" s="91"/>
      <c r="P203" s="227">
        <f>O203*H203</f>
        <v>0</v>
      </c>
      <c r="Q203" s="227">
        <v>0.34499999999999997</v>
      </c>
      <c r="R203" s="227">
        <f>Q203*H203</f>
        <v>62.375999999999998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146</v>
      </c>
      <c r="AT203" s="229" t="s">
        <v>141</v>
      </c>
      <c r="AU203" s="229" t="s">
        <v>86</v>
      </c>
      <c r="AY203" s="17" t="s">
        <v>139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84</v>
      </c>
      <c r="BK203" s="230">
        <f>ROUND(I203*H203,2)</f>
        <v>0</v>
      </c>
      <c r="BL203" s="17" t="s">
        <v>146</v>
      </c>
      <c r="BM203" s="229" t="s">
        <v>679</v>
      </c>
    </row>
    <row r="204" s="13" customFormat="1">
      <c r="A204" s="13"/>
      <c r="B204" s="231"/>
      <c r="C204" s="232"/>
      <c r="D204" s="233" t="s">
        <v>148</v>
      </c>
      <c r="E204" s="234" t="s">
        <v>1</v>
      </c>
      <c r="F204" s="235" t="s">
        <v>680</v>
      </c>
      <c r="G204" s="232"/>
      <c r="H204" s="234" t="s">
        <v>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148</v>
      </c>
      <c r="AU204" s="241" t="s">
        <v>86</v>
      </c>
      <c r="AV204" s="13" t="s">
        <v>84</v>
      </c>
      <c r="AW204" s="13" t="s">
        <v>33</v>
      </c>
      <c r="AX204" s="13" t="s">
        <v>76</v>
      </c>
      <c r="AY204" s="241" t="s">
        <v>139</v>
      </c>
    </row>
    <row r="205" s="14" customFormat="1">
      <c r="A205" s="14"/>
      <c r="B205" s="242"/>
      <c r="C205" s="243"/>
      <c r="D205" s="233" t="s">
        <v>148</v>
      </c>
      <c r="E205" s="244" t="s">
        <v>1</v>
      </c>
      <c r="F205" s="245" t="s">
        <v>631</v>
      </c>
      <c r="G205" s="243"/>
      <c r="H205" s="246">
        <v>90.400000000000006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148</v>
      </c>
      <c r="AU205" s="252" t="s">
        <v>86</v>
      </c>
      <c r="AV205" s="14" t="s">
        <v>86</v>
      </c>
      <c r="AW205" s="14" t="s">
        <v>33</v>
      </c>
      <c r="AX205" s="14" t="s">
        <v>76</v>
      </c>
      <c r="AY205" s="252" t="s">
        <v>139</v>
      </c>
    </row>
    <row r="206" s="13" customFormat="1">
      <c r="A206" s="13"/>
      <c r="B206" s="231"/>
      <c r="C206" s="232"/>
      <c r="D206" s="233" t="s">
        <v>148</v>
      </c>
      <c r="E206" s="234" t="s">
        <v>1</v>
      </c>
      <c r="F206" s="235" t="s">
        <v>681</v>
      </c>
      <c r="G206" s="232"/>
      <c r="H206" s="234" t="s">
        <v>1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148</v>
      </c>
      <c r="AU206" s="241" t="s">
        <v>86</v>
      </c>
      <c r="AV206" s="13" t="s">
        <v>84</v>
      </c>
      <c r="AW206" s="13" t="s">
        <v>33</v>
      </c>
      <c r="AX206" s="13" t="s">
        <v>76</v>
      </c>
      <c r="AY206" s="241" t="s">
        <v>139</v>
      </c>
    </row>
    <row r="207" s="14" customFormat="1">
      <c r="A207" s="14"/>
      <c r="B207" s="242"/>
      <c r="C207" s="243"/>
      <c r="D207" s="233" t="s">
        <v>148</v>
      </c>
      <c r="E207" s="244" t="s">
        <v>1</v>
      </c>
      <c r="F207" s="245" t="s">
        <v>631</v>
      </c>
      <c r="G207" s="243"/>
      <c r="H207" s="246">
        <v>90.400000000000006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148</v>
      </c>
      <c r="AU207" s="252" t="s">
        <v>86</v>
      </c>
      <c r="AV207" s="14" t="s">
        <v>86</v>
      </c>
      <c r="AW207" s="14" t="s">
        <v>33</v>
      </c>
      <c r="AX207" s="14" t="s">
        <v>76</v>
      </c>
      <c r="AY207" s="252" t="s">
        <v>139</v>
      </c>
    </row>
    <row r="208" s="15" customFormat="1">
      <c r="A208" s="15"/>
      <c r="B208" s="253"/>
      <c r="C208" s="254"/>
      <c r="D208" s="233" t="s">
        <v>148</v>
      </c>
      <c r="E208" s="255" t="s">
        <v>1</v>
      </c>
      <c r="F208" s="256" t="s">
        <v>157</v>
      </c>
      <c r="G208" s="254"/>
      <c r="H208" s="257">
        <v>180.80000000000001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3" t="s">
        <v>148</v>
      </c>
      <c r="AU208" s="263" t="s">
        <v>86</v>
      </c>
      <c r="AV208" s="15" t="s">
        <v>146</v>
      </c>
      <c r="AW208" s="15" t="s">
        <v>33</v>
      </c>
      <c r="AX208" s="15" t="s">
        <v>84</v>
      </c>
      <c r="AY208" s="263" t="s">
        <v>139</v>
      </c>
    </row>
    <row r="209" s="2" customFormat="1" ht="24.15" customHeight="1">
      <c r="A209" s="38"/>
      <c r="B209" s="39"/>
      <c r="C209" s="218" t="s">
        <v>323</v>
      </c>
      <c r="D209" s="218" t="s">
        <v>141</v>
      </c>
      <c r="E209" s="219" t="s">
        <v>682</v>
      </c>
      <c r="F209" s="220" t="s">
        <v>683</v>
      </c>
      <c r="G209" s="221" t="s">
        <v>216</v>
      </c>
      <c r="H209" s="222">
        <v>192.5</v>
      </c>
      <c r="I209" s="223"/>
      <c r="J209" s="224">
        <f>ROUND(I209*H209,2)</f>
        <v>0</v>
      </c>
      <c r="K209" s="220" t="s">
        <v>145</v>
      </c>
      <c r="L209" s="44"/>
      <c r="M209" s="225" t="s">
        <v>1</v>
      </c>
      <c r="N209" s="226" t="s">
        <v>41</v>
      </c>
      <c r="O209" s="91"/>
      <c r="P209" s="227">
        <f>O209*H209</f>
        <v>0</v>
      </c>
      <c r="Q209" s="227">
        <v>0.0060099999999999997</v>
      </c>
      <c r="R209" s="227">
        <f>Q209*H209</f>
        <v>1.156925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146</v>
      </c>
      <c r="AT209" s="229" t="s">
        <v>141</v>
      </c>
      <c r="AU209" s="229" t="s">
        <v>86</v>
      </c>
      <c r="AY209" s="17" t="s">
        <v>139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84</v>
      </c>
      <c r="BK209" s="230">
        <f>ROUND(I209*H209,2)</f>
        <v>0</v>
      </c>
      <c r="BL209" s="17" t="s">
        <v>146</v>
      </c>
      <c r="BM209" s="229" t="s">
        <v>684</v>
      </c>
    </row>
    <row r="210" s="13" customFormat="1">
      <c r="A210" s="13"/>
      <c r="B210" s="231"/>
      <c r="C210" s="232"/>
      <c r="D210" s="233" t="s">
        <v>148</v>
      </c>
      <c r="E210" s="234" t="s">
        <v>1</v>
      </c>
      <c r="F210" s="235" t="s">
        <v>641</v>
      </c>
      <c r="G210" s="232"/>
      <c r="H210" s="234" t="s">
        <v>1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148</v>
      </c>
      <c r="AU210" s="241" t="s">
        <v>86</v>
      </c>
      <c r="AV210" s="13" t="s">
        <v>84</v>
      </c>
      <c r="AW210" s="13" t="s">
        <v>33</v>
      </c>
      <c r="AX210" s="13" t="s">
        <v>76</v>
      </c>
      <c r="AY210" s="241" t="s">
        <v>139</v>
      </c>
    </row>
    <row r="211" s="14" customFormat="1">
      <c r="A211" s="14"/>
      <c r="B211" s="242"/>
      <c r="C211" s="243"/>
      <c r="D211" s="233" t="s">
        <v>148</v>
      </c>
      <c r="E211" s="244" t="s">
        <v>1</v>
      </c>
      <c r="F211" s="245" t="s">
        <v>628</v>
      </c>
      <c r="G211" s="243"/>
      <c r="H211" s="246">
        <v>192.5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148</v>
      </c>
      <c r="AU211" s="252" t="s">
        <v>86</v>
      </c>
      <c r="AV211" s="14" t="s">
        <v>86</v>
      </c>
      <c r="AW211" s="14" t="s">
        <v>33</v>
      </c>
      <c r="AX211" s="14" t="s">
        <v>76</v>
      </c>
      <c r="AY211" s="252" t="s">
        <v>139</v>
      </c>
    </row>
    <row r="212" s="15" customFormat="1">
      <c r="A212" s="15"/>
      <c r="B212" s="253"/>
      <c r="C212" s="254"/>
      <c r="D212" s="233" t="s">
        <v>148</v>
      </c>
      <c r="E212" s="255" t="s">
        <v>1</v>
      </c>
      <c r="F212" s="256" t="s">
        <v>157</v>
      </c>
      <c r="G212" s="254"/>
      <c r="H212" s="257">
        <v>192.5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3" t="s">
        <v>148</v>
      </c>
      <c r="AU212" s="263" t="s">
        <v>86</v>
      </c>
      <c r="AV212" s="15" t="s">
        <v>146</v>
      </c>
      <c r="AW212" s="15" t="s">
        <v>33</v>
      </c>
      <c r="AX212" s="15" t="s">
        <v>84</v>
      </c>
      <c r="AY212" s="263" t="s">
        <v>139</v>
      </c>
    </row>
    <row r="213" s="2" customFormat="1" ht="33" customHeight="1">
      <c r="A213" s="38"/>
      <c r="B213" s="39"/>
      <c r="C213" s="218" t="s">
        <v>330</v>
      </c>
      <c r="D213" s="218" t="s">
        <v>141</v>
      </c>
      <c r="E213" s="219" t="s">
        <v>685</v>
      </c>
      <c r="F213" s="220" t="s">
        <v>686</v>
      </c>
      <c r="G213" s="221" t="s">
        <v>216</v>
      </c>
      <c r="H213" s="222">
        <v>192.5</v>
      </c>
      <c r="I213" s="223"/>
      <c r="J213" s="224">
        <f>ROUND(I213*H213,2)</f>
        <v>0</v>
      </c>
      <c r="K213" s="220" t="s">
        <v>145</v>
      </c>
      <c r="L213" s="44"/>
      <c r="M213" s="225" t="s">
        <v>1</v>
      </c>
      <c r="N213" s="226" t="s">
        <v>41</v>
      </c>
      <c r="O213" s="91"/>
      <c r="P213" s="227">
        <f>O213*H213</f>
        <v>0</v>
      </c>
      <c r="Q213" s="227">
        <v>0.18462999999999999</v>
      </c>
      <c r="R213" s="227">
        <f>Q213*H213</f>
        <v>35.541274999999999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146</v>
      </c>
      <c r="AT213" s="229" t="s">
        <v>141</v>
      </c>
      <c r="AU213" s="229" t="s">
        <v>86</v>
      </c>
      <c r="AY213" s="17" t="s">
        <v>139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84</v>
      </c>
      <c r="BK213" s="230">
        <f>ROUND(I213*H213,2)</f>
        <v>0</v>
      </c>
      <c r="BL213" s="17" t="s">
        <v>146</v>
      </c>
      <c r="BM213" s="229" t="s">
        <v>687</v>
      </c>
    </row>
    <row r="214" s="13" customFormat="1">
      <c r="A214" s="13"/>
      <c r="B214" s="231"/>
      <c r="C214" s="232"/>
      <c r="D214" s="233" t="s">
        <v>148</v>
      </c>
      <c r="E214" s="234" t="s">
        <v>1</v>
      </c>
      <c r="F214" s="235" t="s">
        <v>641</v>
      </c>
      <c r="G214" s="232"/>
      <c r="H214" s="234" t="s">
        <v>1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148</v>
      </c>
      <c r="AU214" s="241" t="s">
        <v>86</v>
      </c>
      <c r="AV214" s="13" t="s">
        <v>84</v>
      </c>
      <c r="AW214" s="13" t="s">
        <v>33</v>
      </c>
      <c r="AX214" s="13" t="s">
        <v>76</v>
      </c>
      <c r="AY214" s="241" t="s">
        <v>139</v>
      </c>
    </row>
    <row r="215" s="14" customFormat="1">
      <c r="A215" s="14"/>
      <c r="B215" s="242"/>
      <c r="C215" s="243"/>
      <c r="D215" s="233" t="s">
        <v>148</v>
      </c>
      <c r="E215" s="244" t="s">
        <v>1</v>
      </c>
      <c r="F215" s="245" t="s">
        <v>628</v>
      </c>
      <c r="G215" s="243"/>
      <c r="H215" s="246">
        <v>192.5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148</v>
      </c>
      <c r="AU215" s="252" t="s">
        <v>86</v>
      </c>
      <c r="AV215" s="14" t="s">
        <v>86</v>
      </c>
      <c r="AW215" s="14" t="s">
        <v>33</v>
      </c>
      <c r="AX215" s="14" t="s">
        <v>76</v>
      </c>
      <c r="AY215" s="252" t="s">
        <v>139</v>
      </c>
    </row>
    <row r="216" s="15" customFormat="1">
      <c r="A216" s="15"/>
      <c r="B216" s="253"/>
      <c r="C216" s="254"/>
      <c r="D216" s="233" t="s">
        <v>148</v>
      </c>
      <c r="E216" s="255" t="s">
        <v>1</v>
      </c>
      <c r="F216" s="256" t="s">
        <v>157</v>
      </c>
      <c r="G216" s="254"/>
      <c r="H216" s="257">
        <v>192.5</v>
      </c>
      <c r="I216" s="258"/>
      <c r="J216" s="254"/>
      <c r="K216" s="254"/>
      <c r="L216" s="259"/>
      <c r="M216" s="260"/>
      <c r="N216" s="261"/>
      <c r="O216" s="261"/>
      <c r="P216" s="261"/>
      <c r="Q216" s="261"/>
      <c r="R216" s="261"/>
      <c r="S216" s="261"/>
      <c r="T216" s="262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3" t="s">
        <v>148</v>
      </c>
      <c r="AU216" s="263" t="s">
        <v>86</v>
      </c>
      <c r="AV216" s="15" t="s">
        <v>146</v>
      </c>
      <c r="AW216" s="15" t="s">
        <v>33</v>
      </c>
      <c r="AX216" s="15" t="s">
        <v>84</v>
      </c>
      <c r="AY216" s="263" t="s">
        <v>139</v>
      </c>
    </row>
    <row r="217" s="2" customFormat="1" ht="33" customHeight="1">
      <c r="A217" s="38"/>
      <c r="B217" s="39"/>
      <c r="C217" s="218" t="s">
        <v>338</v>
      </c>
      <c r="D217" s="218" t="s">
        <v>141</v>
      </c>
      <c r="E217" s="219" t="s">
        <v>339</v>
      </c>
      <c r="F217" s="220" t="s">
        <v>340</v>
      </c>
      <c r="G217" s="221" t="s">
        <v>216</v>
      </c>
      <c r="H217" s="222">
        <v>145.59999999999999</v>
      </c>
      <c r="I217" s="223"/>
      <c r="J217" s="224">
        <f>ROUND(I217*H217,2)</f>
        <v>0</v>
      </c>
      <c r="K217" s="220" t="s">
        <v>145</v>
      </c>
      <c r="L217" s="44"/>
      <c r="M217" s="225" t="s">
        <v>1</v>
      </c>
      <c r="N217" s="226" t="s">
        <v>41</v>
      </c>
      <c r="O217" s="91"/>
      <c r="P217" s="227">
        <f>O217*H217</f>
        <v>0</v>
      </c>
      <c r="Q217" s="227">
        <v>0.15826000000000001</v>
      </c>
      <c r="R217" s="227">
        <f>Q217*H217</f>
        <v>23.042656000000001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146</v>
      </c>
      <c r="AT217" s="229" t="s">
        <v>141</v>
      </c>
      <c r="AU217" s="229" t="s">
        <v>86</v>
      </c>
      <c r="AY217" s="17" t="s">
        <v>139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84</v>
      </c>
      <c r="BK217" s="230">
        <f>ROUND(I217*H217,2)</f>
        <v>0</v>
      </c>
      <c r="BL217" s="17" t="s">
        <v>146</v>
      </c>
      <c r="BM217" s="229" t="s">
        <v>688</v>
      </c>
    </row>
    <row r="218" s="13" customFormat="1">
      <c r="A218" s="13"/>
      <c r="B218" s="231"/>
      <c r="C218" s="232"/>
      <c r="D218" s="233" t="s">
        <v>148</v>
      </c>
      <c r="E218" s="234" t="s">
        <v>1</v>
      </c>
      <c r="F218" s="235" t="s">
        <v>630</v>
      </c>
      <c r="G218" s="232"/>
      <c r="H218" s="234" t="s">
        <v>1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148</v>
      </c>
      <c r="AU218" s="241" t="s">
        <v>86</v>
      </c>
      <c r="AV218" s="13" t="s">
        <v>84</v>
      </c>
      <c r="AW218" s="13" t="s">
        <v>33</v>
      </c>
      <c r="AX218" s="13" t="s">
        <v>76</v>
      </c>
      <c r="AY218" s="241" t="s">
        <v>139</v>
      </c>
    </row>
    <row r="219" s="14" customFormat="1">
      <c r="A219" s="14"/>
      <c r="B219" s="242"/>
      <c r="C219" s="243"/>
      <c r="D219" s="233" t="s">
        <v>148</v>
      </c>
      <c r="E219" s="244" t="s">
        <v>1</v>
      </c>
      <c r="F219" s="245" t="s">
        <v>631</v>
      </c>
      <c r="G219" s="243"/>
      <c r="H219" s="246">
        <v>90.400000000000006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148</v>
      </c>
      <c r="AU219" s="252" t="s">
        <v>86</v>
      </c>
      <c r="AV219" s="14" t="s">
        <v>86</v>
      </c>
      <c r="AW219" s="14" t="s">
        <v>33</v>
      </c>
      <c r="AX219" s="14" t="s">
        <v>76</v>
      </c>
      <c r="AY219" s="252" t="s">
        <v>139</v>
      </c>
    </row>
    <row r="220" s="13" customFormat="1">
      <c r="A220" s="13"/>
      <c r="B220" s="231"/>
      <c r="C220" s="232"/>
      <c r="D220" s="233" t="s">
        <v>148</v>
      </c>
      <c r="E220" s="234" t="s">
        <v>1</v>
      </c>
      <c r="F220" s="235" t="s">
        <v>641</v>
      </c>
      <c r="G220" s="232"/>
      <c r="H220" s="234" t="s">
        <v>1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148</v>
      </c>
      <c r="AU220" s="241" t="s">
        <v>86</v>
      </c>
      <c r="AV220" s="13" t="s">
        <v>84</v>
      </c>
      <c r="AW220" s="13" t="s">
        <v>33</v>
      </c>
      <c r="AX220" s="13" t="s">
        <v>76</v>
      </c>
      <c r="AY220" s="241" t="s">
        <v>139</v>
      </c>
    </row>
    <row r="221" s="14" customFormat="1">
      <c r="A221" s="14"/>
      <c r="B221" s="242"/>
      <c r="C221" s="243"/>
      <c r="D221" s="233" t="s">
        <v>148</v>
      </c>
      <c r="E221" s="244" t="s">
        <v>1</v>
      </c>
      <c r="F221" s="245" t="s">
        <v>678</v>
      </c>
      <c r="G221" s="243"/>
      <c r="H221" s="246">
        <v>55.200000000000003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148</v>
      </c>
      <c r="AU221" s="252" t="s">
        <v>86</v>
      </c>
      <c r="AV221" s="14" t="s">
        <v>86</v>
      </c>
      <c r="AW221" s="14" t="s">
        <v>33</v>
      </c>
      <c r="AX221" s="14" t="s">
        <v>76</v>
      </c>
      <c r="AY221" s="252" t="s">
        <v>139</v>
      </c>
    </row>
    <row r="222" s="15" customFormat="1">
      <c r="A222" s="15"/>
      <c r="B222" s="253"/>
      <c r="C222" s="254"/>
      <c r="D222" s="233" t="s">
        <v>148</v>
      </c>
      <c r="E222" s="255" t="s">
        <v>1</v>
      </c>
      <c r="F222" s="256" t="s">
        <v>157</v>
      </c>
      <c r="G222" s="254"/>
      <c r="H222" s="257">
        <v>145.59999999999999</v>
      </c>
      <c r="I222" s="258"/>
      <c r="J222" s="254"/>
      <c r="K222" s="254"/>
      <c r="L222" s="259"/>
      <c r="M222" s="260"/>
      <c r="N222" s="261"/>
      <c r="O222" s="261"/>
      <c r="P222" s="261"/>
      <c r="Q222" s="261"/>
      <c r="R222" s="261"/>
      <c r="S222" s="261"/>
      <c r="T222" s="262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3" t="s">
        <v>148</v>
      </c>
      <c r="AU222" s="263" t="s">
        <v>86</v>
      </c>
      <c r="AV222" s="15" t="s">
        <v>146</v>
      </c>
      <c r="AW222" s="15" t="s">
        <v>33</v>
      </c>
      <c r="AX222" s="15" t="s">
        <v>84</v>
      </c>
      <c r="AY222" s="263" t="s">
        <v>139</v>
      </c>
    </row>
    <row r="223" s="2" customFormat="1" ht="21.75" customHeight="1">
      <c r="A223" s="38"/>
      <c r="B223" s="39"/>
      <c r="C223" s="218" t="s">
        <v>344</v>
      </c>
      <c r="D223" s="218" t="s">
        <v>141</v>
      </c>
      <c r="E223" s="219" t="s">
        <v>345</v>
      </c>
      <c r="F223" s="220" t="s">
        <v>346</v>
      </c>
      <c r="G223" s="221" t="s">
        <v>216</v>
      </c>
      <c r="H223" s="222">
        <v>338.10000000000002</v>
      </c>
      <c r="I223" s="223"/>
      <c r="J223" s="224">
        <f>ROUND(I223*H223,2)</f>
        <v>0</v>
      </c>
      <c r="K223" s="220" t="s">
        <v>145</v>
      </c>
      <c r="L223" s="44"/>
      <c r="M223" s="225" t="s">
        <v>1</v>
      </c>
      <c r="N223" s="226" t="s">
        <v>41</v>
      </c>
      <c r="O223" s="91"/>
      <c r="P223" s="227">
        <f>O223*H223</f>
        <v>0</v>
      </c>
      <c r="Q223" s="227">
        <v>0.00031</v>
      </c>
      <c r="R223" s="227">
        <f>Q223*H223</f>
        <v>0.104811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146</v>
      </c>
      <c r="AT223" s="229" t="s">
        <v>141</v>
      </c>
      <c r="AU223" s="229" t="s">
        <v>86</v>
      </c>
      <c r="AY223" s="17" t="s">
        <v>139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84</v>
      </c>
      <c r="BK223" s="230">
        <f>ROUND(I223*H223,2)</f>
        <v>0</v>
      </c>
      <c r="BL223" s="17" t="s">
        <v>146</v>
      </c>
      <c r="BM223" s="229" t="s">
        <v>689</v>
      </c>
    </row>
    <row r="224" s="13" customFormat="1">
      <c r="A224" s="13"/>
      <c r="B224" s="231"/>
      <c r="C224" s="232"/>
      <c r="D224" s="233" t="s">
        <v>148</v>
      </c>
      <c r="E224" s="234" t="s">
        <v>1</v>
      </c>
      <c r="F224" s="235" t="s">
        <v>630</v>
      </c>
      <c r="G224" s="232"/>
      <c r="H224" s="234" t="s">
        <v>1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148</v>
      </c>
      <c r="AU224" s="241" t="s">
        <v>86</v>
      </c>
      <c r="AV224" s="13" t="s">
        <v>84</v>
      </c>
      <c r="AW224" s="13" t="s">
        <v>33</v>
      </c>
      <c r="AX224" s="13" t="s">
        <v>76</v>
      </c>
      <c r="AY224" s="241" t="s">
        <v>139</v>
      </c>
    </row>
    <row r="225" s="14" customFormat="1">
      <c r="A225" s="14"/>
      <c r="B225" s="242"/>
      <c r="C225" s="243"/>
      <c r="D225" s="233" t="s">
        <v>148</v>
      </c>
      <c r="E225" s="244" t="s">
        <v>1</v>
      </c>
      <c r="F225" s="245" t="s">
        <v>631</v>
      </c>
      <c r="G225" s="243"/>
      <c r="H225" s="246">
        <v>90.400000000000006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148</v>
      </c>
      <c r="AU225" s="252" t="s">
        <v>86</v>
      </c>
      <c r="AV225" s="14" t="s">
        <v>86</v>
      </c>
      <c r="AW225" s="14" t="s">
        <v>33</v>
      </c>
      <c r="AX225" s="14" t="s">
        <v>76</v>
      </c>
      <c r="AY225" s="252" t="s">
        <v>139</v>
      </c>
    </row>
    <row r="226" s="13" customFormat="1">
      <c r="A226" s="13"/>
      <c r="B226" s="231"/>
      <c r="C226" s="232"/>
      <c r="D226" s="233" t="s">
        <v>148</v>
      </c>
      <c r="E226" s="234" t="s">
        <v>1</v>
      </c>
      <c r="F226" s="235" t="s">
        <v>641</v>
      </c>
      <c r="G226" s="232"/>
      <c r="H226" s="234" t="s">
        <v>1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148</v>
      </c>
      <c r="AU226" s="241" t="s">
        <v>86</v>
      </c>
      <c r="AV226" s="13" t="s">
        <v>84</v>
      </c>
      <c r="AW226" s="13" t="s">
        <v>33</v>
      </c>
      <c r="AX226" s="13" t="s">
        <v>76</v>
      </c>
      <c r="AY226" s="241" t="s">
        <v>139</v>
      </c>
    </row>
    <row r="227" s="14" customFormat="1">
      <c r="A227" s="14"/>
      <c r="B227" s="242"/>
      <c r="C227" s="243"/>
      <c r="D227" s="233" t="s">
        <v>148</v>
      </c>
      <c r="E227" s="244" t="s">
        <v>1</v>
      </c>
      <c r="F227" s="245" t="s">
        <v>633</v>
      </c>
      <c r="G227" s="243"/>
      <c r="H227" s="246">
        <v>247.69999999999999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148</v>
      </c>
      <c r="AU227" s="252" t="s">
        <v>86</v>
      </c>
      <c r="AV227" s="14" t="s">
        <v>86</v>
      </c>
      <c r="AW227" s="14" t="s">
        <v>33</v>
      </c>
      <c r="AX227" s="14" t="s">
        <v>76</v>
      </c>
      <c r="AY227" s="252" t="s">
        <v>139</v>
      </c>
    </row>
    <row r="228" s="15" customFormat="1">
      <c r="A228" s="15"/>
      <c r="B228" s="253"/>
      <c r="C228" s="254"/>
      <c r="D228" s="233" t="s">
        <v>148</v>
      </c>
      <c r="E228" s="255" t="s">
        <v>1</v>
      </c>
      <c r="F228" s="256" t="s">
        <v>157</v>
      </c>
      <c r="G228" s="254"/>
      <c r="H228" s="257">
        <v>338.10000000000002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3" t="s">
        <v>148</v>
      </c>
      <c r="AU228" s="263" t="s">
        <v>86</v>
      </c>
      <c r="AV228" s="15" t="s">
        <v>146</v>
      </c>
      <c r="AW228" s="15" t="s">
        <v>33</v>
      </c>
      <c r="AX228" s="15" t="s">
        <v>84</v>
      </c>
      <c r="AY228" s="263" t="s">
        <v>139</v>
      </c>
    </row>
    <row r="229" s="2" customFormat="1" ht="33" customHeight="1">
      <c r="A229" s="38"/>
      <c r="B229" s="39"/>
      <c r="C229" s="218" t="s">
        <v>348</v>
      </c>
      <c r="D229" s="218" t="s">
        <v>141</v>
      </c>
      <c r="E229" s="219" t="s">
        <v>349</v>
      </c>
      <c r="F229" s="220" t="s">
        <v>350</v>
      </c>
      <c r="G229" s="221" t="s">
        <v>216</v>
      </c>
      <c r="H229" s="222">
        <v>338.10000000000002</v>
      </c>
      <c r="I229" s="223"/>
      <c r="J229" s="224">
        <f>ROUND(I229*H229,2)</f>
        <v>0</v>
      </c>
      <c r="K229" s="220" t="s">
        <v>145</v>
      </c>
      <c r="L229" s="44"/>
      <c r="M229" s="225" t="s">
        <v>1</v>
      </c>
      <c r="N229" s="226" t="s">
        <v>41</v>
      </c>
      <c r="O229" s="91"/>
      <c r="P229" s="227">
        <f>O229*H229</f>
        <v>0</v>
      </c>
      <c r="Q229" s="227">
        <v>0.10373</v>
      </c>
      <c r="R229" s="227">
        <f>Q229*H229</f>
        <v>35.071113000000004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146</v>
      </c>
      <c r="AT229" s="229" t="s">
        <v>141</v>
      </c>
      <c r="AU229" s="229" t="s">
        <v>86</v>
      </c>
      <c r="AY229" s="17" t="s">
        <v>139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84</v>
      </c>
      <c r="BK229" s="230">
        <f>ROUND(I229*H229,2)</f>
        <v>0</v>
      </c>
      <c r="BL229" s="17" t="s">
        <v>146</v>
      </c>
      <c r="BM229" s="229" t="s">
        <v>690</v>
      </c>
    </row>
    <row r="230" s="13" customFormat="1">
      <c r="A230" s="13"/>
      <c r="B230" s="231"/>
      <c r="C230" s="232"/>
      <c r="D230" s="233" t="s">
        <v>148</v>
      </c>
      <c r="E230" s="234" t="s">
        <v>1</v>
      </c>
      <c r="F230" s="235" t="s">
        <v>630</v>
      </c>
      <c r="G230" s="232"/>
      <c r="H230" s="234" t="s">
        <v>1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148</v>
      </c>
      <c r="AU230" s="241" t="s">
        <v>86</v>
      </c>
      <c r="AV230" s="13" t="s">
        <v>84</v>
      </c>
      <c r="AW230" s="13" t="s">
        <v>33</v>
      </c>
      <c r="AX230" s="13" t="s">
        <v>76</v>
      </c>
      <c r="AY230" s="241" t="s">
        <v>139</v>
      </c>
    </row>
    <row r="231" s="14" customFormat="1">
      <c r="A231" s="14"/>
      <c r="B231" s="242"/>
      <c r="C231" s="243"/>
      <c r="D231" s="233" t="s">
        <v>148</v>
      </c>
      <c r="E231" s="244" t="s">
        <v>1</v>
      </c>
      <c r="F231" s="245" t="s">
        <v>631</v>
      </c>
      <c r="G231" s="243"/>
      <c r="H231" s="246">
        <v>90.400000000000006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148</v>
      </c>
      <c r="AU231" s="252" t="s">
        <v>86</v>
      </c>
      <c r="AV231" s="14" t="s">
        <v>86</v>
      </c>
      <c r="AW231" s="14" t="s">
        <v>33</v>
      </c>
      <c r="AX231" s="14" t="s">
        <v>76</v>
      </c>
      <c r="AY231" s="252" t="s">
        <v>139</v>
      </c>
    </row>
    <row r="232" s="13" customFormat="1">
      <c r="A232" s="13"/>
      <c r="B232" s="231"/>
      <c r="C232" s="232"/>
      <c r="D232" s="233" t="s">
        <v>148</v>
      </c>
      <c r="E232" s="234" t="s">
        <v>1</v>
      </c>
      <c r="F232" s="235" t="s">
        <v>641</v>
      </c>
      <c r="G232" s="232"/>
      <c r="H232" s="234" t="s">
        <v>1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148</v>
      </c>
      <c r="AU232" s="241" t="s">
        <v>86</v>
      </c>
      <c r="AV232" s="13" t="s">
        <v>84</v>
      </c>
      <c r="AW232" s="13" t="s">
        <v>33</v>
      </c>
      <c r="AX232" s="13" t="s">
        <v>76</v>
      </c>
      <c r="AY232" s="241" t="s">
        <v>139</v>
      </c>
    </row>
    <row r="233" s="14" customFormat="1">
      <c r="A233" s="14"/>
      <c r="B233" s="242"/>
      <c r="C233" s="243"/>
      <c r="D233" s="233" t="s">
        <v>148</v>
      </c>
      <c r="E233" s="244" t="s">
        <v>1</v>
      </c>
      <c r="F233" s="245" t="s">
        <v>633</v>
      </c>
      <c r="G233" s="243"/>
      <c r="H233" s="246">
        <v>247.69999999999999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148</v>
      </c>
      <c r="AU233" s="252" t="s">
        <v>86</v>
      </c>
      <c r="AV233" s="14" t="s">
        <v>86</v>
      </c>
      <c r="AW233" s="14" t="s">
        <v>33</v>
      </c>
      <c r="AX233" s="14" t="s">
        <v>76</v>
      </c>
      <c r="AY233" s="252" t="s">
        <v>139</v>
      </c>
    </row>
    <row r="234" s="15" customFormat="1">
      <c r="A234" s="15"/>
      <c r="B234" s="253"/>
      <c r="C234" s="254"/>
      <c r="D234" s="233" t="s">
        <v>148</v>
      </c>
      <c r="E234" s="255" t="s">
        <v>1</v>
      </c>
      <c r="F234" s="256" t="s">
        <v>157</v>
      </c>
      <c r="G234" s="254"/>
      <c r="H234" s="257">
        <v>338.10000000000002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3" t="s">
        <v>148</v>
      </c>
      <c r="AU234" s="263" t="s">
        <v>86</v>
      </c>
      <c r="AV234" s="15" t="s">
        <v>146</v>
      </c>
      <c r="AW234" s="15" t="s">
        <v>33</v>
      </c>
      <c r="AX234" s="15" t="s">
        <v>84</v>
      </c>
      <c r="AY234" s="263" t="s">
        <v>139</v>
      </c>
    </row>
    <row r="235" s="2" customFormat="1" ht="21.75" customHeight="1">
      <c r="A235" s="38"/>
      <c r="B235" s="39"/>
      <c r="C235" s="218" t="s">
        <v>353</v>
      </c>
      <c r="D235" s="218" t="s">
        <v>141</v>
      </c>
      <c r="E235" s="219" t="s">
        <v>691</v>
      </c>
      <c r="F235" s="220" t="s">
        <v>692</v>
      </c>
      <c r="G235" s="221" t="s">
        <v>260</v>
      </c>
      <c r="H235" s="222">
        <v>34</v>
      </c>
      <c r="I235" s="223"/>
      <c r="J235" s="224">
        <f>ROUND(I235*H235,2)</f>
        <v>0</v>
      </c>
      <c r="K235" s="220" t="s">
        <v>145</v>
      </c>
      <c r="L235" s="44"/>
      <c r="M235" s="225" t="s">
        <v>1</v>
      </c>
      <c r="N235" s="226" t="s">
        <v>41</v>
      </c>
      <c r="O235" s="91"/>
      <c r="P235" s="227">
        <f>O235*H235</f>
        <v>0</v>
      </c>
      <c r="Q235" s="227">
        <v>0.0035999999999999999</v>
      </c>
      <c r="R235" s="227">
        <f>Q235*H235</f>
        <v>0.1224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146</v>
      </c>
      <c r="AT235" s="229" t="s">
        <v>141</v>
      </c>
      <c r="AU235" s="229" t="s">
        <v>86</v>
      </c>
      <c r="AY235" s="17" t="s">
        <v>139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84</v>
      </c>
      <c r="BK235" s="230">
        <f>ROUND(I235*H235,2)</f>
        <v>0</v>
      </c>
      <c r="BL235" s="17" t="s">
        <v>146</v>
      </c>
      <c r="BM235" s="229" t="s">
        <v>693</v>
      </c>
    </row>
    <row r="236" s="12" customFormat="1" ht="22.8" customHeight="1">
      <c r="A236" s="12"/>
      <c r="B236" s="202"/>
      <c r="C236" s="203"/>
      <c r="D236" s="204" t="s">
        <v>75</v>
      </c>
      <c r="E236" s="216" t="s">
        <v>605</v>
      </c>
      <c r="F236" s="216" t="s">
        <v>500</v>
      </c>
      <c r="G236" s="203"/>
      <c r="H236" s="203"/>
      <c r="I236" s="206"/>
      <c r="J236" s="217">
        <f>BK236</f>
        <v>0</v>
      </c>
      <c r="K236" s="203"/>
      <c r="L236" s="208"/>
      <c r="M236" s="209"/>
      <c r="N236" s="210"/>
      <c r="O236" s="210"/>
      <c r="P236" s="211">
        <f>SUM(P237:P253)</f>
        <v>0</v>
      </c>
      <c r="Q236" s="210"/>
      <c r="R236" s="211">
        <f>SUM(R237:R253)</f>
        <v>0.099072430000000003</v>
      </c>
      <c r="S236" s="210"/>
      <c r="T236" s="212">
        <f>SUM(T237:T253)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3" t="s">
        <v>84</v>
      </c>
      <c r="AT236" s="214" t="s">
        <v>75</v>
      </c>
      <c r="AU236" s="214" t="s">
        <v>84</v>
      </c>
      <c r="AY236" s="213" t="s">
        <v>139</v>
      </c>
      <c r="BK236" s="215">
        <f>SUM(BK237:BK253)</f>
        <v>0</v>
      </c>
    </row>
    <row r="237" s="2" customFormat="1" ht="24.15" customHeight="1">
      <c r="A237" s="38"/>
      <c r="B237" s="39"/>
      <c r="C237" s="218" t="s">
        <v>358</v>
      </c>
      <c r="D237" s="218" t="s">
        <v>141</v>
      </c>
      <c r="E237" s="219" t="s">
        <v>694</v>
      </c>
      <c r="F237" s="220" t="s">
        <v>695</v>
      </c>
      <c r="G237" s="221" t="s">
        <v>260</v>
      </c>
      <c r="H237" s="222">
        <v>34</v>
      </c>
      <c r="I237" s="223"/>
      <c r="J237" s="224">
        <f>ROUND(I237*H237,2)</f>
        <v>0</v>
      </c>
      <c r="K237" s="220" t="s">
        <v>145</v>
      </c>
      <c r="L237" s="44"/>
      <c r="M237" s="225" t="s">
        <v>1</v>
      </c>
      <c r="N237" s="226" t="s">
        <v>41</v>
      </c>
      <c r="O237" s="91"/>
      <c r="P237" s="227">
        <f>O237*H237</f>
        <v>0</v>
      </c>
      <c r="Q237" s="227">
        <v>1.6449999999999999E-06</v>
      </c>
      <c r="R237" s="227">
        <f>Q237*H237</f>
        <v>5.5929999999999995E-05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146</v>
      </c>
      <c r="AT237" s="229" t="s">
        <v>141</v>
      </c>
      <c r="AU237" s="229" t="s">
        <v>86</v>
      </c>
      <c r="AY237" s="17" t="s">
        <v>139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84</v>
      </c>
      <c r="BK237" s="230">
        <f>ROUND(I237*H237,2)</f>
        <v>0</v>
      </c>
      <c r="BL237" s="17" t="s">
        <v>146</v>
      </c>
      <c r="BM237" s="229" t="s">
        <v>696</v>
      </c>
    </row>
    <row r="238" s="2" customFormat="1" ht="24.15" customHeight="1">
      <c r="A238" s="38"/>
      <c r="B238" s="39"/>
      <c r="C238" s="218" t="s">
        <v>365</v>
      </c>
      <c r="D238" s="218" t="s">
        <v>141</v>
      </c>
      <c r="E238" s="219" t="s">
        <v>382</v>
      </c>
      <c r="F238" s="220" t="s">
        <v>383</v>
      </c>
      <c r="G238" s="221" t="s">
        <v>216</v>
      </c>
      <c r="H238" s="222">
        <v>211.80000000000001</v>
      </c>
      <c r="I238" s="223"/>
      <c r="J238" s="224">
        <f>ROUND(I238*H238,2)</f>
        <v>0</v>
      </c>
      <c r="K238" s="220" t="s">
        <v>145</v>
      </c>
      <c r="L238" s="44"/>
      <c r="M238" s="225" t="s">
        <v>1</v>
      </c>
      <c r="N238" s="226" t="s">
        <v>41</v>
      </c>
      <c r="O238" s="91"/>
      <c r="P238" s="227">
        <f>O238*H238</f>
        <v>0</v>
      </c>
      <c r="Q238" s="227">
        <v>0.00046749999999999998</v>
      </c>
      <c r="R238" s="227">
        <f>Q238*H238</f>
        <v>0.099016500000000007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146</v>
      </c>
      <c r="AT238" s="229" t="s">
        <v>141</v>
      </c>
      <c r="AU238" s="229" t="s">
        <v>86</v>
      </c>
      <c r="AY238" s="17" t="s">
        <v>139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84</v>
      </c>
      <c r="BK238" s="230">
        <f>ROUND(I238*H238,2)</f>
        <v>0</v>
      </c>
      <c r="BL238" s="17" t="s">
        <v>146</v>
      </c>
      <c r="BM238" s="229" t="s">
        <v>697</v>
      </c>
    </row>
    <row r="239" s="2" customFormat="1" ht="16.5" customHeight="1">
      <c r="A239" s="38"/>
      <c r="B239" s="39"/>
      <c r="C239" s="218" t="s">
        <v>370</v>
      </c>
      <c r="D239" s="218" t="s">
        <v>141</v>
      </c>
      <c r="E239" s="219" t="s">
        <v>504</v>
      </c>
      <c r="F239" s="220" t="s">
        <v>505</v>
      </c>
      <c r="G239" s="221" t="s">
        <v>237</v>
      </c>
      <c r="H239" s="222">
        <v>57.5</v>
      </c>
      <c r="I239" s="223"/>
      <c r="J239" s="224">
        <f>ROUND(I239*H239,2)</f>
        <v>0</v>
      </c>
      <c r="K239" s="220" t="s">
        <v>145</v>
      </c>
      <c r="L239" s="44"/>
      <c r="M239" s="225" t="s">
        <v>1</v>
      </c>
      <c r="N239" s="226" t="s">
        <v>41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146</v>
      </c>
      <c r="AT239" s="229" t="s">
        <v>141</v>
      </c>
      <c r="AU239" s="229" t="s">
        <v>86</v>
      </c>
      <c r="AY239" s="17" t="s">
        <v>139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84</v>
      </c>
      <c r="BK239" s="230">
        <f>ROUND(I239*H239,2)</f>
        <v>0</v>
      </c>
      <c r="BL239" s="17" t="s">
        <v>146</v>
      </c>
      <c r="BM239" s="229" t="s">
        <v>698</v>
      </c>
    </row>
    <row r="240" s="2" customFormat="1" ht="33" customHeight="1">
      <c r="A240" s="38"/>
      <c r="B240" s="39"/>
      <c r="C240" s="218" t="s">
        <v>375</v>
      </c>
      <c r="D240" s="218" t="s">
        <v>141</v>
      </c>
      <c r="E240" s="219" t="s">
        <v>507</v>
      </c>
      <c r="F240" s="220" t="s">
        <v>508</v>
      </c>
      <c r="G240" s="221" t="s">
        <v>237</v>
      </c>
      <c r="H240" s="222">
        <v>101.7</v>
      </c>
      <c r="I240" s="223"/>
      <c r="J240" s="224">
        <f>ROUND(I240*H240,2)</f>
        <v>0</v>
      </c>
      <c r="K240" s="220" t="s">
        <v>145</v>
      </c>
      <c r="L240" s="44"/>
      <c r="M240" s="225" t="s">
        <v>1</v>
      </c>
      <c r="N240" s="226" t="s">
        <v>41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146</v>
      </c>
      <c r="AT240" s="229" t="s">
        <v>141</v>
      </c>
      <c r="AU240" s="229" t="s">
        <v>86</v>
      </c>
      <c r="AY240" s="17" t="s">
        <v>139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84</v>
      </c>
      <c r="BK240" s="230">
        <f>ROUND(I240*H240,2)</f>
        <v>0</v>
      </c>
      <c r="BL240" s="17" t="s">
        <v>146</v>
      </c>
      <c r="BM240" s="229" t="s">
        <v>699</v>
      </c>
    </row>
    <row r="241" s="13" customFormat="1">
      <c r="A241" s="13"/>
      <c r="B241" s="231"/>
      <c r="C241" s="232"/>
      <c r="D241" s="233" t="s">
        <v>148</v>
      </c>
      <c r="E241" s="234" t="s">
        <v>1</v>
      </c>
      <c r="F241" s="235" t="s">
        <v>700</v>
      </c>
      <c r="G241" s="232"/>
      <c r="H241" s="234" t="s">
        <v>1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148</v>
      </c>
      <c r="AU241" s="241" t="s">
        <v>86</v>
      </c>
      <c r="AV241" s="13" t="s">
        <v>84</v>
      </c>
      <c r="AW241" s="13" t="s">
        <v>33</v>
      </c>
      <c r="AX241" s="13" t="s">
        <v>76</v>
      </c>
      <c r="AY241" s="241" t="s">
        <v>139</v>
      </c>
    </row>
    <row r="242" s="14" customFormat="1">
      <c r="A242" s="14"/>
      <c r="B242" s="242"/>
      <c r="C242" s="243"/>
      <c r="D242" s="233" t="s">
        <v>148</v>
      </c>
      <c r="E242" s="244" t="s">
        <v>1</v>
      </c>
      <c r="F242" s="245" t="s">
        <v>701</v>
      </c>
      <c r="G242" s="243"/>
      <c r="H242" s="246">
        <v>57.5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148</v>
      </c>
      <c r="AU242" s="252" t="s">
        <v>86</v>
      </c>
      <c r="AV242" s="14" t="s">
        <v>86</v>
      </c>
      <c r="AW242" s="14" t="s">
        <v>33</v>
      </c>
      <c r="AX242" s="14" t="s">
        <v>76</v>
      </c>
      <c r="AY242" s="252" t="s">
        <v>139</v>
      </c>
    </row>
    <row r="243" s="13" customFormat="1">
      <c r="A243" s="13"/>
      <c r="B243" s="231"/>
      <c r="C243" s="232"/>
      <c r="D243" s="233" t="s">
        <v>148</v>
      </c>
      <c r="E243" s="234" t="s">
        <v>1</v>
      </c>
      <c r="F243" s="235" t="s">
        <v>702</v>
      </c>
      <c r="G243" s="232"/>
      <c r="H243" s="234" t="s">
        <v>1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148</v>
      </c>
      <c r="AU243" s="241" t="s">
        <v>86</v>
      </c>
      <c r="AV243" s="13" t="s">
        <v>84</v>
      </c>
      <c r="AW243" s="13" t="s">
        <v>33</v>
      </c>
      <c r="AX243" s="13" t="s">
        <v>76</v>
      </c>
      <c r="AY243" s="241" t="s">
        <v>139</v>
      </c>
    </row>
    <row r="244" s="14" customFormat="1">
      <c r="A244" s="14"/>
      <c r="B244" s="242"/>
      <c r="C244" s="243"/>
      <c r="D244" s="233" t="s">
        <v>148</v>
      </c>
      <c r="E244" s="244" t="s">
        <v>1</v>
      </c>
      <c r="F244" s="245" t="s">
        <v>703</v>
      </c>
      <c r="G244" s="243"/>
      <c r="H244" s="246">
        <v>44.200000000000003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148</v>
      </c>
      <c r="AU244" s="252" t="s">
        <v>86</v>
      </c>
      <c r="AV244" s="14" t="s">
        <v>86</v>
      </c>
      <c r="AW244" s="14" t="s">
        <v>33</v>
      </c>
      <c r="AX244" s="14" t="s">
        <v>76</v>
      </c>
      <c r="AY244" s="252" t="s">
        <v>139</v>
      </c>
    </row>
    <row r="245" s="15" customFormat="1">
      <c r="A245" s="15"/>
      <c r="B245" s="253"/>
      <c r="C245" s="254"/>
      <c r="D245" s="233" t="s">
        <v>148</v>
      </c>
      <c r="E245" s="255" t="s">
        <v>1</v>
      </c>
      <c r="F245" s="256" t="s">
        <v>157</v>
      </c>
      <c r="G245" s="254"/>
      <c r="H245" s="257">
        <v>101.7</v>
      </c>
      <c r="I245" s="258"/>
      <c r="J245" s="254"/>
      <c r="K245" s="254"/>
      <c r="L245" s="259"/>
      <c r="M245" s="260"/>
      <c r="N245" s="261"/>
      <c r="O245" s="261"/>
      <c r="P245" s="261"/>
      <c r="Q245" s="261"/>
      <c r="R245" s="261"/>
      <c r="S245" s="261"/>
      <c r="T245" s="262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3" t="s">
        <v>148</v>
      </c>
      <c r="AU245" s="263" t="s">
        <v>86</v>
      </c>
      <c r="AV245" s="15" t="s">
        <v>146</v>
      </c>
      <c r="AW245" s="15" t="s">
        <v>33</v>
      </c>
      <c r="AX245" s="15" t="s">
        <v>84</v>
      </c>
      <c r="AY245" s="263" t="s">
        <v>139</v>
      </c>
    </row>
    <row r="246" s="2" customFormat="1" ht="21.75" customHeight="1">
      <c r="A246" s="38"/>
      <c r="B246" s="39"/>
      <c r="C246" s="218" t="s">
        <v>381</v>
      </c>
      <c r="D246" s="218" t="s">
        <v>141</v>
      </c>
      <c r="E246" s="219" t="s">
        <v>511</v>
      </c>
      <c r="F246" s="220" t="s">
        <v>512</v>
      </c>
      <c r="G246" s="221" t="s">
        <v>237</v>
      </c>
      <c r="H246" s="222">
        <v>1627.2000000000001</v>
      </c>
      <c r="I246" s="223"/>
      <c r="J246" s="224">
        <f>ROUND(I246*H246,2)</f>
        <v>0</v>
      </c>
      <c r="K246" s="220" t="s">
        <v>145</v>
      </c>
      <c r="L246" s="44"/>
      <c r="M246" s="225" t="s">
        <v>1</v>
      </c>
      <c r="N246" s="226" t="s">
        <v>41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146</v>
      </c>
      <c r="AT246" s="229" t="s">
        <v>141</v>
      </c>
      <c r="AU246" s="229" t="s">
        <v>86</v>
      </c>
      <c r="AY246" s="17" t="s">
        <v>139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84</v>
      </c>
      <c r="BK246" s="230">
        <f>ROUND(I246*H246,2)</f>
        <v>0</v>
      </c>
      <c r="BL246" s="17" t="s">
        <v>146</v>
      </c>
      <c r="BM246" s="229" t="s">
        <v>704</v>
      </c>
    </row>
    <row r="247" s="13" customFormat="1">
      <c r="A247" s="13"/>
      <c r="B247" s="231"/>
      <c r="C247" s="232"/>
      <c r="D247" s="233" t="s">
        <v>148</v>
      </c>
      <c r="E247" s="234" t="s">
        <v>1</v>
      </c>
      <c r="F247" s="235" t="s">
        <v>515</v>
      </c>
      <c r="G247" s="232"/>
      <c r="H247" s="234" t="s">
        <v>1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148</v>
      </c>
      <c r="AU247" s="241" t="s">
        <v>86</v>
      </c>
      <c r="AV247" s="13" t="s">
        <v>84</v>
      </c>
      <c r="AW247" s="13" t="s">
        <v>33</v>
      </c>
      <c r="AX247" s="13" t="s">
        <v>76</v>
      </c>
      <c r="AY247" s="241" t="s">
        <v>139</v>
      </c>
    </row>
    <row r="248" s="14" customFormat="1">
      <c r="A248" s="14"/>
      <c r="B248" s="242"/>
      <c r="C248" s="243"/>
      <c r="D248" s="233" t="s">
        <v>148</v>
      </c>
      <c r="E248" s="244" t="s">
        <v>1</v>
      </c>
      <c r="F248" s="245" t="s">
        <v>705</v>
      </c>
      <c r="G248" s="243"/>
      <c r="H248" s="246">
        <v>920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2" t="s">
        <v>148</v>
      </c>
      <c r="AU248" s="252" t="s">
        <v>86</v>
      </c>
      <c r="AV248" s="14" t="s">
        <v>86</v>
      </c>
      <c r="AW248" s="14" t="s">
        <v>33</v>
      </c>
      <c r="AX248" s="14" t="s">
        <v>76</v>
      </c>
      <c r="AY248" s="252" t="s">
        <v>139</v>
      </c>
    </row>
    <row r="249" s="14" customFormat="1">
      <c r="A249" s="14"/>
      <c r="B249" s="242"/>
      <c r="C249" s="243"/>
      <c r="D249" s="233" t="s">
        <v>148</v>
      </c>
      <c r="E249" s="244" t="s">
        <v>1</v>
      </c>
      <c r="F249" s="245" t="s">
        <v>706</v>
      </c>
      <c r="G249" s="243"/>
      <c r="H249" s="246">
        <v>707.20000000000005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2" t="s">
        <v>148</v>
      </c>
      <c r="AU249" s="252" t="s">
        <v>86</v>
      </c>
      <c r="AV249" s="14" t="s">
        <v>86</v>
      </c>
      <c r="AW249" s="14" t="s">
        <v>33</v>
      </c>
      <c r="AX249" s="14" t="s">
        <v>76</v>
      </c>
      <c r="AY249" s="252" t="s">
        <v>139</v>
      </c>
    </row>
    <row r="250" s="15" customFormat="1">
      <c r="A250" s="15"/>
      <c r="B250" s="253"/>
      <c r="C250" s="254"/>
      <c r="D250" s="233" t="s">
        <v>148</v>
      </c>
      <c r="E250" s="255" t="s">
        <v>1</v>
      </c>
      <c r="F250" s="256" t="s">
        <v>157</v>
      </c>
      <c r="G250" s="254"/>
      <c r="H250" s="257">
        <v>1627.2000000000001</v>
      </c>
      <c r="I250" s="258"/>
      <c r="J250" s="254"/>
      <c r="K250" s="254"/>
      <c r="L250" s="259"/>
      <c r="M250" s="260"/>
      <c r="N250" s="261"/>
      <c r="O250" s="261"/>
      <c r="P250" s="261"/>
      <c r="Q250" s="261"/>
      <c r="R250" s="261"/>
      <c r="S250" s="261"/>
      <c r="T250" s="262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3" t="s">
        <v>148</v>
      </c>
      <c r="AU250" s="263" t="s">
        <v>86</v>
      </c>
      <c r="AV250" s="15" t="s">
        <v>146</v>
      </c>
      <c r="AW250" s="15" t="s">
        <v>33</v>
      </c>
      <c r="AX250" s="15" t="s">
        <v>84</v>
      </c>
      <c r="AY250" s="263" t="s">
        <v>139</v>
      </c>
    </row>
    <row r="251" s="2" customFormat="1" ht="24.15" customHeight="1">
      <c r="A251" s="38"/>
      <c r="B251" s="39"/>
      <c r="C251" s="218" t="s">
        <v>392</v>
      </c>
      <c r="D251" s="218" t="s">
        <v>141</v>
      </c>
      <c r="E251" s="219" t="s">
        <v>603</v>
      </c>
      <c r="F251" s="220" t="s">
        <v>544</v>
      </c>
      <c r="G251" s="221" t="s">
        <v>237</v>
      </c>
      <c r="H251" s="222">
        <v>57.5</v>
      </c>
      <c r="I251" s="223"/>
      <c r="J251" s="224">
        <f>ROUND(I251*H251,2)</f>
        <v>0</v>
      </c>
      <c r="K251" s="220" t="s">
        <v>145</v>
      </c>
      <c r="L251" s="44"/>
      <c r="M251" s="225" t="s">
        <v>1</v>
      </c>
      <c r="N251" s="226" t="s">
        <v>41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146</v>
      </c>
      <c r="AT251" s="229" t="s">
        <v>141</v>
      </c>
      <c r="AU251" s="229" t="s">
        <v>86</v>
      </c>
      <c r="AY251" s="17" t="s">
        <v>139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84</v>
      </c>
      <c r="BK251" s="230">
        <f>ROUND(I251*H251,2)</f>
        <v>0</v>
      </c>
      <c r="BL251" s="17" t="s">
        <v>146</v>
      </c>
      <c r="BM251" s="229" t="s">
        <v>707</v>
      </c>
    </row>
    <row r="252" s="2" customFormat="1" ht="33" customHeight="1">
      <c r="A252" s="38"/>
      <c r="B252" s="39"/>
      <c r="C252" s="218" t="s">
        <v>397</v>
      </c>
      <c r="D252" s="218" t="s">
        <v>141</v>
      </c>
      <c r="E252" s="219" t="s">
        <v>708</v>
      </c>
      <c r="F252" s="220" t="s">
        <v>709</v>
      </c>
      <c r="G252" s="221" t="s">
        <v>237</v>
      </c>
      <c r="H252" s="222">
        <v>44.200000000000003</v>
      </c>
      <c r="I252" s="223"/>
      <c r="J252" s="224">
        <f>ROUND(I252*H252,2)</f>
        <v>0</v>
      </c>
      <c r="K252" s="220" t="s">
        <v>145</v>
      </c>
      <c r="L252" s="44"/>
      <c r="M252" s="225" t="s">
        <v>1</v>
      </c>
      <c r="N252" s="226" t="s">
        <v>41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146</v>
      </c>
      <c r="AT252" s="229" t="s">
        <v>141</v>
      </c>
      <c r="AU252" s="229" t="s">
        <v>86</v>
      </c>
      <c r="AY252" s="17" t="s">
        <v>139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84</v>
      </c>
      <c r="BK252" s="230">
        <f>ROUND(I252*H252,2)</f>
        <v>0</v>
      </c>
      <c r="BL252" s="17" t="s">
        <v>146</v>
      </c>
      <c r="BM252" s="229" t="s">
        <v>710</v>
      </c>
    </row>
    <row r="253" s="14" customFormat="1">
      <c r="A253" s="14"/>
      <c r="B253" s="242"/>
      <c r="C253" s="243"/>
      <c r="D253" s="233" t="s">
        <v>148</v>
      </c>
      <c r="E253" s="244" t="s">
        <v>1</v>
      </c>
      <c r="F253" s="245" t="s">
        <v>703</v>
      </c>
      <c r="G253" s="243"/>
      <c r="H253" s="246">
        <v>44.200000000000003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2" t="s">
        <v>148</v>
      </c>
      <c r="AU253" s="252" t="s">
        <v>86</v>
      </c>
      <c r="AV253" s="14" t="s">
        <v>86</v>
      </c>
      <c r="AW253" s="14" t="s">
        <v>33</v>
      </c>
      <c r="AX253" s="14" t="s">
        <v>84</v>
      </c>
      <c r="AY253" s="252" t="s">
        <v>139</v>
      </c>
    </row>
    <row r="254" s="12" customFormat="1" ht="22.8" customHeight="1">
      <c r="A254" s="12"/>
      <c r="B254" s="202"/>
      <c r="C254" s="203"/>
      <c r="D254" s="204" t="s">
        <v>75</v>
      </c>
      <c r="E254" s="216" t="s">
        <v>607</v>
      </c>
      <c r="F254" s="216" t="s">
        <v>521</v>
      </c>
      <c r="G254" s="203"/>
      <c r="H254" s="203"/>
      <c r="I254" s="206"/>
      <c r="J254" s="217">
        <f>BK254</f>
        <v>0</v>
      </c>
      <c r="K254" s="203"/>
      <c r="L254" s="208"/>
      <c r="M254" s="209"/>
      <c r="N254" s="210"/>
      <c r="O254" s="210"/>
      <c r="P254" s="211">
        <f>P255</f>
        <v>0</v>
      </c>
      <c r="Q254" s="210"/>
      <c r="R254" s="211">
        <f>R255</f>
        <v>0</v>
      </c>
      <c r="S254" s="210"/>
      <c r="T254" s="212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3" t="s">
        <v>84</v>
      </c>
      <c r="AT254" s="214" t="s">
        <v>75</v>
      </c>
      <c r="AU254" s="214" t="s">
        <v>84</v>
      </c>
      <c r="AY254" s="213" t="s">
        <v>139</v>
      </c>
      <c r="BK254" s="215">
        <f>BK255</f>
        <v>0</v>
      </c>
    </row>
    <row r="255" s="2" customFormat="1" ht="33" customHeight="1">
      <c r="A255" s="38"/>
      <c r="B255" s="39"/>
      <c r="C255" s="218" t="s">
        <v>404</v>
      </c>
      <c r="D255" s="218" t="s">
        <v>141</v>
      </c>
      <c r="E255" s="219" t="s">
        <v>442</v>
      </c>
      <c r="F255" s="220" t="s">
        <v>443</v>
      </c>
      <c r="G255" s="221" t="s">
        <v>237</v>
      </c>
      <c r="H255" s="222">
        <v>435.38400000000001</v>
      </c>
      <c r="I255" s="223"/>
      <c r="J255" s="224">
        <f>ROUND(I255*H255,2)</f>
        <v>0</v>
      </c>
      <c r="K255" s="220" t="s">
        <v>145</v>
      </c>
      <c r="L255" s="44"/>
      <c r="M255" s="277" t="s">
        <v>1</v>
      </c>
      <c r="N255" s="278" t="s">
        <v>41</v>
      </c>
      <c r="O255" s="279"/>
      <c r="P255" s="280">
        <f>O255*H255</f>
        <v>0</v>
      </c>
      <c r="Q255" s="280">
        <v>0</v>
      </c>
      <c r="R255" s="280">
        <f>Q255*H255</f>
        <v>0</v>
      </c>
      <c r="S255" s="280">
        <v>0</v>
      </c>
      <c r="T255" s="281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146</v>
      </c>
      <c r="AT255" s="229" t="s">
        <v>141</v>
      </c>
      <c r="AU255" s="229" t="s">
        <v>86</v>
      </c>
      <c r="AY255" s="17" t="s">
        <v>139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84</v>
      </c>
      <c r="BK255" s="230">
        <f>ROUND(I255*H255,2)</f>
        <v>0</v>
      </c>
      <c r="BL255" s="17" t="s">
        <v>146</v>
      </c>
      <c r="BM255" s="229" t="s">
        <v>711</v>
      </c>
    </row>
    <row r="256" s="2" customFormat="1" ht="6.96" customHeight="1">
      <c r="A256" s="38"/>
      <c r="B256" s="66"/>
      <c r="C256" s="67"/>
      <c r="D256" s="67"/>
      <c r="E256" s="67"/>
      <c r="F256" s="67"/>
      <c r="G256" s="67"/>
      <c r="H256" s="67"/>
      <c r="I256" s="67"/>
      <c r="J256" s="67"/>
      <c r="K256" s="67"/>
      <c r="L256" s="44"/>
      <c r="M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</row>
  </sheetData>
  <sheetProtection sheet="1" autoFilter="0" formatColumns="0" formatRows="0" objects="1" scenarios="1" spinCount="100000" saltValue="QvXX5gaMJtTNrcBMWbEXhRs2Zh06TpPKuc4jPEEGql2cX6RN+34UCdTs/cqYbJas44P4Yc0R26GXjDgDc8qIYg==" hashValue="Nvhv5AvWEGgWW98fnY0KBQfdv5Ub8wy07l2RvWL92O1TQrOxr8mgngUscKUuCffcV7VSmzZDvLDt7aOe9B43Mw==" algorithmName="SHA-512" password="CC35"/>
  <autoFilter ref="C122:K25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Účelová komunikace Zábřeh-Postřelmov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712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32</v>
      </c>
      <c r="G12" s="38"/>
      <c r="H12" s="38"/>
      <c r="I12" s="140" t="s">
        <v>22</v>
      </c>
      <c r="J12" s="144" t="str">
        <f>'Rekapitulace stavby'!AN8</f>
        <v>19. 1. 2022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ROUND((SUM(BE124:BE203)),  2)</f>
        <v>0</v>
      </c>
      <c r="G33" s="38"/>
      <c r="H33" s="38"/>
      <c r="I33" s="155">
        <v>0.20999999999999999</v>
      </c>
      <c r="J33" s="154">
        <f>ROUND(((SUM(BE124:BE203))*I33),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ROUND((SUM(BF124:BF203)),  2)</f>
        <v>0</v>
      </c>
      <c r="G34" s="38"/>
      <c r="H34" s="38"/>
      <c r="I34" s="155">
        <v>0.14999999999999999</v>
      </c>
      <c r="J34" s="154">
        <f>ROUND(((SUM(BF124:BF203))*I34),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ROUND((SUM(BG124:BG203)),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ROUND((SUM(BH124:BH203)),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ROUND((SUM(BI124:BI203)),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Účelová komunikace Zábřeh-Postřelmov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104 UN - Zábřeh -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19. 1. 2022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Zábřeh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110</v>
      </c>
      <c r="D94" s="176"/>
      <c r="E94" s="176"/>
      <c r="F94" s="176"/>
      <c r="G94" s="176"/>
      <c r="H94" s="176"/>
      <c r="I94" s="176"/>
      <c r="J94" s="177" t="s">
        <v>111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112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79"/>
      <c r="C97" s="180"/>
      <c r="D97" s="181" t="s">
        <v>114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115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524</v>
      </c>
      <c r="E99" s="188"/>
      <c r="F99" s="188"/>
      <c r="G99" s="188"/>
      <c r="H99" s="188"/>
      <c r="I99" s="188"/>
      <c r="J99" s="189">
        <f>J162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525</v>
      </c>
      <c r="E100" s="188"/>
      <c r="F100" s="188"/>
      <c r="G100" s="188"/>
      <c r="H100" s="188"/>
      <c r="I100" s="188"/>
      <c r="J100" s="189">
        <f>J171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618</v>
      </c>
      <c r="E101" s="188"/>
      <c r="F101" s="188"/>
      <c r="G101" s="188"/>
      <c r="H101" s="188"/>
      <c r="I101" s="188"/>
      <c r="J101" s="189">
        <f>J187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619</v>
      </c>
      <c r="E102" s="188"/>
      <c r="F102" s="188"/>
      <c r="G102" s="188"/>
      <c r="H102" s="188"/>
      <c r="I102" s="188"/>
      <c r="J102" s="189">
        <f>J189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713</v>
      </c>
      <c r="E103" s="188"/>
      <c r="F103" s="188"/>
      <c r="G103" s="188"/>
      <c r="H103" s="188"/>
      <c r="I103" s="188"/>
      <c r="J103" s="189">
        <f>J191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119</v>
      </c>
      <c r="E104" s="188"/>
      <c r="F104" s="188"/>
      <c r="G104" s="188"/>
      <c r="H104" s="188"/>
      <c r="I104" s="188"/>
      <c r="J104" s="189">
        <f>J194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Účelová komunikace Zábřeh-Postřelmov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104 UN - Zábřeh - komunikace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19. 1. 2022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Město Zábřeh</v>
      </c>
      <c r="G120" s="40"/>
      <c r="H120" s="40"/>
      <c r="I120" s="32" t="s">
        <v>31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29</v>
      </c>
      <c r="D121" s="40"/>
      <c r="E121" s="40"/>
      <c r="F121" s="27" t="str">
        <f>IF(E18="","",E18)</f>
        <v>Vyplň údaj</v>
      </c>
      <c r="G121" s="40"/>
      <c r="H121" s="40"/>
      <c r="I121" s="32" t="s">
        <v>34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125</v>
      </c>
      <c r="D123" s="194" t="s">
        <v>61</v>
      </c>
      <c r="E123" s="194" t="s">
        <v>57</v>
      </c>
      <c r="F123" s="194" t="s">
        <v>58</v>
      </c>
      <c r="G123" s="194" t="s">
        <v>126</v>
      </c>
      <c r="H123" s="194" t="s">
        <v>127</v>
      </c>
      <c r="I123" s="194" t="s">
        <v>128</v>
      </c>
      <c r="J123" s="194" t="s">
        <v>111</v>
      </c>
      <c r="K123" s="195" t="s">
        <v>129</v>
      </c>
      <c r="L123" s="196"/>
      <c r="M123" s="100" t="s">
        <v>1</v>
      </c>
      <c r="N123" s="101" t="s">
        <v>40</v>
      </c>
      <c r="O123" s="101" t="s">
        <v>130</v>
      </c>
      <c r="P123" s="101" t="s">
        <v>131</v>
      </c>
      <c r="Q123" s="101" t="s">
        <v>132</v>
      </c>
      <c r="R123" s="101" t="s">
        <v>133</v>
      </c>
      <c r="S123" s="101" t="s">
        <v>134</v>
      </c>
      <c r="T123" s="102" t="s">
        <v>135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136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1365.34823263</v>
      </c>
      <c r="S124" s="104"/>
      <c r="T124" s="200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113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75</v>
      </c>
      <c r="E125" s="205" t="s">
        <v>137</v>
      </c>
      <c r="F125" s="205" t="s">
        <v>138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P126+P162+P171+P187+P189+P191+P194</f>
        <v>0</v>
      </c>
      <c r="Q125" s="210"/>
      <c r="R125" s="211">
        <f>R126+R162+R171+R187+R189+R191+R194</f>
        <v>1365.34823263</v>
      </c>
      <c r="S125" s="210"/>
      <c r="T125" s="212">
        <f>T126+T162+T171+T187+T189+T191+T194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76</v>
      </c>
      <c r="AY125" s="213" t="s">
        <v>139</v>
      </c>
      <c r="BK125" s="215">
        <f>BK126+BK162+BK171+BK187+BK189+BK191+BK194</f>
        <v>0</v>
      </c>
    </row>
    <row r="126" s="12" customFormat="1" ht="22.8" customHeight="1">
      <c r="A126" s="12"/>
      <c r="B126" s="202"/>
      <c r="C126" s="203"/>
      <c r="D126" s="204" t="s">
        <v>75</v>
      </c>
      <c r="E126" s="216" t="s">
        <v>84</v>
      </c>
      <c r="F126" s="216" t="s">
        <v>140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SUM(P127:P161)</f>
        <v>0</v>
      </c>
      <c r="Q126" s="210"/>
      <c r="R126" s="211">
        <f>SUM(R127:R161)</f>
        <v>56</v>
      </c>
      <c r="S126" s="210"/>
      <c r="T126" s="212">
        <f>SUM(T127:T161)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84</v>
      </c>
      <c r="AY126" s="213" t="s">
        <v>139</v>
      </c>
      <c r="BK126" s="215">
        <f>SUM(BK127:BK161)</f>
        <v>0</v>
      </c>
    </row>
    <row r="127" s="2" customFormat="1" ht="33" customHeight="1">
      <c r="A127" s="38"/>
      <c r="B127" s="39"/>
      <c r="C127" s="218" t="s">
        <v>84</v>
      </c>
      <c r="D127" s="218" t="s">
        <v>141</v>
      </c>
      <c r="E127" s="219" t="s">
        <v>142</v>
      </c>
      <c r="F127" s="220" t="s">
        <v>468</v>
      </c>
      <c r="G127" s="221" t="s">
        <v>144</v>
      </c>
      <c r="H127" s="222">
        <v>381.90600000000001</v>
      </c>
      <c r="I127" s="223"/>
      <c r="J127" s="224">
        <f>ROUND(I127*H127,2)</f>
        <v>0</v>
      </c>
      <c r="K127" s="220" t="s">
        <v>145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146</v>
      </c>
      <c r="AT127" s="229" t="s">
        <v>141</v>
      </c>
      <c r="AU127" s="229" t="s">
        <v>86</v>
      </c>
      <c r="AY127" s="17" t="s">
        <v>139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146</v>
      </c>
      <c r="BM127" s="229" t="s">
        <v>714</v>
      </c>
    </row>
    <row r="128" s="13" customFormat="1">
      <c r="A128" s="13"/>
      <c r="B128" s="231"/>
      <c r="C128" s="232"/>
      <c r="D128" s="233" t="s">
        <v>148</v>
      </c>
      <c r="E128" s="234" t="s">
        <v>1</v>
      </c>
      <c r="F128" s="235" t="s">
        <v>715</v>
      </c>
      <c r="G128" s="232"/>
      <c r="H128" s="234" t="s">
        <v>1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148</v>
      </c>
      <c r="AU128" s="241" t="s">
        <v>86</v>
      </c>
      <c r="AV128" s="13" t="s">
        <v>84</v>
      </c>
      <c r="AW128" s="13" t="s">
        <v>33</v>
      </c>
      <c r="AX128" s="13" t="s">
        <v>76</v>
      </c>
      <c r="AY128" s="241" t="s">
        <v>139</v>
      </c>
    </row>
    <row r="129" s="14" customFormat="1">
      <c r="A129" s="14"/>
      <c r="B129" s="242"/>
      <c r="C129" s="243"/>
      <c r="D129" s="233" t="s">
        <v>148</v>
      </c>
      <c r="E129" s="244" t="s">
        <v>1</v>
      </c>
      <c r="F129" s="245" t="s">
        <v>716</v>
      </c>
      <c r="G129" s="243"/>
      <c r="H129" s="246">
        <v>381.90600000000001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148</v>
      </c>
      <c r="AU129" s="252" t="s">
        <v>86</v>
      </c>
      <c r="AV129" s="14" t="s">
        <v>86</v>
      </c>
      <c r="AW129" s="14" t="s">
        <v>33</v>
      </c>
      <c r="AX129" s="14" t="s">
        <v>76</v>
      </c>
      <c r="AY129" s="252" t="s">
        <v>139</v>
      </c>
    </row>
    <row r="130" s="15" customFormat="1">
      <c r="A130" s="15"/>
      <c r="B130" s="253"/>
      <c r="C130" s="254"/>
      <c r="D130" s="233" t="s">
        <v>148</v>
      </c>
      <c r="E130" s="255" t="s">
        <v>1</v>
      </c>
      <c r="F130" s="256" t="s">
        <v>157</v>
      </c>
      <c r="G130" s="254"/>
      <c r="H130" s="257">
        <v>381.90600000000001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3" t="s">
        <v>148</v>
      </c>
      <c r="AU130" s="263" t="s">
        <v>86</v>
      </c>
      <c r="AV130" s="15" t="s">
        <v>146</v>
      </c>
      <c r="AW130" s="15" t="s">
        <v>33</v>
      </c>
      <c r="AX130" s="15" t="s">
        <v>84</v>
      </c>
      <c r="AY130" s="263" t="s">
        <v>139</v>
      </c>
    </row>
    <row r="131" s="2" customFormat="1" ht="33" customHeight="1">
      <c r="A131" s="38"/>
      <c r="B131" s="39"/>
      <c r="C131" s="218" t="s">
        <v>86</v>
      </c>
      <c r="D131" s="218" t="s">
        <v>141</v>
      </c>
      <c r="E131" s="219" t="s">
        <v>158</v>
      </c>
      <c r="F131" s="220" t="s">
        <v>717</v>
      </c>
      <c r="G131" s="221" t="s">
        <v>144</v>
      </c>
      <c r="H131" s="222">
        <v>66.200000000000003</v>
      </c>
      <c r="I131" s="223"/>
      <c r="J131" s="224">
        <f>ROUND(I131*H131,2)</f>
        <v>0</v>
      </c>
      <c r="K131" s="220" t="s">
        <v>145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146</v>
      </c>
      <c r="AT131" s="229" t="s">
        <v>141</v>
      </c>
      <c r="AU131" s="229" t="s">
        <v>86</v>
      </c>
      <c r="AY131" s="17" t="s">
        <v>139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146</v>
      </c>
      <c r="BM131" s="229" t="s">
        <v>718</v>
      </c>
    </row>
    <row r="132" s="2" customFormat="1" ht="37.8" customHeight="1">
      <c r="A132" s="38"/>
      <c r="B132" s="39"/>
      <c r="C132" s="218" t="s">
        <v>171</v>
      </c>
      <c r="D132" s="218" t="s">
        <v>141</v>
      </c>
      <c r="E132" s="219" t="s">
        <v>535</v>
      </c>
      <c r="F132" s="220" t="s">
        <v>536</v>
      </c>
      <c r="G132" s="221" t="s">
        <v>144</v>
      </c>
      <c r="H132" s="222">
        <v>448.10000000000002</v>
      </c>
      <c r="I132" s="223"/>
      <c r="J132" s="224">
        <f>ROUND(I132*H132,2)</f>
        <v>0</v>
      </c>
      <c r="K132" s="220" t="s">
        <v>145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146</v>
      </c>
      <c r="AT132" s="229" t="s">
        <v>141</v>
      </c>
      <c r="AU132" s="229" t="s">
        <v>86</v>
      </c>
      <c r="AY132" s="17" t="s">
        <v>139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146</v>
      </c>
      <c r="BM132" s="229" t="s">
        <v>719</v>
      </c>
    </row>
    <row r="133" s="13" customFormat="1">
      <c r="A133" s="13"/>
      <c r="B133" s="231"/>
      <c r="C133" s="232"/>
      <c r="D133" s="233" t="s">
        <v>148</v>
      </c>
      <c r="E133" s="234" t="s">
        <v>1</v>
      </c>
      <c r="F133" s="235" t="s">
        <v>720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148</v>
      </c>
      <c r="AU133" s="241" t="s">
        <v>86</v>
      </c>
      <c r="AV133" s="13" t="s">
        <v>84</v>
      </c>
      <c r="AW133" s="13" t="s">
        <v>33</v>
      </c>
      <c r="AX133" s="13" t="s">
        <v>76</v>
      </c>
      <c r="AY133" s="241" t="s">
        <v>139</v>
      </c>
    </row>
    <row r="134" s="14" customFormat="1">
      <c r="A134" s="14"/>
      <c r="B134" s="242"/>
      <c r="C134" s="243"/>
      <c r="D134" s="233" t="s">
        <v>148</v>
      </c>
      <c r="E134" s="244" t="s">
        <v>1</v>
      </c>
      <c r="F134" s="245" t="s">
        <v>721</v>
      </c>
      <c r="G134" s="243"/>
      <c r="H134" s="246">
        <v>448.10000000000002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148</v>
      </c>
      <c r="AU134" s="252" t="s">
        <v>86</v>
      </c>
      <c r="AV134" s="14" t="s">
        <v>86</v>
      </c>
      <c r="AW134" s="14" t="s">
        <v>33</v>
      </c>
      <c r="AX134" s="14" t="s">
        <v>76</v>
      </c>
      <c r="AY134" s="252" t="s">
        <v>139</v>
      </c>
    </row>
    <row r="135" s="15" customFormat="1">
      <c r="A135" s="15"/>
      <c r="B135" s="253"/>
      <c r="C135" s="254"/>
      <c r="D135" s="233" t="s">
        <v>148</v>
      </c>
      <c r="E135" s="255" t="s">
        <v>1</v>
      </c>
      <c r="F135" s="256" t="s">
        <v>157</v>
      </c>
      <c r="G135" s="254"/>
      <c r="H135" s="257">
        <v>448.10000000000002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3" t="s">
        <v>148</v>
      </c>
      <c r="AU135" s="263" t="s">
        <v>86</v>
      </c>
      <c r="AV135" s="15" t="s">
        <v>146</v>
      </c>
      <c r="AW135" s="15" t="s">
        <v>33</v>
      </c>
      <c r="AX135" s="15" t="s">
        <v>84</v>
      </c>
      <c r="AY135" s="263" t="s">
        <v>139</v>
      </c>
    </row>
    <row r="136" s="2" customFormat="1" ht="37.8" customHeight="1">
      <c r="A136" s="38"/>
      <c r="B136" s="39"/>
      <c r="C136" s="218" t="s">
        <v>146</v>
      </c>
      <c r="D136" s="218" t="s">
        <v>141</v>
      </c>
      <c r="E136" s="219" t="s">
        <v>538</v>
      </c>
      <c r="F136" s="220" t="s">
        <v>539</v>
      </c>
      <c r="G136" s="221" t="s">
        <v>144</v>
      </c>
      <c r="H136" s="222">
        <v>3136.6999999999998</v>
      </c>
      <c r="I136" s="223"/>
      <c r="J136" s="224">
        <f>ROUND(I136*H136,2)</f>
        <v>0</v>
      </c>
      <c r="K136" s="220" t="s">
        <v>145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146</v>
      </c>
      <c r="AT136" s="229" t="s">
        <v>141</v>
      </c>
      <c r="AU136" s="229" t="s">
        <v>86</v>
      </c>
      <c r="AY136" s="17" t="s">
        <v>139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146</v>
      </c>
      <c r="BM136" s="229" t="s">
        <v>722</v>
      </c>
    </row>
    <row r="137" s="13" customFormat="1">
      <c r="A137" s="13"/>
      <c r="B137" s="231"/>
      <c r="C137" s="232"/>
      <c r="D137" s="233" t="s">
        <v>148</v>
      </c>
      <c r="E137" s="234" t="s">
        <v>1</v>
      </c>
      <c r="F137" s="235" t="s">
        <v>515</v>
      </c>
      <c r="G137" s="232"/>
      <c r="H137" s="234" t="s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148</v>
      </c>
      <c r="AU137" s="241" t="s">
        <v>86</v>
      </c>
      <c r="AV137" s="13" t="s">
        <v>84</v>
      </c>
      <c r="AW137" s="13" t="s">
        <v>33</v>
      </c>
      <c r="AX137" s="13" t="s">
        <v>76</v>
      </c>
      <c r="AY137" s="241" t="s">
        <v>139</v>
      </c>
    </row>
    <row r="138" s="14" customFormat="1">
      <c r="A138" s="14"/>
      <c r="B138" s="242"/>
      <c r="C138" s="243"/>
      <c r="D138" s="233" t="s">
        <v>148</v>
      </c>
      <c r="E138" s="244" t="s">
        <v>1</v>
      </c>
      <c r="F138" s="245" t="s">
        <v>723</v>
      </c>
      <c r="G138" s="243"/>
      <c r="H138" s="246">
        <v>3136.6999999999998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148</v>
      </c>
      <c r="AU138" s="252" t="s">
        <v>86</v>
      </c>
      <c r="AV138" s="14" t="s">
        <v>86</v>
      </c>
      <c r="AW138" s="14" t="s">
        <v>33</v>
      </c>
      <c r="AX138" s="14" t="s">
        <v>76</v>
      </c>
      <c r="AY138" s="252" t="s">
        <v>139</v>
      </c>
    </row>
    <row r="139" s="15" customFormat="1">
      <c r="A139" s="15"/>
      <c r="B139" s="253"/>
      <c r="C139" s="254"/>
      <c r="D139" s="233" t="s">
        <v>148</v>
      </c>
      <c r="E139" s="255" t="s">
        <v>1</v>
      </c>
      <c r="F139" s="256" t="s">
        <v>157</v>
      </c>
      <c r="G139" s="254"/>
      <c r="H139" s="257">
        <v>3136.6999999999998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3" t="s">
        <v>148</v>
      </c>
      <c r="AU139" s="263" t="s">
        <v>86</v>
      </c>
      <c r="AV139" s="15" t="s">
        <v>146</v>
      </c>
      <c r="AW139" s="15" t="s">
        <v>33</v>
      </c>
      <c r="AX139" s="15" t="s">
        <v>84</v>
      </c>
      <c r="AY139" s="263" t="s">
        <v>139</v>
      </c>
    </row>
    <row r="140" s="2" customFormat="1" ht="16.5" customHeight="1">
      <c r="A140" s="38"/>
      <c r="B140" s="39"/>
      <c r="C140" s="218" t="s">
        <v>196</v>
      </c>
      <c r="D140" s="218" t="s">
        <v>141</v>
      </c>
      <c r="E140" s="219" t="s">
        <v>203</v>
      </c>
      <c r="F140" s="220" t="s">
        <v>204</v>
      </c>
      <c r="G140" s="221" t="s">
        <v>144</v>
      </c>
      <c r="H140" s="222">
        <v>448.10000000000002</v>
      </c>
      <c r="I140" s="223"/>
      <c r="J140" s="224">
        <f>ROUND(I140*H140,2)</f>
        <v>0</v>
      </c>
      <c r="K140" s="220" t="s">
        <v>145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146</v>
      </c>
      <c r="AT140" s="229" t="s">
        <v>141</v>
      </c>
      <c r="AU140" s="229" t="s">
        <v>86</v>
      </c>
      <c r="AY140" s="17" t="s">
        <v>139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146</v>
      </c>
      <c r="BM140" s="229" t="s">
        <v>724</v>
      </c>
    </row>
    <row r="141" s="2" customFormat="1" ht="24.15" customHeight="1">
      <c r="A141" s="38"/>
      <c r="B141" s="39"/>
      <c r="C141" s="218" t="s">
        <v>202</v>
      </c>
      <c r="D141" s="218" t="s">
        <v>141</v>
      </c>
      <c r="E141" s="219" t="s">
        <v>543</v>
      </c>
      <c r="F141" s="220" t="s">
        <v>544</v>
      </c>
      <c r="G141" s="221" t="s">
        <v>237</v>
      </c>
      <c r="H141" s="222">
        <v>761.79999999999995</v>
      </c>
      <c r="I141" s="223"/>
      <c r="J141" s="224">
        <f>ROUND(I141*H141,2)</f>
        <v>0</v>
      </c>
      <c r="K141" s="220" t="s">
        <v>145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146</v>
      </c>
      <c r="AT141" s="229" t="s">
        <v>141</v>
      </c>
      <c r="AU141" s="229" t="s">
        <v>86</v>
      </c>
      <c r="AY141" s="17" t="s">
        <v>139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146</v>
      </c>
      <c r="BM141" s="229" t="s">
        <v>725</v>
      </c>
    </row>
    <row r="142" s="2" customFormat="1" ht="24.15" customHeight="1">
      <c r="A142" s="38"/>
      <c r="B142" s="39"/>
      <c r="C142" s="218" t="s">
        <v>193</v>
      </c>
      <c r="D142" s="218" t="s">
        <v>141</v>
      </c>
      <c r="E142" s="219" t="s">
        <v>214</v>
      </c>
      <c r="F142" s="220" t="s">
        <v>473</v>
      </c>
      <c r="G142" s="221" t="s">
        <v>216</v>
      </c>
      <c r="H142" s="222">
        <v>1091.2000000000001</v>
      </c>
      <c r="I142" s="223"/>
      <c r="J142" s="224">
        <f>ROUND(I142*H142,2)</f>
        <v>0</v>
      </c>
      <c r="K142" s="220" t="s">
        <v>145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146</v>
      </c>
      <c r="AT142" s="229" t="s">
        <v>141</v>
      </c>
      <c r="AU142" s="229" t="s">
        <v>86</v>
      </c>
      <c r="AY142" s="17" t="s">
        <v>139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146</v>
      </c>
      <c r="BM142" s="229" t="s">
        <v>726</v>
      </c>
    </row>
    <row r="143" s="2" customFormat="1" ht="24.15" customHeight="1">
      <c r="A143" s="38"/>
      <c r="B143" s="39"/>
      <c r="C143" s="218" t="s">
        <v>213</v>
      </c>
      <c r="D143" s="218" t="s">
        <v>141</v>
      </c>
      <c r="E143" s="219" t="s">
        <v>220</v>
      </c>
      <c r="F143" s="220" t="s">
        <v>221</v>
      </c>
      <c r="G143" s="221" t="s">
        <v>144</v>
      </c>
      <c r="H143" s="222">
        <v>35</v>
      </c>
      <c r="I143" s="223"/>
      <c r="J143" s="224">
        <f>ROUND(I143*H143,2)</f>
        <v>0</v>
      </c>
      <c r="K143" s="220" t="s">
        <v>145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146</v>
      </c>
      <c r="AT143" s="229" t="s">
        <v>141</v>
      </c>
      <c r="AU143" s="229" t="s">
        <v>86</v>
      </c>
      <c r="AY143" s="17" t="s">
        <v>139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146</v>
      </c>
      <c r="BM143" s="229" t="s">
        <v>727</v>
      </c>
    </row>
    <row r="144" s="13" customFormat="1">
      <c r="A144" s="13"/>
      <c r="B144" s="231"/>
      <c r="C144" s="232"/>
      <c r="D144" s="233" t="s">
        <v>148</v>
      </c>
      <c r="E144" s="234" t="s">
        <v>1</v>
      </c>
      <c r="F144" s="235" t="s">
        <v>728</v>
      </c>
      <c r="G144" s="232"/>
      <c r="H144" s="234" t="s">
        <v>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148</v>
      </c>
      <c r="AU144" s="241" t="s">
        <v>86</v>
      </c>
      <c r="AV144" s="13" t="s">
        <v>84</v>
      </c>
      <c r="AW144" s="13" t="s">
        <v>33</v>
      </c>
      <c r="AX144" s="13" t="s">
        <v>76</v>
      </c>
      <c r="AY144" s="241" t="s">
        <v>139</v>
      </c>
    </row>
    <row r="145" s="13" customFormat="1">
      <c r="A145" s="13"/>
      <c r="B145" s="231"/>
      <c r="C145" s="232"/>
      <c r="D145" s="233" t="s">
        <v>148</v>
      </c>
      <c r="E145" s="234" t="s">
        <v>1</v>
      </c>
      <c r="F145" s="235" t="s">
        <v>729</v>
      </c>
      <c r="G145" s="232"/>
      <c r="H145" s="234" t="s">
        <v>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148</v>
      </c>
      <c r="AU145" s="241" t="s">
        <v>86</v>
      </c>
      <c r="AV145" s="13" t="s">
        <v>84</v>
      </c>
      <c r="AW145" s="13" t="s">
        <v>33</v>
      </c>
      <c r="AX145" s="13" t="s">
        <v>76</v>
      </c>
      <c r="AY145" s="241" t="s">
        <v>139</v>
      </c>
    </row>
    <row r="146" s="14" customFormat="1">
      <c r="A146" s="14"/>
      <c r="B146" s="242"/>
      <c r="C146" s="243"/>
      <c r="D146" s="233" t="s">
        <v>148</v>
      </c>
      <c r="E146" s="244" t="s">
        <v>1</v>
      </c>
      <c r="F146" s="245" t="s">
        <v>225</v>
      </c>
      <c r="G146" s="243"/>
      <c r="H146" s="246">
        <v>16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148</v>
      </c>
      <c r="AU146" s="252" t="s">
        <v>86</v>
      </c>
      <c r="AV146" s="14" t="s">
        <v>86</v>
      </c>
      <c r="AW146" s="14" t="s">
        <v>33</v>
      </c>
      <c r="AX146" s="14" t="s">
        <v>76</v>
      </c>
      <c r="AY146" s="252" t="s">
        <v>139</v>
      </c>
    </row>
    <row r="147" s="13" customFormat="1">
      <c r="A147" s="13"/>
      <c r="B147" s="231"/>
      <c r="C147" s="232"/>
      <c r="D147" s="233" t="s">
        <v>148</v>
      </c>
      <c r="E147" s="234" t="s">
        <v>1</v>
      </c>
      <c r="F147" s="235" t="s">
        <v>730</v>
      </c>
      <c r="G147" s="232"/>
      <c r="H147" s="234" t="s">
        <v>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148</v>
      </c>
      <c r="AU147" s="241" t="s">
        <v>86</v>
      </c>
      <c r="AV147" s="13" t="s">
        <v>84</v>
      </c>
      <c r="AW147" s="13" t="s">
        <v>33</v>
      </c>
      <c r="AX147" s="13" t="s">
        <v>76</v>
      </c>
      <c r="AY147" s="241" t="s">
        <v>139</v>
      </c>
    </row>
    <row r="148" s="14" customFormat="1">
      <c r="A148" s="14"/>
      <c r="B148" s="242"/>
      <c r="C148" s="243"/>
      <c r="D148" s="233" t="s">
        <v>148</v>
      </c>
      <c r="E148" s="244" t="s">
        <v>1</v>
      </c>
      <c r="F148" s="245" t="s">
        <v>731</v>
      </c>
      <c r="G148" s="243"/>
      <c r="H148" s="246">
        <v>12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148</v>
      </c>
      <c r="AU148" s="252" t="s">
        <v>86</v>
      </c>
      <c r="AV148" s="14" t="s">
        <v>86</v>
      </c>
      <c r="AW148" s="14" t="s">
        <v>33</v>
      </c>
      <c r="AX148" s="14" t="s">
        <v>76</v>
      </c>
      <c r="AY148" s="252" t="s">
        <v>139</v>
      </c>
    </row>
    <row r="149" s="13" customFormat="1">
      <c r="A149" s="13"/>
      <c r="B149" s="231"/>
      <c r="C149" s="232"/>
      <c r="D149" s="233" t="s">
        <v>148</v>
      </c>
      <c r="E149" s="234" t="s">
        <v>1</v>
      </c>
      <c r="F149" s="235" t="s">
        <v>732</v>
      </c>
      <c r="G149" s="232"/>
      <c r="H149" s="234" t="s">
        <v>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148</v>
      </c>
      <c r="AU149" s="241" t="s">
        <v>86</v>
      </c>
      <c r="AV149" s="13" t="s">
        <v>84</v>
      </c>
      <c r="AW149" s="13" t="s">
        <v>33</v>
      </c>
      <c r="AX149" s="13" t="s">
        <v>76</v>
      </c>
      <c r="AY149" s="241" t="s">
        <v>139</v>
      </c>
    </row>
    <row r="150" s="13" customFormat="1">
      <c r="A150" s="13"/>
      <c r="B150" s="231"/>
      <c r="C150" s="232"/>
      <c r="D150" s="233" t="s">
        <v>148</v>
      </c>
      <c r="E150" s="234" t="s">
        <v>1</v>
      </c>
      <c r="F150" s="235" t="s">
        <v>729</v>
      </c>
      <c r="G150" s="232"/>
      <c r="H150" s="234" t="s">
        <v>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148</v>
      </c>
      <c r="AU150" s="241" t="s">
        <v>86</v>
      </c>
      <c r="AV150" s="13" t="s">
        <v>84</v>
      </c>
      <c r="AW150" s="13" t="s">
        <v>33</v>
      </c>
      <c r="AX150" s="13" t="s">
        <v>76</v>
      </c>
      <c r="AY150" s="241" t="s">
        <v>139</v>
      </c>
    </row>
    <row r="151" s="14" customFormat="1">
      <c r="A151" s="14"/>
      <c r="B151" s="242"/>
      <c r="C151" s="243"/>
      <c r="D151" s="233" t="s">
        <v>148</v>
      </c>
      <c r="E151" s="244" t="s">
        <v>1</v>
      </c>
      <c r="F151" s="245" t="s">
        <v>230</v>
      </c>
      <c r="G151" s="243"/>
      <c r="H151" s="246">
        <v>4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148</v>
      </c>
      <c r="AU151" s="252" t="s">
        <v>86</v>
      </c>
      <c r="AV151" s="14" t="s">
        <v>86</v>
      </c>
      <c r="AW151" s="14" t="s">
        <v>33</v>
      </c>
      <c r="AX151" s="14" t="s">
        <v>76</v>
      </c>
      <c r="AY151" s="252" t="s">
        <v>139</v>
      </c>
    </row>
    <row r="152" s="13" customFormat="1">
      <c r="A152" s="13"/>
      <c r="B152" s="231"/>
      <c r="C152" s="232"/>
      <c r="D152" s="233" t="s">
        <v>148</v>
      </c>
      <c r="E152" s="234" t="s">
        <v>1</v>
      </c>
      <c r="F152" s="235" t="s">
        <v>730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148</v>
      </c>
      <c r="AU152" s="241" t="s">
        <v>86</v>
      </c>
      <c r="AV152" s="13" t="s">
        <v>84</v>
      </c>
      <c r="AW152" s="13" t="s">
        <v>33</v>
      </c>
      <c r="AX152" s="13" t="s">
        <v>76</v>
      </c>
      <c r="AY152" s="241" t="s">
        <v>139</v>
      </c>
    </row>
    <row r="153" s="14" customFormat="1">
      <c r="A153" s="14"/>
      <c r="B153" s="242"/>
      <c r="C153" s="243"/>
      <c r="D153" s="233" t="s">
        <v>148</v>
      </c>
      <c r="E153" s="244" t="s">
        <v>1</v>
      </c>
      <c r="F153" s="245" t="s">
        <v>733</v>
      </c>
      <c r="G153" s="243"/>
      <c r="H153" s="246">
        <v>3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148</v>
      </c>
      <c r="AU153" s="252" t="s">
        <v>86</v>
      </c>
      <c r="AV153" s="14" t="s">
        <v>86</v>
      </c>
      <c r="AW153" s="14" t="s">
        <v>33</v>
      </c>
      <c r="AX153" s="14" t="s">
        <v>76</v>
      </c>
      <c r="AY153" s="252" t="s">
        <v>139</v>
      </c>
    </row>
    <row r="154" s="15" customFormat="1">
      <c r="A154" s="15"/>
      <c r="B154" s="253"/>
      <c r="C154" s="254"/>
      <c r="D154" s="233" t="s">
        <v>148</v>
      </c>
      <c r="E154" s="255" t="s">
        <v>1</v>
      </c>
      <c r="F154" s="256" t="s">
        <v>157</v>
      </c>
      <c r="G154" s="254"/>
      <c r="H154" s="257">
        <v>35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148</v>
      </c>
      <c r="AU154" s="263" t="s">
        <v>86</v>
      </c>
      <c r="AV154" s="15" t="s">
        <v>146</v>
      </c>
      <c r="AW154" s="15" t="s">
        <v>33</v>
      </c>
      <c r="AX154" s="15" t="s">
        <v>84</v>
      </c>
      <c r="AY154" s="263" t="s">
        <v>139</v>
      </c>
    </row>
    <row r="155" s="2" customFormat="1" ht="16.5" customHeight="1">
      <c r="A155" s="38"/>
      <c r="B155" s="39"/>
      <c r="C155" s="264" t="s">
        <v>219</v>
      </c>
      <c r="D155" s="264" t="s">
        <v>234</v>
      </c>
      <c r="E155" s="265" t="s">
        <v>235</v>
      </c>
      <c r="F155" s="266" t="s">
        <v>236</v>
      </c>
      <c r="G155" s="267" t="s">
        <v>237</v>
      </c>
      <c r="H155" s="268">
        <v>56</v>
      </c>
      <c r="I155" s="269"/>
      <c r="J155" s="270">
        <f>ROUND(I155*H155,2)</f>
        <v>0</v>
      </c>
      <c r="K155" s="266" t="s">
        <v>145</v>
      </c>
      <c r="L155" s="271"/>
      <c r="M155" s="272" t="s">
        <v>1</v>
      </c>
      <c r="N155" s="273" t="s">
        <v>41</v>
      </c>
      <c r="O155" s="91"/>
      <c r="P155" s="227">
        <f>O155*H155</f>
        <v>0</v>
      </c>
      <c r="Q155" s="227">
        <v>1</v>
      </c>
      <c r="R155" s="227">
        <f>Q155*H155</f>
        <v>56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213</v>
      </c>
      <c r="AT155" s="229" t="s">
        <v>234</v>
      </c>
      <c r="AU155" s="229" t="s">
        <v>86</v>
      </c>
      <c r="AY155" s="17" t="s">
        <v>139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146</v>
      </c>
      <c r="BM155" s="229" t="s">
        <v>734</v>
      </c>
    </row>
    <row r="156" s="13" customFormat="1">
      <c r="A156" s="13"/>
      <c r="B156" s="231"/>
      <c r="C156" s="232"/>
      <c r="D156" s="233" t="s">
        <v>148</v>
      </c>
      <c r="E156" s="234" t="s">
        <v>1</v>
      </c>
      <c r="F156" s="235" t="s">
        <v>239</v>
      </c>
      <c r="G156" s="232"/>
      <c r="H156" s="234" t="s">
        <v>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148</v>
      </c>
      <c r="AU156" s="241" t="s">
        <v>86</v>
      </c>
      <c r="AV156" s="13" t="s">
        <v>84</v>
      </c>
      <c r="AW156" s="13" t="s">
        <v>33</v>
      </c>
      <c r="AX156" s="13" t="s">
        <v>76</v>
      </c>
      <c r="AY156" s="241" t="s">
        <v>139</v>
      </c>
    </row>
    <row r="157" s="13" customFormat="1">
      <c r="A157" s="13"/>
      <c r="B157" s="231"/>
      <c r="C157" s="232"/>
      <c r="D157" s="233" t="s">
        <v>148</v>
      </c>
      <c r="E157" s="234" t="s">
        <v>1</v>
      </c>
      <c r="F157" s="235" t="s">
        <v>729</v>
      </c>
      <c r="G157" s="232"/>
      <c r="H157" s="234" t="s">
        <v>1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148</v>
      </c>
      <c r="AU157" s="241" t="s">
        <v>86</v>
      </c>
      <c r="AV157" s="13" t="s">
        <v>84</v>
      </c>
      <c r="AW157" s="13" t="s">
        <v>33</v>
      </c>
      <c r="AX157" s="13" t="s">
        <v>76</v>
      </c>
      <c r="AY157" s="241" t="s">
        <v>139</v>
      </c>
    </row>
    <row r="158" s="14" customFormat="1">
      <c r="A158" s="14"/>
      <c r="B158" s="242"/>
      <c r="C158" s="243"/>
      <c r="D158" s="233" t="s">
        <v>148</v>
      </c>
      <c r="E158" s="244" t="s">
        <v>1</v>
      </c>
      <c r="F158" s="245" t="s">
        <v>735</v>
      </c>
      <c r="G158" s="243"/>
      <c r="H158" s="246">
        <v>32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148</v>
      </c>
      <c r="AU158" s="252" t="s">
        <v>86</v>
      </c>
      <c r="AV158" s="14" t="s">
        <v>86</v>
      </c>
      <c r="AW158" s="14" t="s">
        <v>33</v>
      </c>
      <c r="AX158" s="14" t="s">
        <v>76</v>
      </c>
      <c r="AY158" s="252" t="s">
        <v>139</v>
      </c>
    </row>
    <row r="159" s="13" customFormat="1">
      <c r="A159" s="13"/>
      <c r="B159" s="231"/>
      <c r="C159" s="232"/>
      <c r="D159" s="233" t="s">
        <v>148</v>
      </c>
      <c r="E159" s="234" t="s">
        <v>1</v>
      </c>
      <c r="F159" s="235" t="s">
        <v>730</v>
      </c>
      <c r="G159" s="232"/>
      <c r="H159" s="234" t="s">
        <v>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148</v>
      </c>
      <c r="AU159" s="241" t="s">
        <v>86</v>
      </c>
      <c r="AV159" s="13" t="s">
        <v>84</v>
      </c>
      <c r="AW159" s="13" t="s">
        <v>33</v>
      </c>
      <c r="AX159" s="13" t="s">
        <v>76</v>
      </c>
      <c r="AY159" s="241" t="s">
        <v>139</v>
      </c>
    </row>
    <row r="160" s="14" customFormat="1">
      <c r="A160" s="14"/>
      <c r="B160" s="242"/>
      <c r="C160" s="243"/>
      <c r="D160" s="233" t="s">
        <v>148</v>
      </c>
      <c r="E160" s="244" t="s">
        <v>1</v>
      </c>
      <c r="F160" s="245" t="s">
        <v>736</v>
      </c>
      <c r="G160" s="243"/>
      <c r="H160" s="246">
        <v>24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148</v>
      </c>
      <c r="AU160" s="252" t="s">
        <v>86</v>
      </c>
      <c r="AV160" s="14" t="s">
        <v>86</v>
      </c>
      <c r="AW160" s="14" t="s">
        <v>33</v>
      </c>
      <c r="AX160" s="14" t="s">
        <v>76</v>
      </c>
      <c r="AY160" s="252" t="s">
        <v>139</v>
      </c>
    </row>
    <row r="161" s="15" customFormat="1">
      <c r="A161" s="15"/>
      <c r="B161" s="253"/>
      <c r="C161" s="254"/>
      <c r="D161" s="233" t="s">
        <v>148</v>
      </c>
      <c r="E161" s="255" t="s">
        <v>1</v>
      </c>
      <c r="F161" s="256" t="s">
        <v>157</v>
      </c>
      <c r="G161" s="254"/>
      <c r="H161" s="257">
        <v>56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3" t="s">
        <v>148</v>
      </c>
      <c r="AU161" s="263" t="s">
        <v>86</v>
      </c>
      <c r="AV161" s="15" t="s">
        <v>146</v>
      </c>
      <c r="AW161" s="15" t="s">
        <v>33</v>
      </c>
      <c r="AX161" s="15" t="s">
        <v>84</v>
      </c>
      <c r="AY161" s="263" t="s">
        <v>139</v>
      </c>
    </row>
    <row r="162" s="12" customFormat="1" ht="22.8" customHeight="1">
      <c r="A162" s="12"/>
      <c r="B162" s="202"/>
      <c r="C162" s="203"/>
      <c r="D162" s="204" t="s">
        <v>75</v>
      </c>
      <c r="E162" s="216" t="s">
        <v>491</v>
      </c>
      <c r="F162" s="216" t="s">
        <v>549</v>
      </c>
      <c r="G162" s="203"/>
      <c r="H162" s="203"/>
      <c r="I162" s="206"/>
      <c r="J162" s="217">
        <f>BK162</f>
        <v>0</v>
      </c>
      <c r="K162" s="203"/>
      <c r="L162" s="208"/>
      <c r="M162" s="209"/>
      <c r="N162" s="210"/>
      <c r="O162" s="210"/>
      <c r="P162" s="211">
        <f>SUM(P163:P170)</f>
        <v>0</v>
      </c>
      <c r="Q162" s="210"/>
      <c r="R162" s="211">
        <f>SUM(R163:R170)</f>
        <v>103.65839728</v>
      </c>
      <c r="S162" s="210"/>
      <c r="T162" s="212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84</v>
      </c>
      <c r="AT162" s="214" t="s">
        <v>75</v>
      </c>
      <c r="AU162" s="214" t="s">
        <v>84</v>
      </c>
      <c r="AY162" s="213" t="s">
        <v>139</v>
      </c>
      <c r="BK162" s="215">
        <f>SUM(BK163:BK170)</f>
        <v>0</v>
      </c>
    </row>
    <row r="163" s="2" customFormat="1" ht="37.8" customHeight="1">
      <c r="A163" s="38"/>
      <c r="B163" s="39"/>
      <c r="C163" s="218" t="s">
        <v>233</v>
      </c>
      <c r="D163" s="218" t="s">
        <v>141</v>
      </c>
      <c r="E163" s="219" t="s">
        <v>258</v>
      </c>
      <c r="F163" s="220" t="s">
        <v>259</v>
      </c>
      <c r="G163" s="221" t="s">
        <v>260</v>
      </c>
      <c r="H163" s="222">
        <v>259.80000000000001</v>
      </c>
      <c r="I163" s="223"/>
      <c r="J163" s="224">
        <f>ROUND(I163*H163,2)</f>
        <v>0</v>
      </c>
      <c r="K163" s="220" t="s">
        <v>145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0.2046936</v>
      </c>
      <c r="R163" s="227">
        <f>Q163*H163</f>
        <v>53.179397280000003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146</v>
      </c>
      <c r="AT163" s="229" t="s">
        <v>141</v>
      </c>
      <c r="AU163" s="229" t="s">
        <v>86</v>
      </c>
      <c r="AY163" s="17" t="s">
        <v>139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146</v>
      </c>
      <c r="BM163" s="229" t="s">
        <v>737</v>
      </c>
    </row>
    <row r="164" s="2" customFormat="1" ht="16.5" customHeight="1">
      <c r="A164" s="38"/>
      <c r="B164" s="39"/>
      <c r="C164" s="218" t="s">
        <v>244</v>
      </c>
      <c r="D164" s="218" t="s">
        <v>141</v>
      </c>
      <c r="E164" s="219" t="s">
        <v>265</v>
      </c>
      <c r="F164" s="220" t="s">
        <v>266</v>
      </c>
      <c r="G164" s="221" t="s">
        <v>144</v>
      </c>
      <c r="H164" s="222">
        <v>25.239999999999998</v>
      </c>
      <c r="I164" s="223"/>
      <c r="J164" s="224">
        <f>ROUND(I164*H164,2)</f>
        <v>0</v>
      </c>
      <c r="K164" s="220" t="s">
        <v>145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146</v>
      </c>
      <c r="AT164" s="229" t="s">
        <v>141</v>
      </c>
      <c r="AU164" s="229" t="s">
        <v>86</v>
      </c>
      <c r="AY164" s="17" t="s">
        <v>139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84</v>
      </c>
      <c r="BK164" s="230">
        <f>ROUND(I164*H164,2)</f>
        <v>0</v>
      </c>
      <c r="BL164" s="17" t="s">
        <v>146</v>
      </c>
      <c r="BM164" s="229" t="s">
        <v>738</v>
      </c>
    </row>
    <row r="165" s="13" customFormat="1">
      <c r="A165" s="13"/>
      <c r="B165" s="231"/>
      <c r="C165" s="232"/>
      <c r="D165" s="233" t="s">
        <v>148</v>
      </c>
      <c r="E165" s="234" t="s">
        <v>1</v>
      </c>
      <c r="F165" s="235" t="s">
        <v>268</v>
      </c>
      <c r="G165" s="232"/>
      <c r="H165" s="234" t="s">
        <v>1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148</v>
      </c>
      <c r="AU165" s="241" t="s">
        <v>86</v>
      </c>
      <c r="AV165" s="13" t="s">
        <v>84</v>
      </c>
      <c r="AW165" s="13" t="s">
        <v>33</v>
      </c>
      <c r="AX165" s="13" t="s">
        <v>76</v>
      </c>
      <c r="AY165" s="241" t="s">
        <v>139</v>
      </c>
    </row>
    <row r="166" s="14" customFormat="1">
      <c r="A166" s="14"/>
      <c r="B166" s="242"/>
      <c r="C166" s="243"/>
      <c r="D166" s="233" t="s">
        <v>148</v>
      </c>
      <c r="E166" s="244" t="s">
        <v>1</v>
      </c>
      <c r="F166" s="245" t="s">
        <v>739</v>
      </c>
      <c r="G166" s="243"/>
      <c r="H166" s="246">
        <v>25.239999999999998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148</v>
      </c>
      <c r="AU166" s="252" t="s">
        <v>86</v>
      </c>
      <c r="AV166" s="14" t="s">
        <v>86</v>
      </c>
      <c r="AW166" s="14" t="s">
        <v>33</v>
      </c>
      <c r="AX166" s="14" t="s">
        <v>84</v>
      </c>
      <c r="AY166" s="252" t="s">
        <v>139</v>
      </c>
    </row>
    <row r="167" s="2" customFormat="1" ht="16.5" customHeight="1">
      <c r="A167" s="38"/>
      <c r="B167" s="39"/>
      <c r="C167" s="264" t="s">
        <v>250</v>
      </c>
      <c r="D167" s="264" t="s">
        <v>234</v>
      </c>
      <c r="E167" s="265" t="s">
        <v>270</v>
      </c>
      <c r="F167" s="266" t="s">
        <v>271</v>
      </c>
      <c r="G167" s="267" t="s">
        <v>237</v>
      </c>
      <c r="H167" s="268">
        <v>50.478999999999999</v>
      </c>
      <c r="I167" s="269"/>
      <c r="J167" s="270">
        <f>ROUND(I167*H167,2)</f>
        <v>0</v>
      </c>
      <c r="K167" s="266" t="s">
        <v>145</v>
      </c>
      <c r="L167" s="271"/>
      <c r="M167" s="272" t="s">
        <v>1</v>
      </c>
      <c r="N167" s="273" t="s">
        <v>41</v>
      </c>
      <c r="O167" s="91"/>
      <c r="P167" s="227">
        <f>O167*H167</f>
        <v>0</v>
      </c>
      <c r="Q167" s="227">
        <v>1</v>
      </c>
      <c r="R167" s="227">
        <f>Q167*H167</f>
        <v>50.478999999999999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213</v>
      </c>
      <c r="AT167" s="229" t="s">
        <v>234</v>
      </c>
      <c r="AU167" s="229" t="s">
        <v>86</v>
      </c>
      <c r="AY167" s="17" t="s">
        <v>139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146</v>
      </c>
      <c r="BM167" s="229" t="s">
        <v>740</v>
      </c>
    </row>
    <row r="168" s="13" customFormat="1">
      <c r="A168" s="13"/>
      <c r="B168" s="231"/>
      <c r="C168" s="232"/>
      <c r="D168" s="233" t="s">
        <v>148</v>
      </c>
      <c r="E168" s="234" t="s">
        <v>1</v>
      </c>
      <c r="F168" s="235" t="s">
        <v>741</v>
      </c>
      <c r="G168" s="232"/>
      <c r="H168" s="234" t="s">
        <v>1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148</v>
      </c>
      <c r="AU168" s="241" t="s">
        <v>86</v>
      </c>
      <c r="AV168" s="13" t="s">
        <v>84</v>
      </c>
      <c r="AW168" s="13" t="s">
        <v>33</v>
      </c>
      <c r="AX168" s="13" t="s">
        <v>76</v>
      </c>
      <c r="AY168" s="241" t="s">
        <v>139</v>
      </c>
    </row>
    <row r="169" s="14" customFormat="1">
      <c r="A169" s="14"/>
      <c r="B169" s="242"/>
      <c r="C169" s="243"/>
      <c r="D169" s="233" t="s">
        <v>148</v>
      </c>
      <c r="E169" s="244" t="s">
        <v>1</v>
      </c>
      <c r="F169" s="245" t="s">
        <v>742</v>
      </c>
      <c r="G169" s="243"/>
      <c r="H169" s="246">
        <v>50.478999999999999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148</v>
      </c>
      <c r="AU169" s="252" t="s">
        <v>86</v>
      </c>
      <c r="AV169" s="14" t="s">
        <v>86</v>
      </c>
      <c r="AW169" s="14" t="s">
        <v>33</v>
      </c>
      <c r="AX169" s="14" t="s">
        <v>76</v>
      </c>
      <c r="AY169" s="252" t="s">
        <v>139</v>
      </c>
    </row>
    <row r="170" s="15" customFormat="1">
      <c r="A170" s="15"/>
      <c r="B170" s="253"/>
      <c r="C170" s="254"/>
      <c r="D170" s="233" t="s">
        <v>148</v>
      </c>
      <c r="E170" s="255" t="s">
        <v>1</v>
      </c>
      <c r="F170" s="256" t="s">
        <v>157</v>
      </c>
      <c r="G170" s="254"/>
      <c r="H170" s="257">
        <v>50.478999999999999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3" t="s">
        <v>148</v>
      </c>
      <c r="AU170" s="263" t="s">
        <v>86</v>
      </c>
      <c r="AV170" s="15" t="s">
        <v>146</v>
      </c>
      <c r="AW170" s="15" t="s">
        <v>33</v>
      </c>
      <c r="AX170" s="15" t="s">
        <v>84</v>
      </c>
      <c r="AY170" s="263" t="s">
        <v>139</v>
      </c>
    </row>
    <row r="171" s="12" customFormat="1" ht="22.8" customHeight="1">
      <c r="A171" s="12"/>
      <c r="B171" s="202"/>
      <c r="C171" s="203"/>
      <c r="D171" s="204" t="s">
        <v>75</v>
      </c>
      <c r="E171" s="216" t="s">
        <v>499</v>
      </c>
      <c r="F171" s="216" t="s">
        <v>492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SUM(P172:P186)</f>
        <v>0</v>
      </c>
      <c r="Q171" s="210"/>
      <c r="R171" s="211">
        <f>SUM(R172:R186)</f>
        <v>1204.4801110000001</v>
      </c>
      <c r="S171" s="210"/>
      <c r="T171" s="212">
        <f>SUM(T172:T186)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84</v>
      </c>
      <c r="AT171" s="214" t="s">
        <v>75</v>
      </c>
      <c r="AU171" s="214" t="s">
        <v>84</v>
      </c>
      <c r="AY171" s="213" t="s">
        <v>139</v>
      </c>
      <c r="BK171" s="215">
        <f>SUM(BK172:BK186)</f>
        <v>0</v>
      </c>
    </row>
    <row r="172" s="2" customFormat="1" ht="37.8" customHeight="1">
      <c r="A172" s="38"/>
      <c r="B172" s="39"/>
      <c r="C172" s="218" t="s">
        <v>257</v>
      </c>
      <c r="D172" s="218" t="s">
        <v>141</v>
      </c>
      <c r="E172" s="219" t="s">
        <v>319</v>
      </c>
      <c r="F172" s="220" t="s">
        <v>320</v>
      </c>
      <c r="G172" s="221" t="s">
        <v>216</v>
      </c>
      <c r="H172" s="222">
        <v>1091.2000000000001</v>
      </c>
      <c r="I172" s="223"/>
      <c r="J172" s="224">
        <f>ROUND(I172*H172,2)</f>
        <v>0</v>
      </c>
      <c r="K172" s="220" t="s">
        <v>145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146</v>
      </c>
      <c r="AT172" s="229" t="s">
        <v>141</v>
      </c>
      <c r="AU172" s="229" t="s">
        <v>86</v>
      </c>
      <c r="AY172" s="17" t="s">
        <v>139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84</v>
      </c>
      <c r="BK172" s="230">
        <f>ROUND(I172*H172,2)</f>
        <v>0</v>
      </c>
      <c r="BL172" s="17" t="s">
        <v>146</v>
      </c>
      <c r="BM172" s="229" t="s">
        <v>743</v>
      </c>
    </row>
    <row r="173" s="2" customFormat="1" ht="21.75" customHeight="1">
      <c r="A173" s="38"/>
      <c r="B173" s="39"/>
      <c r="C173" s="264" t="s">
        <v>264</v>
      </c>
      <c r="D173" s="264" t="s">
        <v>234</v>
      </c>
      <c r="E173" s="265" t="s">
        <v>324</v>
      </c>
      <c r="F173" s="266" t="s">
        <v>325</v>
      </c>
      <c r="G173" s="267" t="s">
        <v>237</v>
      </c>
      <c r="H173" s="268">
        <v>39.299999999999997</v>
      </c>
      <c r="I173" s="269"/>
      <c r="J173" s="270">
        <f>ROUND(I173*H173,2)</f>
        <v>0</v>
      </c>
      <c r="K173" s="266" t="s">
        <v>145</v>
      </c>
      <c r="L173" s="271"/>
      <c r="M173" s="272" t="s">
        <v>1</v>
      </c>
      <c r="N173" s="273" t="s">
        <v>41</v>
      </c>
      <c r="O173" s="91"/>
      <c r="P173" s="227">
        <f>O173*H173</f>
        <v>0</v>
      </c>
      <c r="Q173" s="227">
        <v>1</v>
      </c>
      <c r="R173" s="227">
        <f>Q173*H173</f>
        <v>39.299999999999997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213</v>
      </c>
      <c r="AT173" s="229" t="s">
        <v>234</v>
      </c>
      <c r="AU173" s="229" t="s">
        <v>86</v>
      </c>
      <c r="AY173" s="17" t="s">
        <v>139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146</v>
      </c>
      <c r="BM173" s="229" t="s">
        <v>744</v>
      </c>
    </row>
    <row r="174" s="2" customFormat="1" ht="24.15" customHeight="1">
      <c r="A174" s="38"/>
      <c r="B174" s="39"/>
      <c r="C174" s="218" t="s">
        <v>8</v>
      </c>
      <c r="D174" s="218" t="s">
        <v>141</v>
      </c>
      <c r="E174" s="219" t="s">
        <v>672</v>
      </c>
      <c r="F174" s="220" t="s">
        <v>673</v>
      </c>
      <c r="G174" s="221" t="s">
        <v>216</v>
      </c>
      <c r="H174" s="222">
        <v>2039.4300000000001</v>
      </c>
      <c r="I174" s="223"/>
      <c r="J174" s="224">
        <f>ROUND(I174*H174,2)</f>
        <v>0</v>
      </c>
      <c r="K174" s="220" t="s">
        <v>145</v>
      </c>
      <c r="L174" s="44"/>
      <c r="M174" s="225" t="s">
        <v>1</v>
      </c>
      <c r="N174" s="226" t="s">
        <v>41</v>
      </c>
      <c r="O174" s="91"/>
      <c r="P174" s="227">
        <f>O174*H174</f>
        <v>0</v>
      </c>
      <c r="Q174" s="227">
        <v>0.46000000000000002</v>
      </c>
      <c r="R174" s="227">
        <f>Q174*H174</f>
        <v>938.13780000000008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146</v>
      </c>
      <c r="AT174" s="229" t="s">
        <v>141</v>
      </c>
      <c r="AU174" s="229" t="s">
        <v>86</v>
      </c>
      <c r="AY174" s="17" t="s">
        <v>139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146</v>
      </c>
      <c r="BM174" s="229" t="s">
        <v>745</v>
      </c>
    </row>
    <row r="175" s="13" customFormat="1">
      <c r="A175" s="13"/>
      <c r="B175" s="231"/>
      <c r="C175" s="232"/>
      <c r="D175" s="233" t="s">
        <v>148</v>
      </c>
      <c r="E175" s="234" t="s">
        <v>1</v>
      </c>
      <c r="F175" s="235" t="s">
        <v>334</v>
      </c>
      <c r="G175" s="232"/>
      <c r="H175" s="234" t="s">
        <v>1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148</v>
      </c>
      <c r="AU175" s="241" t="s">
        <v>86</v>
      </c>
      <c r="AV175" s="13" t="s">
        <v>84</v>
      </c>
      <c r="AW175" s="13" t="s">
        <v>33</v>
      </c>
      <c r="AX175" s="13" t="s">
        <v>76</v>
      </c>
      <c r="AY175" s="241" t="s">
        <v>139</v>
      </c>
    </row>
    <row r="176" s="14" customFormat="1">
      <c r="A176" s="14"/>
      <c r="B176" s="242"/>
      <c r="C176" s="243"/>
      <c r="D176" s="233" t="s">
        <v>148</v>
      </c>
      <c r="E176" s="244" t="s">
        <v>1</v>
      </c>
      <c r="F176" s="245" t="s">
        <v>746</v>
      </c>
      <c r="G176" s="243"/>
      <c r="H176" s="246">
        <v>1065.1800000000001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148</v>
      </c>
      <c r="AU176" s="252" t="s">
        <v>86</v>
      </c>
      <c r="AV176" s="14" t="s">
        <v>86</v>
      </c>
      <c r="AW176" s="14" t="s">
        <v>33</v>
      </c>
      <c r="AX176" s="14" t="s">
        <v>76</v>
      </c>
      <c r="AY176" s="252" t="s">
        <v>139</v>
      </c>
    </row>
    <row r="177" s="13" customFormat="1">
      <c r="A177" s="13"/>
      <c r="B177" s="231"/>
      <c r="C177" s="232"/>
      <c r="D177" s="233" t="s">
        <v>148</v>
      </c>
      <c r="E177" s="234" t="s">
        <v>1</v>
      </c>
      <c r="F177" s="235" t="s">
        <v>565</v>
      </c>
      <c r="G177" s="232"/>
      <c r="H177" s="234" t="s">
        <v>1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148</v>
      </c>
      <c r="AU177" s="241" t="s">
        <v>86</v>
      </c>
      <c r="AV177" s="13" t="s">
        <v>84</v>
      </c>
      <c r="AW177" s="13" t="s">
        <v>33</v>
      </c>
      <c r="AX177" s="13" t="s">
        <v>76</v>
      </c>
      <c r="AY177" s="241" t="s">
        <v>139</v>
      </c>
    </row>
    <row r="178" s="14" customFormat="1">
      <c r="A178" s="14"/>
      <c r="B178" s="242"/>
      <c r="C178" s="243"/>
      <c r="D178" s="233" t="s">
        <v>148</v>
      </c>
      <c r="E178" s="244" t="s">
        <v>1</v>
      </c>
      <c r="F178" s="245" t="s">
        <v>747</v>
      </c>
      <c r="G178" s="243"/>
      <c r="H178" s="246">
        <v>974.25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148</v>
      </c>
      <c r="AU178" s="252" t="s">
        <v>86</v>
      </c>
      <c r="AV178" s="14" t="s">
        <v>86</v>
      </c>
      <c r="AW178" s="14" t="s">
        <v>33</v>
      </c>
      <c r="AX178" s="14" t="s">
        <v>76</v>
      </c>
      <c r="AY178" s="252" t="s">
        <v>139</v>
      </c>
    </row>
    <row r="179" s="15" customFormat="1">
      <c r="A179" s="15"/>
      <c r="B179" s="253"/>
      <c r="C179" s="254"/>
      <c r="D179" s="233" t="s">
        <v>148</v>
      </c>
      <c r="E179" s="255" t="s">
        <v>1</v>
      </c>
      <c r="F179" s="256" t="s">
        <v>157</v>
      </c>
      <c r="G179" s="254"/>
      <c r="H179" s="257">
        <v>2039.4300000000001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3" t="s">
        <v>148</v>
      </c>
      <c r="AU179" s="263" t="s">
        <v>86</v>
      </c>
      <c r="AV179" s="15" t="s">
        <v>146</v>
      </c>
      <c r="AW179" s="15" t="s">
        <v>33</v>
      </c>
      <c r="AX179" s="15" t="s">
        <v>84</v>
      </c>
      <c r="AY179" s="263" t="s">
        <v>139</v>
      </c>
    </row>
    <row r="180" s="2" customFormat="1" ht="24.15" customHeight="1">
      <c r="A180" s="38"/>
      <c r="B180" s="39"/>
      <c r="C180" s="218" t="s">
        <v>275</v>
      </c>
      <c r="D180" s="218" t="s">
        <v>141</v>
      </c>
      <c r="E180" s="219" t="s">
        <v>682</v>
      </c>
      <c r="F180" s="220" t="s">
        <v>683</v>
      </c>
      <c r="G180" s="221" t="s">
        <v>216</v>
      </c>
      <c r="H180" s="222">
        <v>792.39999999999998</v>
      </c>
      <c r="I180" s="223"/>
      <c r="J180" s="224">
        <f>ROUND(I180*H180,2)</f>
        <v>0</v>
      </c>
      <c r="K180" s="220" t="s">
        <v>145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0.0060099999999999997</v>
      </c>
      <c r="R180" s="227">
        <f>Q180*H180</f>
        <v>4.7623239999999996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146</v>
      </c>
      <c r="AT180" s="229" t="s">
        <v>141</v>
      </c>
      <c r="AU180" s="229" t="s">
        <v>86</v>
      </c>
      <c r="AY180" s="17" t="s">
        <v>139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146</v>
      </c>
      <c r="BM180" s="229" t="s">
        <v>748</v>
      </c>
    </row>
    <row r="181" s="2" customFormat="1" ht="33" customHeight="1">
      <c r="A181" s="38"/>
      <c r="B181" s="39"/>
      <c r="C181" s="218" t="s">
        <v>279</v>
      </c>
      <c r="D181" s="218" t="s">
        <v>141</v>
      </c>
      <c r="E181" s="219" t="s">
        <v>685</v>
      </c>
      <c r="F181" s="220" t="s">
        <v>686</v>
      </c>
      <c r="G181" s="221" t="s">
        <v>216</v>
      </c>
      <c r="H181" s="222">
        <v>792.39999999999998</v>
      </c>
      <c r="I181" s="223"/>
      <c r="J181" s="224">
        <f>ROUND(I181*H181,2)</f>
        <v>0</v>
      </c>
      <c r="K181" s="220" t="s">
        <v>145</v>
      </c>
      <c r="L181" s="44"/>
      <c r="M181" s="225" t="s">
        <v>1</v>
      </c>
      <c r="N181" s="226" t="s">
        <v>41</v>
      </c>
      <c r="O181" s="91"/>
      <c r="P181" s="227">
        <f>O181*H181</f>
        <v>0</v>
      </c>
      <c r="Q181" s="227">
        <v>0.18462999999999999</v>
      </c>
      <c r="R181" s="227">
        <f>Q181*H181</f>
        <v>146.30081199999998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146</v>
      </c>
      <c r="AT181" s="229" t="s">
        <v>141</v>
      </c>
      <c r="AU181" s="229" t="s">
        <v>86</v>
      </c>
      <c r="AY181" s="17" t="s">
        <v>139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84</v>
      </c>
      <c r="BK181" s="230">
        <f>ROUND(I181*H181,2)</f>
        <v>0</v>
      </c>
      <c r="BL181" s="17" t="s">
        <v>146</v>
      </c>
      <c r="BM181" s="229" t="s">
        <v>749</v>
      </c>
    </row>
    <row r="182" s="2" customFormat="1" ht="21.75" customHeight="1">
      <c r="A182" s="38"/>
      <c r="B182" s="39"/>
      <c r="C182" s="218" t="s">
        <v>284</v>
      </c>
      <c r="D182" s="218" t="s">
        <v>141</v>
      </c>
      <c r="E182" s="219" t="s">
        <v>345</v>
      </c>
      <c r="F182" s="220" t="s">
        <v>346</v>
      </c>
      <c r="G182" s="221" t="s">
        <v>216</v>
      </c>
      <c r="H182" s="222">
        <v>714.5</v>
      </c>
      <c r="I182" s="223"/>
      <c r="J182" s="224">
        <f>ROUND(I182*H182,2)</f>
        <v>0</v>
      </c>
      <c r="K182" s="220" t="s">
        <v>145</v>
      </c>
      <c r="L182" s="44"/>
      <c r="M182" s="225" t="s">
        <v>1</v>
      </c>
      <c r="N182" s="226" t="s">
        <v>41</v>
      </c>
      <c r="O182" s="91"/>
      <c r="P182" s="227">
        <f>O182*H182</f>
        <v>0</v>
      </c>
      <c r="Q182" s="227">
        <v>0.00031</v>
      </c>
      <c r="R182" s="227">
        <f>Q182*H182</f>
        <v>0.221495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146</v>
      </c>
      <c r="AT182" s="229" t="s">
        <v>141</v>
      </c>
      <c r="AU182" s="229" t="s">
        <v>86</v>
      </c>
      <c r="AY182" s="17" t="s">
        <v>139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84</v>
      </c>
      <c r="BK182" s="230">
        <f>ROUND(I182*H182,2)</f>
        <v>0</v>
      </c>
      <c r="BL182" s="17" t="s">
        <v>146</v>
      </c>
      <c r="BM182" s="229" t="s">
        <v>750</v>
      </c>
    </row>
    <row r="183" s="2" customFormat="1" ht="21.75" customHeight="1">
      <c r="A183" s="38"/>
      <c r="B183" s="39"/>
      <c r="C183" s="218" t="s">
        <v>289</v>
      </c>
      <c r="D183" s="218" t="s">
        <v>141</v>
      </c>
      <c r="E183" s="219" t="s">
        <v>354</v>
      </c>
      <c r="F183" s="220" t="s">
        <v>355</v>
      </c>
      <c r="G183" s="221" t="s">
        <v>216</v>
      </c>
      <c r="H183" s="222">
        <v>259.80000000000001</v>
      </c>
      <c r="I183" s="223"/>
      <c r="J183" s="224">
        <f>ROUND(I183*H183,2)</f>
        <v>0</v>
      </c>
      <c r="K183" s="220" t="s">
        <v>145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0.29160000000000003</v>
      </c>
      <c r="R183" s="227">
        <f>Q183*H183</f>
        <v>75.757680000000008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146</v>
      </c>
      <c r="AT183" s="229" t="s">
        <v>141</v>
      </c>
      <c r="AU183" s="229" t="s">
        <v>86</v>
      </c>
      <c r="AY183" s="17" t="s">
        <v>139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146</v>
      </c>
      <c r="BM183" s="229" t="s">
        <v>751</v>
      </c>
    </row>
    <row r="184" s="13" customFormat="1">
      <c r="A184" s="13"/>
      <c r="B184" s="231"/>
      <c r="C184" s="232"/>
      <c r="D184" s="233" t="s">
        <v>148</v>
      </c>
      <c r="E184" s="234" t="s">
        <v>1</v>
      </c>
      <c r="F184" s="235" t="s">
        <v>715</v>
      </c>
      <c r="G184" s="232"/>
      <c r="H184" s="234" t="s">
        <v>1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148</v>
      </c>
      <c r="AU184" s="241" t="s">
        <v>86</v>
      </c>
      <c r="AV184" s="13" t="s">
        <v>84</v>
      </c>
      <c r="AW184" s="13" t="s">
        <v>33</v>
      </c>
      <c r="AX184" s="13" t="s">
        <v>76</v>
      </c>
      <c r="AY184" s="241" t="s">
        <v>139</v>
      </c>
    </row>
    <row r="185" s="14" customFormat="1">
      <c r="A185" s="14"/>
      <c r="B185" s="242"/>
      <c r="C185" s="243"/>
      <c r="D185" s="233" t="s">
        <v>148</v>
      </c>
      <c r="E185" s="244" t="s">
        <v>1</v>
      </c>
      <c r="F185" s="245" t="s">
        <v>752</v>
      </c>
      <c r="G185" s="243"/>
      <c r="H185" s="246">
        <v>259.80000000000001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148</v>
      </c>
      <c r="AU185" s="252" t="s">
        <v>86</v>
      </c>
      <c r="AV185" s="14" t="s">
        <v>86</v>
      </c>
      <c r="AW185" s="14" t="s">
        <v>33</v>
      </c>
      <c r="AX185" s="14" t="s">
        <v>76</v>
      </c>
      <c r="AY185" s="252" t="s">
        <v>139</v>
      </c>
    </row>
    <row r="186" s="15" customFormat="1">
      <c r="A186" s="15"/>
      <c r="B186" s="253"/>
      <c r="C186" s="254"/>
      <c r="D186" s="233" t="s">
        <v>148</v>
      </c>
      <c r="E186" s="255" t="s">
        <v>1</v>
      </c>
      <c r="F186" s="256" t="s">
        <v>157</v>
      </c>
      <c r="G186" s="254"/>
      <c r="H186" s="257">
        <v>259.80000000000001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3" t="s">
        <v>148</v>
      </c>
      <c r="AU186" s="263" t="s">
        <v>86</v>
      </c>
      <c r="AV186" s="15" t="s">
        <v>146</v>
      </c>
      <c r="AW186" s="15" t="s">
        <v>33</v>
      </c>
      <c r="AX186" s="15" t="s">
        <v>84</v>
      </c>
      <c r="AY186" s="263" t="s">
        <v>139</v>
      </c>
    </row>
    <row r="187" s="12" customFormat="1" ht="22.8" customHeight="1">
      <c r="A187" s="12"/>
      <c r="B187" s="202"/>
      <c r="C187" s="203"/>
      <c r="D187" s="204" t="s">
        <v>75</v>
      </c>
      <c r="E187" s="216" t="s">
        <v>605</v>
      </c>
      <c r="F187" s="216" t="s">
        <v>500</v>
      </c>
      <c r="G187" s="203"/>
      <c r="H187" s="203"/>
      <c r="I187" s="206"/>
      <c r="J187" s="217">
        <f>BK187</f>
        <v>0</v>
      </c>
      <c r="K187" s="203"/>
      <c r="L187" s="208"/>
      <c r="M187" s="209"/>
      <c r="N187" s="210"/>
      <c r="O187" s="210"/>
      <c r="P187" s="211">
        <f>P188</f>
        <v>0</v>
      </c>
      <c r="Q187" s="210"/>
      <c r="R187" s="211">
        <f>R188</f>
        <v>0.61462225000000004</v>
      </c>
      <c r="S187" s="210"/>
      <c r="T187" s="212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3" t="s">
        <v>84</v>
      </c>
      <c r="AT187" s="214" t="s">
        <v>75</v>
      </c>
      <c r="AU187" s="214" t="s">
        <v>84</v>
      </c>
      <c r="AY187" s="213" t="s">
        <v>139</v>
      </c>
      <c r="BK187" s="215">
        <f>BK188</f>
        <v>0</v>
      </c>
    </row>
    <row r="188" s="2" customFormat="1" ht="24.15" customHeight="1">
      <c r="A188" s="38"/>
      <c r="B188" s="39"/>
      <c r="C188" s="218" t="s">
        <v>295</v>
      </c>
      <c r="D188" s="218" t="s">
        <v>141</v>
      </c>
      <c r="E188" s="219" t="s">
        <v>382</v>
      </c>
      <c r="F188" s="220" t="s">
        <v>383</v>
      </c>
      <c r="G188" s="221" t="s">
        <v>216</v>
      </c>
      <c r="H188" s="222">
        <v>1314.7000000000001</v>
      </c>
      <c r="I188" s="223"/>
      <c r="J188" s="224">
        <f>ROUND(I188*H188,2)</f>
        <v>0</v>
      </c>
      <c r="K188" s="220" t="s">
        <v>145</v>
      </c>
      <c r="L188" s="44"/>
      <c r="M188" s="225" t="s">
        <v>1</v>
      </c>
      <c r="N188" s="226" t="s">
        <v>41</v>
      </c>
      <c r="O188" s="91"/>
      <c r="P188" s="227">
        <f>O188*H188</f>
        <v>0</v>
      </c>
      <c r="Q188" s="227">
        <v>0.00046749999999999998</v>
      </c>
      <c r="R188" s="227">
        <f>Q188*H188</f>
        <v>0.61462225000000004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146</v>
      </c>
      <c r="AT188" s="229" t="s">
        <v>141</v>
      </c>
      <c r="AU188" s="229" t="s">
        <v>86</v>
      </c>
      <c r="AY188" s="17" t="s">
        <v>139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146</v>
      </c>
      <c r="BM188" s="229" t="s">
        <v>753</v>
      </c>
    </row>
    <row r="189" s="12" customFormat="1" ht="22.8" customHeight="1">
      <c r="A189" s="12"/>
      <c r="B189" s="202"/>
      <c r="C189" s="203"/>
      <c r="D189" s="204" t="s">
        <v>75</v>
      </c>
      <c r="E189" s="216" t="s">
        <v>607</v>
      </c>
      <c r="F189" s="216" t="s">
        <v>521</v>
      </c>
      <c r="G189" s="203"/>
      <c r="H189" s="203"/>
      <c r="I189" s="206"/>
      <c r="J189" s="217">
        <f>BK189</f>
        <v>0</v>
      </c>
      <c r="K189" s="203"/>
      <c r="L189" s="208"/>
      <c r="M189" s="209"/>
      <c r="N189" s="210"/>
      <c r="O189" s="210"/>
      <c r="P189" s="211">
        <f>P190</f>
        <v>0</v>
      </c>
      <c r="Q189" s="210"/>
      <c r="R189" s="211">
        <f>R190</f>
        <v>0</v>
      </c>
      <c r="S189" s="210"/>
      <c r="T189" s="212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3" t="s">
        <v>84</v>
      </c>
      <c r="AT189" s="214" t="s">
        <v>75</v>
      </c>
      <c r="AU189" s="214" t="s">
        <v>84</v>
      </c>
      <c r="AY189" s="213" t="s">
        <v>139</v>
      </c>
      <c r="BK189" s="215">
        <f>BK190</f>
        <v>0</v>
      </c>
    </row>
    <row r="190" s="2" customFormat="1" ht="33" customHeight="1">
      <c r="A190" s="38"/>
      <c r="B190" s="39"/>
      <c r="C190" s="218" t="s">
        <v>7</v>
      </c>
      <c r="D190" s="218" t="s">
        <v>141</v>
      </c>
      <c r="E190" s="219" t="s">
        <v>442</v>
      </c>
      <c r="F190" s="220" t="s">
        <v>443</v>
      </c>
      <c r="G190" s="221" t="s">
        <v>237</v>
      </c>
      <c r="H190" s="222">
        <v>1365.348</v>
      </c>
      <c r="I190" s="223"/>
      <c r="J190" s="224">
        <f>ROUND(I190*H190,2)</f>
        <v>0</v>
      </c>
      <c r="K190" s="220" t="s">
        <v>145</v>
      </c>
      <c r="L190" s="44"/>
      <c r="M190" s="225" t="s">
        <v>1</v>
      </c>
      <c r="N190" s="226" t="s">
        <v>41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146</v>
      </c>
      <c r="AT190" s="229" t="s">
        <v>141</v>
      </c>
      <c r="AU190" s="229" t="s">
        <v>86</v>
      </c>
      <c r="AY190" s="17" t="s">
        <v>139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84</v>
      </c>
      <c r="BK190" s="230">
        <f>ROUND(I190*H190,2)</f>
        <v>0</v>
      </c>
      <c r="BL190" s="17" t="s">
        <v>146</v>
      </c>
      <c r="BM190" s="229" t="s">
        <v>754</v>
      </c>
    </row>
    <row r="191" s="12" customFormat="1" ht="22.8" customHeight="1">
      <c r="A191" s="12"/>
      <c r="B191" s="202"/>
      <c r="C191" s="203"/>
      <c r="D191" s="204" t="s">
        <v>75</v>
      </c>
      <c r="E191" s="216" t="s">
        <v>755</v>
      </c>
      <c r="F191" s="216" t="s">
        <v>608</v>
      </c>
      <c r="G191" s="203"/>
      <c r="H191" s="203"/>
      <c r="I191" s="206"/>
      <c r="J191" s="217">
        <f>BK191</f>
        <v>0</v>
      </c>
      <c r="K191" s="203"/>
      <c r="L191" s="208"/>
      <c r="M191" s="209"/>
      <c r="N191" s="210"/>
      <c r="O191" s="210"/>
      <c r="P191" s="211">
        <f>SUM(P192:P193)</f>
        <v>0</v>
      </c>
      <c r="Q191" s="210"/>
      <c r="R191" s="211">
        <f>SUM(R192:R193)</f>
        <v>0.44684000000000001</v>
      </c>
      <c r="S191" s="210"/>
      <c r="T191" s="212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3" t="s">
        <v>84</v>
      </c>
      <c r="AT191" s="214" t="s">
        <v>75</v>
      </c>
      <c r="AU191" s="214" t="s">
        <v>84</v>
      </c>
      <c r="AY191" s="213" t="s">
        <v>139</v>
      </c>
      <c r="BK191" s="215">
        <f>SUM(BK192:BK193)</f>
        <v>0</v>
      </c>
    </row>
    <row r="192" s="2" customFormat="1" ht="44.25" customHeight="1">
      <c r="A192" s="38"/>
      <c r="B192" s="39"/>
      <c r="C192" s="218" t="s">
        <v>307</v>
      </c>
      <c r="D192" s="218" t="s">
        <v>141</v>
      </c>
      <c r="E192" s="219" t="s">
        <v>613</v>
      </c>
      <c r="F192" s="220" t="s">
        <v>614</v>
      </c>
      <c r="G192" s="221" t="s">
        <v>287</v>
      </c>
      <c r="H192" s="222">
        <v>2</v>
      </c>
      <c r="I192" s="223"/>
      <c r="J192" s="224">
        <f>ROUND(I192*H192,2)</f>
        <v>0</v>
      </c>
      <c r="K192" s="220" t="s">
        <v>1</v>
      </c>
      <c r="L192" s="44"/>
      <c r="M192" s="225" t="s">
        <v>1</v>
      </c>
      <c r="N192" s="226" t="s">
        <v>41</v>
      </c>
      <c r="O192" s="91"/>
      <c r="P192" s="227">
        <f>O192*H192</f>
        <v>0</v>
      </c>
      <c r="Q192" s="227">
        <v>0.22342000000000001</v>
      </c>
      <c r="R192" s="227">
        <f>Q192*H192</f>
        <v>0.44684000000000001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146</v>
      </c>
      <c r="AT192" s="229" t="s">
        <v>141</v>
      </c>
      <c r="AU192" s="229" t="s">
        <v>86</v>
      </c>
      <c r="AY192" s="17" t="s">
        <v>139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84</v>
      </c>
      <c r="BK192" s="230">
        <f>ROUND(I192*H192,2)</f>
        <v>0</v>
      </c>
      <c r="BL192" s="17" t="s">
        <v>146</v>
      </c>
      <c r="BM192" s="229" t="s">
        <v>756</v>
      </c>
    </row>
    <row r="193" s="2" customFormat="1" ht="21.75" customHeight="1">
      <c r="A193" s="38"/>
      <c r="B193" s="39"/>
      <c r="C193" s="218" t="s">
        <v>313</v>
      </c>
      <c r="D193" s="218" t="s">
        <v>141</v>
      </c>
      <c r="E193" s="219" t="s">
        <v>609</v>
      </c>
      <c r="F193" s="220" t="s">
        <v>610</v>
      </c>
      <c r="G193" s="221" t="s">
        <v>611</v>
      </c>
      <c r="H193" s="282"/>
      <c r="I193" s="223"/>
      <c r="J193" s="224">
        <f>ROUND(I193*H193,2)</f>
        <v>0</v>
      </c>
      <c r="K193" s="220" t="s">
        <v>1</v>
      </c>
      <c r="L193" s="44"/>
      <c r="M193" s="225" t="s">
        <v>1</v>
      </c>
      <c r="N193" s="226" t="s">
        <v>41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146</v>
      </c>
      <c r="AT193" s="229" t="s">
        <v>141</v>
      </c>
      <c r="AU193" s="229" t="s">
        <v>86</v>
      </c>
      <c r="AY193" s="17" t="s">
        <v>139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84</v>
      </c>
      <c r="BK193" s="230">
        <f>ROUND(I193*H193,2)</f>
        <v>0</v>
      </c>
      <c r="BL193" s="17" t="s">
        <v>146</v>
      </c>
      <c r="BM193" s="229" t="s">
        <v>757</v>
      </c>
    </row>
    <row r="194" s="12" customFormat="1" ht="22.8" customHeight="1">
      <c r="A194" s="12"/>
      <c r="B194" s="202"/>
      <c r="C194" s="203"/>
      <c r="D194" s="204" t="s">
        <v>75</v>
      </c>
      <c r="E194" s="216" t="s">
        <v>213</v>
      </c>
      <c r="F194" s="216" t="s">
        <v>364</v>
      </c>
      <c r="G194" s="203"/>
      <c r="H194" s="203"/>
      <c r="I194" s="206"/>
      <c r="J194" s="217">
        <f>BK194</f>
        <v>0</v>
      </c>
      <c r="K194" s="203"/>
      <c r="L194" s="208"/>
      <c r="M194" s="209"/>
      <c r="N194" s="210"/>
      <c r="O194" s="210"/>
      <c r="P194" s="211">
        <f>SUM(P195:P203)</f>
        <v>0</v>
      </c>
      <c r="Q194" s="210"/>
      <c r="R194" s="211">
        <f>SUM(R195:R203)</f>
        <v>0.14826210000000001</v>
      </c>
      <c r="S194" s="210"/>
      <c r="T194" s="212">
        <f>SUM(T195:T203)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84</v>
      </c>
      <c r="AT194" s="214" t="s">
        <v>75</v>
      </c>
      <c r="AU194" s="214" t="s">
        <v>84</v>
      </c>
      <c r="AY194" s="213" t="s">
        <v>139</v>
      </c>
      <c r="BK194" s="215">
        <f>SUM(BK195:BK203)</f>
        <v>0</v>
      </c>
    </row>
    <row r="195" s="2" customFormat="1" ht="33" customHeight="1">
      <c r="A195" s="38"/>
      <c r="B195" s="39"/>
      <c r="C195" s="218" t="s">
        <v>318</v>
      </c>
      <c r="D195" s="218" t="s">
        <v>141</v>
      </c>
      <c r="E195" s="219" t="s">
        <v>366</v>
      </c>
      <c r="F195" s="220" t="s">
        <v>367</v>
      </c>
      <c r="G195" s="221" t="s">
        <v>287</v>
      </c>
      <c r="H195" s="222">
        <v>2</v>
      </c>
      <c r="I195" s="223"/>
      <c r="J195" s="224">
        <f>ROUND(I195*H195,2)</f>
        <v>0</v>
      </c>
      <c r="K195" s="220" t="s">
        <v>145</v>
      </c>
      <c r="L195" s="44"/>
      <c r="M195" s="225" t="s">
        <v>1</v>
      </c>
      <c r="N195" s="226" t="s">
        <v>41</v>
      </c>
      <c r="O195" s="91"/>
      <c r="P195" s="227">
        <f>O195*H195</f>
        <v>0</v>
      </c>
      <c r="Q195" s="227">
        <v>0.0081405999999999996</v>
      </c>
      <c r="R195" s="227">
        <f>Q195*H195</f>
        <v>0.016281199999999999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146</v>
      </c>
      <c r="AT195" s="229" t="s">
        <v>141</v>
      </c>
      <c r="AU195" s="229" t="s">
        <v>86</v>
      </c>
      <c r="AY195" s="17" t="s">
        <v>139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84</v>
      </c>
      <c r="BK195" s="230">
        <f>ROUND(I195*H195,2)</f>
        <v>0</v>
      </c>
      <c r="BL195" s="17" t="s">
        <v>146</v>
      </c>
      <c r="BM195" s="229" t="s">
        <v>758</v>
      </c>
    </row>
    <row r="196" s="13" customFormat="1">
      <c r="A196" s="13"/>
      <c r="B196" s="231"/>
      <c r="C196" s="232"/>
      <c r="D196" s="233" t="s">
        <v>148</v>
      </c>
      <c r="E196" s="234" t="s">
        <v>1</v>
      </c>
      <c r="F196" s="235" t="s">
        <v>369</v>
      </c>
      <c r="G196" s="232"/>
      <c r="H196" s="234" t="s">
        <v>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148</v>
      </c>
      <c r="AU196" s="241" t="s">
        <v>86</v>
      </c>
      <c r="AV196" s="13" t="s">
        <v>84</v>
      </c>
      <c r="AW196" s="13" t="s">
        <v>33</v>
      </c>
      <c r="AX196" s="13" t="s">
        <v>76</v>
      </c>
      <c r="AY196" s="241" t="s">
        <v>139</v>
      </c>
    </row>
    <row r="197" s="14" customFormat="1">
      <c r="A197" s="14"/>
      <c r="B197" s="242"/>
      <c r="C197" s="243"/>
      <c r="D197" s="233" t="s">
        <v>148</v>
      </c>
      <c r="E197" s="244" t="s">
        <v>1</v>
      </c>
      <c r="F197" s="245" t="s">
        <v>86</v>
      </c>
      <c r="G197" s="243"/>
      <c r="H197" s="246">
        <v>2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148</v>
      </c>
      <c r="AU197" s="252" t="s">
        <v>86</v>
      </c>
      <c r="AV197" s="14" t="s">
        <v>86</v>
      </c>
      <c r="AW197" s="14" t="s">
        <v>33</v>
      </c>
      <c r="AX197" s="14" t="s">
        <v>84</v>
      </c>
      <c r="AY197" s="252" t="s">
        <v>139</v>
      </c>
    </row>
    <row r="198" s="2" customFormat="1" ht="24.15" customHeight="1">
      <c r="A198" s="38"/>
      <c r="B198" s="39"/>
      <c r="C198" s="218" t="s">
        <v>323</v>
      </c>
      <c r="D198" s="218" t="s">
        <v>141</v>
      </c>
      <c r="E198" s="219" t="s">
        <v>371</v>
      </c>
      <c r="F198" s="220" t="s">
        <v>372</v>
      </c>
      <c r="G198" s="221" t="s">
        <v>287</v>
      </c>
      <c r="H198" s="222">
        <v>2</v>
      </c>
      <c r="I198" s="223"/>
      <c r="J198" s="224">
        <f>ROUND(I198*H198,2)</f>
        <v>0</v>
      </c>
      <c r="K198" s="220" t="s">
        <v>145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0.064051250000000004</v>
      </c>
      <c r="R198" s="227">
        <f>Q198*H198</f>
        <v>0.12810250000000001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146</v>
      </c>
      <c r="AT198" s="229" t="s">
        <v>141</v>
      </c>
      <c r="AU198" s="229" t="s">
        <v>86</v>
      </c>
      <c r="AY198" s="17" t="s">
        <v>139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146</v>
      </c>
      <c r="BM198" s="229" t="s">
        <v>759</v>
      </c>
    </row>
    <row r="199" s="13" customFormat="1">
      <c r="A199" s="13"/>
      <c r="B199" s="231"/>
      <c r="C199" s="232"/>
      <c r="D199" s="233" t="s">
        <v>148</v>
      </c>
      <c r="E199" s="234" t="s">
        <v>1</v>
      </c>
      <c r="F199" s="235" t="s">
        <v>374</v>
      </c>
      <c r="G199" s="232"/>
      <c r="H199" s="234" t="s">
        <v>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148</v>
      </c>
      <c r="AU199" s="241" t="s">
        <v>86</v>
      </c>
      <c r="AV199" s="13" t="s">
        <v>84</v>
      </c>
      <c r="AW199" s="13" t="s">
        <v>33</v>
      </c>
      <c r="AX199" s="13" t="s">
        <v>76</v>
      </c>
      <c r="AY199" s="241" t="s">
        <v>139</v>
      </c>
    </row>
    <row r="200" s="14" customFormat="1">
      <c r="A200" s="14"/>
      <c r="B200" s="242"/>
      <c r="C200" s="243"/>
      <c r="D200" s="233" t="s">
        <v>148</v>
      </c>
      <c r="E200" s="244" t="s">
        <v>1</v>
      </c>
      <c r="F200" s="245" t="s">
        <v>86</v>
      </c>
      <c r="G200" s="243"/>
      <c r="H200" s="246">
        <v>2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148</v>
      </c>
      <c r="AU200" s="252" t="s">
        <v>86</v>
      </c>
      <c r="AV200" s="14" t="s">
        <v>86</v>
      </c>
      <c r="AW200" s="14" t="s">
        <v>33</v>
      </c>
      <c r="AX200" s="14" t="s">
        <v>84</v>
      </c>
      <c r="AY200" s="252" t="s">
        <v>139</v>
      </c>
    </row>
    <row r="201" s="2" customFormat="1" ht="24.15" customHeight="1">
      <c r="A201" s="38"/>
      <c r="B201" s="39"/>
      <c r="C201" s="218" t="s">
        <v>330</v>
      </c>
      <c r="D201" s="218" t="s">
        <v>141</v>
      </c>
      <c r="E201" s="219" t="s">
        <v>376</v>
      </c>
      <c r="F201" s="220" t="s">
        <v>377</v>
      </c>
      <c r="G201" s="221" t="s">
        <v>287</v>
      </c>
      <c r="H201" s="222">
        <v>2</v>
      </c>
      <c r="I201" s="223"/>
      <c r="J201" s="224">
        <f>ROUND(I201*H201,2)</f>
        <v>0</v>
      </c>
      <c r="K201" s="220" t="s">
        <v>145</v>
      </c>
      <c r="L201" s="44"/>
      <c r="M201" s="225" t="s">
        <v>1</v>
      </c>
      <c r="N201" s="226" t="s">
        <v>41</v>
      </c>
      <c r="O201" s="91"/>
      <c r="P201" s="227">
        <f>O201*H201</f>
        <v>0</v>
      </c>
      <c r="Q201" s="227">
        <v>0.0019392000000000001</v>
      </c>
      <c r="R201" s="227">
        <f>Q201*H201</f>
        <v>0.0038784000000000002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146</v>
      </c>
      <c r="AT201" s="229" t="s">
        <v>141</v>
      </c>
      <c r="AU201" s="229" t="s">
        <v>86</v>
      </c>
      <c r="AY201" s="17" t="s">
        <v>139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146</v>
      </c>
      <c r="BM201" s="229" t="s">
        <v>760</v>
      </c>
    </row>
    <row r="202" s="13" customFormat="1">
      <c r="A202" s="13"/>
      <c r="B202" s="231"/>
      <c r="C202" s="232"/>
      <c r="D202" s="233" t="s">
        <v>148</v>
      </c>
      <c r="E202" s="234" t="s">
        <v>1</v>
      </c>
      <c r="F202" s="235" t="s">
        <v>379</v>
      </c>
      <c r="G202" s="232"/>
      <c r="H202" s="234" t="s">
        <v>1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148</v>
      </c>
      <c r="AU202" s="241" t="s">
        <v>86</v>
      </c>
      <c r="AV202" s="13" t="s">
        <v>84</v>
      </c>
      <c r="AW202" s="13" t="s">
        <v>33</v>
      </c>
      <c r="AX202" s="13" t="s">
        <v>76</v>
      </c>
      <c r="AY202" s="241" t="s">
        <v>139</v>
      </c>
    </row>
    <row r="203" s="14" customFormat="1">
      <c r="A203" s="14"/>
      <c r="B203" s="242"/>
      <c r="C203" s="243"/>
      <c r="D203" s="233" t="s">
        <v>148</v>
      </c>
      <c r="E203" s="244" t="s">
        <v>1</v>
      </c>
      <c r="F203" s="245" t="s">
        <v>86</v>
      </c>
      <c r="G203" s="243"/>
      <c r="H203" s="246">
        <v>2</v>
      </c>
      <c r="I203" s="247"/>
      <c r="J203" s="243"/>
      <c r="K203" s="243"/>
      <c r="L203" s="248"/>
      <c r="M203" s="274"/>
      <c r="N203" s="275"/>
      <c r="O203" s="275"/>
      <c r="P203" s="275"/>
      <c r="Q203" s="275"/>
      <c r="R203" s="275"/>
      <c r="S203" s="275"/>
      <c r="T203" s="27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148</v>
      </c>
      <c r="AU203" s="252" t="s">
        <v>86</v>
      </c>
      <c r="AV203" s="14" t="s">
        <v>86</v>
      </c>
      <c r="AW203" s="14" t="s">
        <v>33</v>
      </c>
      <c r="AX203" s="14" t="s">
        <v>84</v>
      </c>
      <c r="AY203" s="252" t="s">
        <v>139</v>
      </c>
    </row>
    <row r="204" s="2" customFormat="1" ht="6.96" customHeight="1">
      <c r="A204" s="38"/>
      <c r="B204" s="66"/>
      <c r="C204" s="67"/>
      <c r="D204" s="67"/>
      <c r="E204" s="67"/>
      <c r="F204" s="67"/>
      <c r="G204" s="67"/>
      <c r="H204" s="67"/>
      <c r="I204" s="67"/>
      <c r="J204" s="67"/>
      <c r="K204" s="67"/>
      <c r="L204" s="44"/>
      <c r="M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</row>
  </sheetData>
  <sheetProtection sheet="1" autoFilter="0" formatColumns="0" formatRows="0" objects="1" scenarios="1" spinCount="100000" saltValue="sRmDdgMF3syx1YyChZZgwJHmMohCodI1re2eynZsTex/MBaNyjMHcuMkrG/XLpCcvrtgTxAx07RyKfEI0BTwpg==" hashValue="/IOkZ4PJqJlPkEgTpHcmIxW0e012UrjWLD5wbZ4IqYNfbsrFQLSq0xysUulejIh3Jx2bxIYturBxsGGRPIgdYg==" algorithmName="SHA-512" password="CC35"/>
  <autoFilter ref="C123:K20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Účelová komunikace Zábřeh-Postřelmov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761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32</v>
      </c>
      <c r="G12" s="38"/>
      <c r="H12" s="38"/>
      <c r="I12" s="140" t="s">
        <v>22</v>
      </c>
      <c r="J12" s="144" t="str">
        <f>'Rekapitulace stavby'!AN8</f>
        <v>19. 1. 2022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ROUND((SUM(BE118:BE134)),  2)</f>
        <v>0</v>
      </c>
      <c r="G33" s="38"/>
      <c r="H33" s="38"/>
      <c r="I33" s="155">
        <v>0.20999999999999999</v>
      </c>
      <c r="J33" s="154">
        <f>ROUND(((SUM(BE118:BE134))*I33),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ROUND((SUM(BF118:BF134)),  2)</f>
        <v>0</v>
      </c>
      <c r="G34" s="38"/>
      <c r="H34" s="38"/>
      <c r="I34" s="155">
        <v>0.14999999999999999</v>
      </c>
      <c r="J34" s="154">
        <f>ROUND(((SUM(BF118:BF134))*I34),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ROUND((SUM(BG118:BG134)),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ROUND((SUM(BH118:BH134)),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ROUND((SUM(BI118:BI134)),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Účelová komunikace Zábřeh-Postřelmov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104 NN - Zábřeh -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19. 1. 2022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Zábřeh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110</v>
      </c>
      <c r="D94" s="176"/>
      <c r="E94" s="176"/>
      <c r="F94" s="176"/>
      <c r="G94" s="176"/>
      <c r="H94" s="176"/>
      <c r="I94" s="176"/>
      <c r="J94" s="177" t="s">
        <v>111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112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79"/>
      <c r="C97" s="180"/>
      <c r="D97" s="181" t="s">
        <v>114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454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124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Účelová komunikace Zábřeh-Postřelmov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104 NN - Zábřeh - komunikace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19. 1. 2022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Město Zábřeh</v>
      </c>
      <c r="G114" s="40"/>
      <c r="H114" s="40"/>
      <c r="I114" s="32" t="s">
        <v>31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29</v>
      </c>
      <c r="D115" s="40"/>
      <c r="E115" s="40"/>
      <c r="F115" s="27" t="str">
        <f>IF(E18="","",E18)</f>
        <v>Vyplň údaj</v>
      </c>
      <c r="G115" s="40"/>
      <c r="H115" s="40"/>
      <c r="I115" s="32" t="s">
        <v>34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125</v>
      </c>
      <c r="D117" s="194" t="s">
        <v>61</v>
      </c>
      <c r="E117" s="194" t="s">
        <v>57</v>
      </c>
      <c r="F117" s="194" t="s">
        <v>58</v>
      </c>
      <c r="G117" s="194" t="s">
        <v>126</v>
      </c>
      <c r="H117" s="194" t="s">
        <v>127</v>
      </c>
      <c r="I117" s="194" t="s">
        <v>128</v>
      </c>
      <c r="J117" s="194" t="s">
        <v>111</v>
      </c>
      <c r="K117" s="195" t="s">
        <v>129</v>
      </c>
      <c r="L117" s="196"/>
      <c r="M117" s="100" t="s">
        <v>1</v>
      </c>
      <c r="N117" s="101" t="s">
        <v>40</v>
      </c>
      <c r="O117" s="101" t="s">
        <v>130</v>
      </c>
      <c r="P117" s="101" t="s">
        <v>131</v>
      </c>
      <c r="Q117" s="101" t="s">
        <v>132</v>
      </c>
      <c r="R117" s="101" t="s">
        <v>133</v>
      </c>
      <c r="S117" s="101" t="s">
        <v>134</v>
      </c>
      <c r="T117" s="102" t="s">
        <v>135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136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0.020884000000000003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113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75</v>
      </c>
      <c r="E119" s="205" t="s">
        <v>137</v>
      </c>
      <c r="F119" s="205" t="s">
        <v>138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0.020884000000000003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84</v>
      </c>
      <c r="AT119" s="214" t="s">
        <v>75</v>
      </c>
      <c r="AU119" s="214" t="s">
        <v>76</v>
      </c>
      <c r="AY119" s="213" t="s">
        <v>139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75</v>
      </c>
      <c r="E120" s="216" t="s">
        <v>458</v>
      </c>
      <c r="F120" s="216" t="s">
        <v>459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SUM(P121:P134)</f>
        <v>0</v>
      </c>
      <c r="Q120" s="210"/>
      <c r="R120" s="211">
        <f>SUM(R121:R134)</f>
        <v>0.020884000000000003</v>
      </c>
      <c r="S120" s="210"/>
      <c r="T120" s="212">
        <f>SUM(T121:T134)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84</v>
      </c>
      <c r="AT120" s="214" t="s">
        <v>75</v>
      </c>
      <c r="AU120" s="214" t="s">
        <v>84</v>
      </c>
      <c r="AY120" s="213" t="s">
        <v>139</v>
      </c>
      <c r="BK120" s="215">
        <f>SUM(BK121:BK134)</f>
        <v>0</v>
      </c>
    </row>
    <row r="121" s="2" customFormat="1" ht="24.15" customHeight="1">
      <c r="A121" s="38"/>
      <c r="B121" s="39"/>
      <c r="C121" s="218" t="s">
        <v>84</v>
      </c>
      <c r="D121" s="218" t="s">
        <v>141</v>
      </c>
      <c r="E121" s="219" t="s">
        <v>762</v>
      </c>
      <c r="F121" s="220" t="s">
        <v>763</v>
      </c>
      <c r="G121" s="221" t="s">
        <v>287</v>
      </c>
      <c r="H121" s="222">
        <v>10</v>
      </c>
      <c r="I121" s="223"/>
      <c r="J121" s="224">
        <f>ROUND(I121*H121,2)</f>
        <v>0</v>
      </c>
      <c r="K121" s="220" t="s">
        <v>145</v>
      </c>
      <c r="L121" s="44"/>
      <c r="M121" s="225" t="s">
        <v>1</v>
      </c>
      <c r="N121" s="226" t="s">
        <v>41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146</v>
      </c>
      <c r="AT121" s="229" t="s">
        <v>141</v>
      </c>
      <c r="AU121" s="229" t="s">
        <v>86</v>
      </c>
      <c r="AY121" s="17" t="s">
        <v>139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84</v>
      </c>
      <c r="BK121" s="230">
        <f>ROUND(I121*H121,2)</f>
        <v>0</v>
      </c>
      <c r="BL121" s="17" t="s">
        <v>146</v>
      </c>
      <c r="BM121" s="229" t="s">
        <v>764</v>
      </c>
    </row>
    <row r="122" s="2" customFormat="1" ht="16.5" customHeight="1">
      <c r="A122" s="38"/>
      <c r="B122" s="39"/>
      <c r="C122" s="218" t="s">
        <v>86</v>
      </c>
      <c r="D122" s="218" t="s">
        <v>141</v>
      </c>
      <c r="E122" s="219" t="s">
        <v>765</v>
      </c>
      <c r="F122" s="220" t="s">
        <v>766</v>
      </c>
      <c r="G122" s="221" t="s">
        <v>287</v>
      </c>
      <c r="H122" s="222">
        <v>10</v>
      </c>
      <c r="I122" s="223"/>
      <c r="J122" s="224">
        <f>ROUND(I122*H122,2)</f>
        <v>0</v>
      </c>
      <c r="K122" s="220" t="s">
        <v>145</v>
      </c>
      <c r="L122" s="44"/>
      <c r="M122" s="225" t="s">
        <v>1</v>
      </c>
      <c r="N122" s="226" t="s">
        <v>41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146</v>
      </c>
      <c r="AT122" s="229" t="s">
        <v>141</v>
      </c>
      <c r="AU122" s="229" t="s">
        <v>86</v>
      </c>
      <c r="AY122" s="17" t="s">
        <v>139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84</v>
      </c>
      <c r="BK122" s="230">
        <f>ROUND(I122*H122,2)</f>
        <v>0</v>
      </c>
      <c r="BL122" s="17" t="s">
        <v>146</v>
      </c>
      <c r="BM122" s="229" t="s">
        <v>767</v>
      </c>
    </row>
    <row r="123" s="2" customFormat="1" ht="16.5" customHeight="1">
      <c r="A123" s="38"/>
      <c r="B123" s="39"/>
      <c r="C123" s="218" t="s">
        <v>171</v>
      </c>
      <c r="D123" s="218" t="s">
        <v>141</v>
      </c>
      <c r="E123" s="219" t="s">
        <v>768</v>
      </c>
      <c r="F123" s="220" t="s">
        <v>769</v>
      </c>
      <c r="G123" s="221" t="s">
        <v>287</v>
      </c>
      <c r="H123" s="222">
        <v>10</v>
      </c>
      <c r="I123" s="223"/>
      <c r="J123" s="224">
        <f>ROUND(I123*H123,2)</f>
        <v>0</v>
      </c>
      <c r="K123" s="220" t="s">
        <v>145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146</v>
      </c>
      <c r="AT123" s="229" t="s">
        <v>141</v>
      </c>
      <c r="AU123" s="229" t="s">
        <v>86</v>
      </c>
      <c r="AY123" s="17" t="s">
        <v>139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84</v>
      </c>
      <c r="BK123" s="230">
        <f>ROUND(I123*H123,2)</f>
        <v>0</v>
      </c>
      <c r="BL123" s="17" t="s">
        <v>146</v>
      </c>
      <c r="BM123" s="229" t="s">
        <v>770</v>
      </c>
    </row>
    <row r="124" s="2" customFormat="1" ht="16.5" customHeight="1">
      <c r="A124" s="38"/>
      <c r="B124" s="39"/>
      <c r="C124" s="218" t="s">
        <v>146</v>
      </c>
      <c r="D124" s="218" t="s">
        <v>141</v>
      </c>
      <c r="E124" s="219" t="s">
        <v>771</v>
      </c>
      <c r="F124" s="220" t="s">
        <v>772</v>
      </c>
      <c r="G124" s="221" t="s">
        <v>287</v>
      </c>
      <c r="H124" s="222">
        <v>10</v>
      </c>
      <c r="I124" s="223"/>
      <c r="J124" s="224">
        <f>ROUND(I124*H124,2)</f>
        <v>0</v>
      </c>
      <c r="K124" s="220" t="s">
        <v>145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0.00035639999999999999</v>
      </c>
      <c r="R124" s="227">
        <f>Q124*H124</f>
        <v>0.0035639999999999999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146</v>
      </c>
      <c r="AT124" s="229" t="s">
        <v>141</v>
      </c>
      <c r="AU124" s="229" t="s">
        <v>86</v>
      </c>
      <c r="AY124" s="17" t="s">
        <v>139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84</v>
      </c>
      <c r="BK124" s="230">
        <f>ROUND(I124*H124,2)</f>
        <v>0</v>
      </c>
      <c r="BL124" s="17" t="s">
        <v>146</v>
      </c>
      <c r="BM124" s="229" t="s">
        <v>773</v>
      </c>
    </row>
    <row r="125" s="2" customFormat="1" ht="24.15" customHeight="1">
      <c r="A125" s="38"/>
      <c r="B125" s="39"/>
      <c r="C125" s="218" t="s">
        <v>196</v>
      </c>
      <c r="D125" s="218" t="s">
        <v>141</v>
      </c>
      <c r="E125" s="219" t="s">
        <v>477</v>
      </c>
      <c r="F125" s="220" t="s">
        <v>478</v>
      </c>
      <c r="G125" s="221" t="s">
        <v>216</v>
      </c>
      <c r="H125" s="222">
        <v>519.60000000000002</v>
      </c>
      <c r="I125" s="223"/>
      <c r="J125" s="224">
        <f>ROUND(I125*H125,2)</f>
        <v>0</v>
      </c>
      <c r="K125" s="220" t="s">
        <v>145</v>
      </c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146</v>
      </c>
      <c r="AT125" s="229" t="s">
        <v>141</v>
      </c>
      <c r="AU125" s="229" t="s">
        <v>86</v>
      </c>
      <c r="AY125" s="17" t="s">
        <v>139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84</v>
      </c>
      <c r="BK125" s="230">
        <f>ROUND(I125*H125,2)</f>
        <v>0</v>
      </c>
      <c r="BL125" s="17" t="s">
        <v>146</v>
      </c>
      <c r="BM125" s="229" t="s">
        <v>774</v>
      </c>
    </row>
    <row r="126" s="13" customFormat="1">
      <c r="A126" s="13"/>
      <c r="B126" s="231"/>
      <c r="C126" s="232"/>
      <c r="D126" s="233" t="s">
        <v>148</v>
      </c>
      <c r="E126" s="234" t="s">
        <v>1</v>
      </c>
      <c r="F126" s="235" t="s">
        <v>715</v>
      </c>
      <c r="G126" s="232"/>
      <c r="H126" s="234" t="s">
        <v>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148</v>
      </c>
      <c r="AU126" s="241" t="s">
        <v>86</v>
      </c>
      <c r="AV126" s="13" t="s">
        <v>84</v>
      </c>
      <c r="AW126" s="13" t="s">
        <v>33</v>
      </c>
      <c r="AX126" s="13" t="s">
        <v>76</v>
      </c>
      <c r="AY126" s="241" t="s">
        <v>139</v>
      </c>
    </row>
    <row r="127" s="13" customFormat="1">
      <c r="A127" s="13"/>
      <c r="B127" s="231"/>
      <c r="C127" s="232"/>
      <c r="D127" s="233" t="s">
        <v>148</v>
      </c>
      <c r="E127" s="234" t="s">
        <v>1</v>
      </c>
      <c r="F127" s="235" t="s">
        <v>775</v>
      </c>
      <c r="G127" s="232"/>
      <c r="H127" s="234" t="s">
        <v>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148</v>
      </c>
      <c r="AU127" s="241" t="s">
        <v>86</v>
      </c>
      <c r="AV127" s="13" t="s">
        <v>84</v>
      </c>
      <c r="AW127" s="13" t="s">
        <v>33</v>
      </c>
      <c r="AX127" s="13" t="s">
        <v>76</v>
      </c>
      <c r="AY127" s="241" t="s">
        <v>139</v>
      </c>
    </row>
    <row r="128" s="14" customFormat="1">
      <c r="A128" s="14"/>
      <c r="B128" s="242"/>
      <c r="C128" s="243"/>
      <c r="D128" s="233" t="s">
        <v>148</v>
      </c>
      <c r="E128" s="244" t="s">
        <v>1</v>
      </c>
      <c r="F128" s="245" t="s">
        <v>776</v>
      </c>
      <c r="G128" s="243"/>
      <c r="H128" s="246">
        <v>519.60000000000002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148</v>
      </c>
      <c r="AU128" s="252" t="s">
        <v>86</v>
      </c>
      <c r="AV128" s="14" t="s">
        <v>86</v>
      </c>
      <c r="AW128" s="14" t="s">
        <v>33</v>
      </c>
      <c r="AX128" s="14" t="s">
        <v>76</v>
      </c>
      <c r="AY128" s="252" t="s">
        <v>139</v>
      </c>
    </row>
    <row r="129" s="15" customFormat="1">
      <c r="A129" s="15"/>
      <c r="B129" s="253"/>
      <c r="C129" s="254"/>
      <c r="D129" s="233" t="s">
        <v>148</v>
      </c>
      <c r="E129" s="255" t="s">
        <v>1</v>
      </c>
      <c r="F129" s="256" t="s">
        <v>157</v>
      </c>
      <c r="G129" s="254"/>
      <c r="H129" s="257">
        <v>519.60000000000002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3" t="s">
        <v>148</v>
      </c>
      <c r="AU129" s="263" t="s">
        <v>86</v>
      </c>
      <c r="AV129" s="15" t="s">
        <v>146</v>
      </c>
      <c r="AW129" s="15" t="s">
        <v>33</v>
      </c>
      <c r="AX129" s="15" t="s">
        <v>84</v>
      </c>
      <c r="AY129" s="263" t="s">
        <v>139</v>
      </c>
    </row>
    <row r="130" s="2" customFormat="1" ht="24.15" customHeight="1">
      <c r="A130" s="38"/>
      <c r="B130" s="39"/>
      <c r="C130" s="218" t="s">
        <v>202</v>
      </c>
      <c r="D130" s="218" t="s">
        <v>141</v>
      </c>
      <c r="E130" s="219" t="s">
        <v>482</v>
      </c>
      <c r="F130" s="220" t="s">
        <v>483</v>
      </c>
      <c r="G130" s="221" t="s">
        <v>216</v>
      </c>
      <c r="H130" s="222">
        <v>519.60000000000002</v>
      </c>
      <c r="I130" s="223"/>
      <c r="J130" s="224">
        <f>ROUND(I130*H130,2)</f>
        <v>0</v>
      </c>
      <c r="K130" s="220" t="s">
        <v>145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146</v>
      </c>
      <c r="AT130" s="229" t="s">
        <v>141</v>
      </c>
      <c r="AU130" s="229" t="s">
        <v>86</v>
      </c>
      <c r="AY130" s="17" t="s">
        <v>139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146</v>
      </c>
      <c r="BM130" s="229" t="s">
        <v>777</v>
      </c>
    </row>
    <row r="131" s="2" customFormat="1" ht="16.5" customHeight="1">
      <c r="A131" s="38"/>
      <c r="B131" s="39"/>
      <c r="C131" s="264" t="s">
        <v>193</v>
      </c>
      <c r="D131" s="264" t="s">
        <v>234</v>
      </c>
      <c r="E131" s="265" t="s">
        <v>485</v>
      </c>
      <c r="F131" s="266" t="s">
        <v>486</v>
      </c>
      <c r="G131" s="267" t="s">
        <v>487</v>
      </c>
      <c r="H131" s="268">
        <v>17.32</v>
      </c>
      <c r="I131" s="269"/>
      <c r="J131" s="270">
        <f>ROUND(I131*H131,2)</f>
        <v>0</v>
      </c>
      <c r="K131" s="266" t="s">
        <v>145</v>
      </c>
      <c r="L131" s="271"/>
      <c r="M131" s="272" t="s">
        <v>1</v>
      </c>
      <c r="N131" s="273" t="s">
        <v>41</v>
      </c>
      <c r="O131" s="91"/>
      <c r="P131" s="227">
        <f>O131*H131</f>
        <v>0</v>
      </c>
      <c r="Q131" s="227">
        <v>0.001</v>
      </c>
      <c r="R131" s="227">
        <f>Q131*H131</f>
        <v>0.017320000000000002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213</v>
      </c>
      <c r="AT131" s="229" t="s">
        <v>234</v>
      </c>
      <c r="AU131" s="229" t="s">
        <v>86</v>
      </c>
      <c r="AY131" s="17" t="s">
        <v>139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146</v>
      </c>
      <c r="BM131" s="229" t="s">
        <v>778</v>
      </c>
    </row>
    <row r="132" s="13" customFormat="1">
      <c r="A132" s="13"/>
      <c r="B132" s="231"/>
      <c r="C132" s="232"/>
      <c r="D132" s="233" t="s">
        <v>148</v>
      </c>
      <c r="E132" s="234" t="s">
        <v>1</v>
      </c>
      <c r="F132" s="235" t="s">
        <v>489</v>
      </c>
      <c r="G132" s="232"/>
      <c r="H132" s="234" t="s">
        <v>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148</v>
      </c>
      <c r="AU132" s="241" t="s">
        <v>86</v>
      </c>
      <c r="AV132" s="13" t="s">
        <v>84</v>
      </c>
      <c r="AW132" s="13" t="s">
        <v>33</v>
      </c>
      <c r="AX132" s="13" t="s">
        <v>76</v>
      </c>
      <c r="AY132" s="241" t="s">
        <v>139</v>
      </c>
    </row>
    <row r="133" s="14" customFormat="1">
      <c r="A133" s="14"/>
      <c r="B133" s="242"/>
      <c r="C133" s="243"/>
      <c r="D133" s="233" t="s">
        <v>148</v>
      </c>
      <c r="E133" s="244" t="s">
        <v>1</v>
      </c>
      <c r="F133" s="245" t="s">
        <v>779</v>
      </c>
      <c r="G133" s="243"/>
      <c r="H133" s="246">
        <v>17.32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148</v>
      </c>
      <c r="AU133" s="252" t="s">
        <v>86</v>
      </c>
      <c r="AV133" s="14" t="s">
        <v>86</v>
      </c>
      <c r="AW133" s="14" t="s">
        <v>33</v>
      </c>
      <c r="AX133" s="14" t="s">
        <v>76</v>
      </c>
      <c r="AY133" s="252" t="s">
        <v>139</v>
      </c>
    </row>
    <row r="134" s="15" customFormat="1">
      <c r="A134" s="15"/>
      <c r="B134" s="253"/>
      <c r="C134" s="254"/>
      <c r="D134" s="233" t="s">
        <v>148</v>
      </c>
      <c r="E134" s="255" t="s">
        <v>1</v>
      </c>
      <c r="F134" s="256" t="s">
        <v>157</v>
      </c>
      <c r="G134" s="254"/>
      <c r="H134" s="257">
        <v>17.32</v>
      </c>
      <c r="I134" s="258"/>
      <c r="J134" s="254"/>
      <c r="K134" s="254"/>
      <c r="L134" s="259"/>
      <c r="M134" s="283"/>
      <c r="N134" s="284"/>
      <c r="O134" s="284"/>
      <c r="P134" s="284"/>
      <c r="Q134" s="284"/>
      <c r="R134" s="284"/>
      <c r="S134" s="284"/>
      <c r="T134" s="28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3" t="s">
        <v>148</v>
      </c>
      <c r="AU134" s="263" t="s">
        <v>86</v>
      </c>
      <c r="AV134" s="15" t="s">
        <v>146</v>
      </c>
      <c r="AW134" s="15" t="s">
        <v>33</v>
      </c>
      <c r="AX134" s="15" t="s">
        <v>84</v>
      </c>
      <c r="AY134" s="263" t="s">
        <v>139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nQgYI9HK6DpSUm+ZFZ7JK546lcwGo2f+2sqIiZ2u+K2LA4oi8mjbDdaV1l/bkYLZs7bA3bYbGup1NBxa74kewA==" hashValue="rJfxbTClA3HoIhgBreRC7wdszOxXrDcRRSQXAGvUMf6tT5stpiydumjZ1McZBRv1E8/1iUZl5VfQPUXIcSWIyw==" algorithmName="SHA-512" password="CC35"/>
  <autoFilter ref="C117:K13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Účelová komunikace Zábřeh-Postřelmov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780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32</v>
      </c>
      <c r="G12" s="38"/>
      <c r="H12" s="38"/>
      <c r="I12" s="140" t="s">
        <v>22</v>
      </c>
      <c r="J12" s="144" t="str">
        <f>'Rekapitulace stavby'!AN8</f>
        <v>19. 1. 2022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ROUND((SUM(BE124:BE204)),  2)</f>
        <v>0</v>
      </c>
      <c r="G33" s="38"/>
      <c r="H33" s="38"/>
      <c r="I33" s="155">
        <v>0.20999999999999999</v>
      </c>
      <c r="J33" s="154">
        <f>ROUND(((SUM(BE124:BE204))*I33),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ROUND((SUM(BF124:BF204)),  2)</f>
        <v>0</v>
      </c>
      <c r="G34" s="38"/>
      <c r="H34" s="38"/>
      <c r="I34" s="155">
        <v>0.14999999999999999</v>
      </c>
      <c r="J34" s="154">
        <f>ROUND(((SUM(BF124:BF204))*I34),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ROUND((SUM(BG124:BG204)),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ROUND((SUM(BH124:BH204)),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ROUND((SUM(BI124:BI204)),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Účelová komunikace Zábřeh-Postřelmov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105 UN - Zábřeh -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19. 1. 2022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Zábřeh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110</v>
      </c>
      <c r="D94" s="176"/>
      <c r="E94" s="176"/>
      <c r="F94" s="176"/>
      <c r="G94" s="176"/>
      <c r="H94" s="176"/>
      <c r="I94" s="176"/>
      <c r="J94" s="177" t="s">
        <v>111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112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79"/>
      <c r="C97" s="180"/>
      <c r="D97" s="181" t="s">
        <v>114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454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524</v>
      </c>
      <c r="E99" s="188"/>
      <c r="F99" s="188"/>
      <c r="G99" s="188"/>
      <c r="H99" s="188"/>
      <c r="I99" s="188"/>
      <c r="J99" s="189">
        <f>J145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525</v>
      </c>
      <c r="E100" s="188"/>
      <c r="F100" s="188"/>
      <c r="G100" s="188"/>
      <c r="H100" s="188"/>
      <c r="I100" s="188"/>
      <c r="J100" s="189">
        <f>J161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526</v>
      </c>
      <c r="E101" s="188"/>
      <c r="F101" s="188"/>
      <c r="G101" s="188"/>
      <c r="H101" s="188"/>
      <c r="I101" s="188"/>
      <c r="J101" s="189">
        <f>J179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618</v>
      </c>
      <c r="E102" s="188"/>
      <c r="F102" s="188"/>
      <c r="G102" s="188"/>
      <c r="H102" s="188"/>
      <c r="I102" s="188"/>
      <c r="J102" s="189">
        <f>J181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781</v>
      </c>
      <c r="E103" s="188"/>
      <c r="F103" s="188"/>
      <c r="G103" s="188"/>
      <c r="H103" s="188"/>
      <c r="I103" s="188"/>
      <c r="J103" s="189">
        <f>J201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782</v>
      </c>
      <c r="E104" s="188"/>
      <c r="F104" s="188"/>
      <c r="G104" s="188"/>
      <c r="H104" s="188"/>
      <c r="I104" s="188"/>
      <c r="J104" s="189">
        <f>J203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Účelová komunikace Zábřeh-Postřelmov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105 UN - Zábřeh - komunikace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19. 1. 2022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Město Zábřeh</v>
      </c>
      <c r="G120" s="40"/>
      <c r="H120" s="40"/>
      <c r="I120" s="32" t="s">
        <v>31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29</v>
      </c>
      <c r="D121" s="40"/>
      <c r="E121" s="40"/>
      <c r="F121" s="27" t="str">
        <f>IF(E18="","",E18)</f>
        <v>Vyplň údaj</v>
      </c>
      <c r="G121" s="40"/>
      <c r="H121" s="40"/>
      <c r="I121" s="32" t="s">
        <v>34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125</v>
      </c>
      <c r="D123" s="194" t="s">
        <v>61</v>
      </c>
      <c r="E123" s="194" t="s">
        <v>57</v>
      </c>
      <c r="F123" s="194" t="s">
        <v>58</v>
      </c>
      <c r="G123" s="194" t="s">
        <v>126</v>
      </c>
      <c r="H123" s="194" t="s">
        <v>127</v>
      </c>
      <c r="I123" s="194" t="s">
        <v>128</v>
      </c>
      <c r="J123" s="194" t="s">
        <v>111</v>
      </c>
      <c r="K123" s="195" t="s">
        <v>129</v>
      </c>
      <c r="L123" s="196"/>
      <c r="M123" s="100" t="s">
        <v>1</v>
      </c>
      <c r="N123" s="101" t="s">
        <v>40</v>
      </c>
      <c r="O123" s="101" t="s">
        <v>130</v>
      </c>
      <c r="P123" s="101" t="s">
        <v>131</v>
      </c>
      <c r="Q123" s="101" t="s">
        <v>132</v>
      </c>
      <c r="R123" s="101" t="s">
        <v>133</v>
      </c>
      <c r="S123" s="101" t="s">
        <v>134</v>
      </c>
      <c r="T123" s="102" t="s">
        <v>135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136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641.0325148300002</v>
      </c>
      <c r="S124" s="104"/>
      <c r="T124" s="200">
        <f>T125</f>
        <v>8.0500000000000007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113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75</v>
      </c>
      <c r="E125" s="205" t="s">
        <v>137</v>
      </c>
      <c r="F125" s="205" t="s">
        <v>138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P126+P145+P161+P179+P181+P201+P203</f>
        <v>0</v>
      </c>
      <c r="Q125" s="210"/>
      <c r="R125" s="211">
        <f>R126+R145+R161+R179+R181+R201+R203</f>
        <v>641.0325148300002</v>
      </c>
      <c r="S125" s="210"/>
      <c r="T125" s="212">
        <f>T126+T145+T161+T179+T181+T201+T203</f>
        <v>8.0500000000000007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76</v>
      </c>
      <c r="AY125" s="213" t="s">
        <v>139</v>
      </c>
      <c r="BK125" s="215">
        <f>BK126+BK145+BK161+BK179+BK181+BK201+BK203</f>
        <v>0</v>
      </c>
    </row>
    <row r="126" s="12" customFormat="1" ht="22.8" customHeight="1">
      <c r="A126" s="12"/>
      <c r="B126" s="202"/>
      <c r="C126" s="203"/>
      <c r="D126" s="204" t="s">
        <v>75</v>
      </c>
      <c r="E126" s="216" t="s">
        <v>458</v>
      </c>
      <c r="F126" s="216" t="s">
        <v>459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SUM(P127:P144)</f>
        <v>0</v>
      </c>
      <c r="Q126" s="210"/>
      <c r="R126" s="211">
        <f>SUM(R127:R144)</f>
        <v>0.0032277</v>
      </c>
      <c r="S126" s="210"/>
      <c r="T126" s="212">
        <f>SUM(T127:T144)</f>
        <v>8.0500000000000007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84</v>
      </c>
      <c r="AY126" s="213" t="s">
        <v>139</v>
      </c>
      <c r="BK126" s="215">
        <f>SUM(BK127:BK144)</f>
        <v>0</v>
      </c>
    </row>
    <row r="127" s="2" customFormat="1" ht="33" customHeight="1">
      <c r="A127" s="38"/>
      <c r="B127" s="39"/>
      <c r="C127" s="218" t="s">
        <v>84</v>
      </c>
      <c r="D127" s="218" t="s">
        <v>141</v>
      </c>
      <c r="E127" s="219" t="s">
        <v>783</v>
      </c>
      <c r="F127" s="220" t="s">
        <v>784</v>
      </c>
      <c r="G127" s="221" t="s">
        <v>216</v>
      </c>
      <c r="H127" s="222">
        <v>35</v>
      </c>
      <c r="I127" s="223"/>
      <c r="J127" s="224">
        <f>ROUND(I127*H127,2)</f>
        <v>0</v>
      </c>
      <c r="K127" s="220" t="s">
        <v>145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9.2219999999999995E-05</v>
      </c>
      <c r="R127" s="227">
        <f>Q127*H127</f>
        <v>0.0032277</v>
      </c>
      <c r="S127" s="227">
        <v>0.23000000000000001</v>
      </c>
      <c r="T127" s="228">
        <f>S127*H127</f>
        <v>8.0500000000000007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146</v>
      </c>
      <c r="AT127" s="229" t="s">
        <v>141</v>
      </c>
      <c r="AU127" s="229" t="s">
        <v>86</v>
      </c>
      <c r="AY127" s="17" t="s">
        <v>139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146</v>
      </c>
      <c r="BM127" s="229" t="s">
        <v>785</v>
      </c>
    </row>
    <row r="128" s="13" customFormat="1">
      <c r="A128" s="13"/>
      <c r="B128" s="231"/>
      <c r="C128" s="232"/>
      <c r="D128" s="233" t="s">
        <v>148</v>
      </c>
      <c r="E128" s="234" t="s">
        <v>1</v>
      </c>
      <c r="F128" s="235" t="s">
        <v>786</v>
      </c>
      <c r="G128" s="232"/>
      <c r="H128" s="234" t="s">
        <v>1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148</v>
      </c>
      <c r="AU128" s="241" t="s">
        <v>86</v>
      </c>
      <c r="AV128" s="13" t="s">
        <v>84</v>
      </c>
      <c r="AW128" s="13" t="s">
        <v>33</v>
      </c>
      <c r="AX128" s="13" t="s">
        <v>76</v>
      </c>
      <c r="AY128" s="241" t="s">
        <v>139</v>
      </c>
    </row>
    <row r="129" s="14" customFormat="1">
      <c r="A129" s="14"/>
      <c r="B129" s="242"/>
      <c r="C129" s="243"/>
      <c r="D129" s="233" t="s">
        <v>148</v>
      </c>
      <c r="E129" s="244" t="s">
        <v>1</v>
      </c>
      <c r="F129" s="245" t="s">
        <v>381</v>
      </c>
      <c r="G129" s="243"/>
      <c r="H129" s="246">
        <v>35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148</v>
      </c>
      <c r="AU129" s="252" t="s">
        <v>86</v>
      </c>
      <c r="AV129" s="14" t="s">
        <v>86</v>
      </c>
      <c r="AW129" s="14" t="s">
        <v>33</v>
      </c>
      <c r="AX129" s="14" t="s">
        <v>76</v>
      </c>
      <c r="AY129" s="252" t="s">
        <v>139</v>
      </c>
    </row>
    <row r="130" s="15" customFormat="1">
      <c r="A130" s="15"/>
      <c r="B130" s="253"/>
      <c r="C130" s="254"/>
      <c r="D130" s="233" t="s">
        <v>148</v>
      </c>
      <c r="E130" s="255" t="s">
        <v>1</v>
      </c>
      <c r="F130" s="256" t="s">
        <v>157</v>
      </c>
      <c r="G130" s="254"/>
      <c r="H130" s="257">
        <v>35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3" t="s">
        <v>148</v>
      </c>
      <c r="AU130" s="263" t="s">
        <v>86</v>
      </c>
      <c r="AV130" s="15" t="s">
        <v>146</v>
      </c>
      <c r="AW130" s="15" t="s">
        <v>33</v>
      </c>
      <c r="AX130" s="15" t="s">
        <v>84</v>
      </c>
      <c r="AY130" s="263" t="s">
        <v>139</v>
      </c>
    </row>
    <row r="131" s="2" customFormat="1" ht="33" customHeight="1">
      <c r="A131" s="38"/>
      <c r="B131" s="39"/>
      <c r="C131" s="218" t="s">
        <v>86</v>
      </c>
      <c r="D131" s="218" t="s">
        <v>141</v>
      </c>
      <c r="E131" s="219" t="s">
        <v>142</v>
      </c>
      <c r="F131" s="220" t="s">
        <v>468</v>
      </c>
      <c r="G131" s="221" t="s">
        <v>144</v>
      </c>
      <c r="H131" s="222">
        <v>201.80000000000001</v>
      </c>
      <c r="I131" s="223"/>
      <c r="J131" s="224">
        <f>ROUND(I131*H131,2)</f>
        <v>0</v>
      </c>
      <c r="K131" s="220" t="s">
        <v>145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146</v>
      </c>
      <c r="AT131" s="229" t="s">
        <v>141</v>
      </c>
      <c r="AU131" s="229" t="s">
        <v>86</v>
      </c>
      <c r="AY131" s="17" t="s">
        <v>139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146</v>
      </c>
      <c r="BM131" s="229" t="s">
        <v>787</v>
      </c>
    </row>
    <row r="132" s="2" customFormat="1" ht="33" customHeight="1">
      <c r="A132" s="38"/>
      <c r="B132" s="39"/>
      <c r="C132" s="218" t="s">
        <v>171</v>
      </c>
      <c r="D132" s="218" t="s">
        <v>141</v>
      </c>
      <c r="E132" s="219" t="s">
        <v>158</v>
      </c>
      <c r="F132" s="220" t="s">
        <v>717</v>
      </c>
      <c r="G132" s="221" t="s">
        <v>144</v>
      </c>
      <c r="H132" s="222">
        <v>13.9</v>
      </c>
      <c r="I132" s="223"/>
      <c r="J132" s="224">
        <f>ROUND(I132*H132,2)</f>
        <v>0</v>
      </c>
      <c r="K132" s="220" t="s">
        <v>145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146</v>
      </c>
      <c r="AT132" s="229" t="s">
        <v>141</v>
      </c>
      <c r="AU132" s="229" t="s">
        <v>86</v>
      </c>
      <c r="AY132" s="17" t="s">
        <v>139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146</v>
      </c>
      <c r="BM132" s="229" t="s">
        <v>788</v>
      </c>
    </row>
    <row r="133" s="2" customFormat="1" ht="37.8" customHeight="1">
      <c r="A133" s="38"/>
      <c r="B133" s="39"/>
      <c r="C133" s="218" t="s">
        <v>146</v>
      </c>
      <c r="D133" s="218" t="s">
        <v>141</v>
      </c>
      <c r="E133" s="219" t="s">
        <v>172</v>
      </c>
      <c r="F133" s="220" t="s">
        <v>173</v>
      </c>
      <c r="G133" s="221" t="s">
        <v>144</v>
      </c>
      <c r="H133" s="222">
        <v>3.5</v>
      </c>
      <c r="I133" s="223"/>
      <c r="J133" s="224">
        <f>ROUND(I133*H133,2)</f>
        <v>0</v>
      </c>
      <c r="K133" s="220" t="s">
        <v>145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146</v>
      </c>
      <c r="AT133" s="229" t="s">
        <v>141</v>
      </c>
      <c r="AU133" s="229" t="s">
        <v>86</v>
      </c>
      <c r="AY133" s="17" t="s">
        <v>139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146</v>
      </c>
      <c r="BM133" s="229" t="s">
        <v>789</v>
      </c>
    </row>
    <row r="134" s="2" customFormat="1" ht="37.8" customHeight="1">
      <c r="A134" s="38"/>
      <c r="B134" s="39"/>
      <c r="C134" s="218" t="s">
        <v>196</v>
      </c>
      <c r="D134" s="218" t="s">
        <v>141</v>
      </c>
      <c r="E134" s="219" t="s">
        <v>535</v>
      </c>
      <c r="F134" s="220" t="s">
        <v>536</v>
      </c>
      <c r="G134" s="221" t="s">
        <v>144</v>
      </c>
      <c r="H134" s="222">
        <v>219.19999999999999</v>
      </c>
      <c r="I134" s="223"/>
      <c r="J134" s="224">
        <f>ROUND(I134*H134,2)</f>
        <v>0</v>
      </c>
      <c r="K134" s="220" t="s">
        <v>145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146</v>
      </c>
      <c r="AT134" s="229" t="s">
        <v>141</v>
      </c>
      <c r="AU134" s="229" t="s">
        <v>86</v>
      </c>
      <c r="AY134" s="17" t="s">
        <v>139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146</v>
      </c>
      <c r="BM134" s="229" t="s">
        <v>790</v>
      </c>
    </row>
    <row r="135" s="13" customFormat="1">
      <c r="A135" s="13"/>
      <c r="B135" s="231"/>
      <c r="C135" s="232"/>
      <c r="D135" s="233" t="s">
        <v>148</v>
      </c>
      <c r="E135" s="234" t="s">
        <v>1</v>
      </c>
      <c r="F135" s="235" t="s">
        <v>720</v>
      </c>
      <c r="G135" s="232"/>
      <c r="H135" s="234" t="s">
        <v>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148</v>
      </c>
      <c r="AU135" s="241" t="s">
        <v>86</v>
      </c>
      <c r="AV135" s="13" t="s">
        <v>84</v>
      </c>
      <c r="AW135" s="13" t="s">
        <v>33</v>
      </c>
      <c r="AX135" s="13" t="s">
        <v>76</v>
      </c>
      <c r="AY135" s="241" t="s">
        <v>139</v>
      </c>
    </row>
    <row r="136" s="14" customFormat="1">
      <c r="A136" s="14"/>
      <c r="B136" s="242"/>
      <c r="C136" s="243"/>
      <c r="D136" s="233" t="s">
        <v>148</v>
      </c>
      <c r="E136" s="244" t="s">
        <v>1</v>
      </c>
      <c r="F136" s="245" t="s">
        <v>791</v>
      </c>
      <c r="G136" s="243"/>
      <c r="H136" s="246">
        <v>219.19999999999999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148</v>
      </c>
      <c r="AU136" s="252" t="s">
        <v>86</v>
      </c>
      <c r="AV136" s="14" t="s">
        <v>86</v>
      </c>
      <c r="AW136" s="14" t="s">
        <v>33</v>
      </c>
      <c r="AX136" s="14" t="s">
        <v>76</v>
      </c>
      <c r="AY136" s="252" t="s">
        <v>139</v>
      </c>
    </row>
    <row r="137" s="15" customFormat="1">
      <c r="A137" s="15"/>
      <c r="B137" s="253"/>
      <c r="C137" s="254"/>
      <c r="D137" s="233" t="s">
        <v>148</v>
      </c>
      <c r="E137" s="255" t="s">
        <v>1</v>
      </c>
      <c r="F137" s="256" t="s">
        <v>157</v>
      </c>
      <c r="G137" s="254"/>
      <c r="H137" s="257">
        <v>219.19999999999999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3" t="s">
        <v>148</v>
      </c>
      <c r="AU137" s="263" t="s">
        <v>86</v>
      </c>
      <c r="AV137" s="15" t="s">
        <v>146</v>
      </c>
      <c r="AW137" s="15" t="s">
        <v>33</v>
      </c>
      <c r="AX137" s="15" t="s">
        <v>84</v>
      </c>
      <c r="AY137" s="263" t="s">
        <v>139</v>
      </c>
    </row>
    <row r="138" s="2" customFormat="1" ht="37.8" customHeight="1">
      <c r="A138" s="38"/>
      <c r="B138" s="39"/>
      <c r="C138" s="218" t="s">
        <v>202</v>
      </c>
      <c r="D138" s="218" t="s">
        <v>141</v>
      </c>
      <c r="E138" s="219" t="s">
        <v>538</v>
      </c>
      <c r="F138" s="220" t="s">
        <v>539</v>
      </c>
      <c r="G138" s="221" t="s">
        <v>144</v>
      </c>
      <c r="H138" s="222">
        <v>1534.4000000000001</v>
      </c>
      <c r="I138" s="223"/>
      <c r="J138" s="224">
        <f>ROUND(I138*H138,2)</f>
        <v>0</v>
      </c>
      <c r="K138" s="220" t="s">
        <v>145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146</v>
      </c>
      <c r="AT138" s="229" t="s">
        <v>141</v>
      </c>
      <c r="AU138" s="229" t="s">
        <v>86</v>
      </c>
      <c r="AY138" s="17" t="s">
        <v>139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146</v>
      </c>
      <c r="BM138" s="229" t="s">
        <v>792</v>
      </c>
    </row>
    <row r="139" s="13" customFormat="1">
      <c r="A139" s="13"/>
      <c r="B139" s="231"/>
      <c r="C139" s="232"/>
      <c r="D139" s="233" t="s">
        <v>148</v>
      </c>
      <c r="E139" s="234" t="s">
        <v>1</v>
      </c>
      <c r="F139" s="235" t="s">
        <v>515</v>
      </c>
      <c r="G139" s="232"/>
      <c r="H139" s="234" t="s">
        <v>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148</v>
      </c>
      <c r="AU139" s="241" t="s">
        <v>86</v>
      </c>
      <c r="AV139" s="13" t="s">
        <v>84</v>
      </c>
      <c r="AW139" s="13" t="s">
        <v>33</v>
      </c>
      <c r="AX139" s="13" t="s">
        <v>76</v>
      </c>
      <c r="AY139" s="241" t="s">
        <v>139</v>
      </c>
    </row>
    <row r="140" s="14" customFormat="1">
      <c r="A140" s="14"/>
      <c r="B140" s="242"/>
      <c r="C140" s="243"/>
      <c r="D140" s="233" t="s">
        <v>148</v>
      </c>
      <c r="E140" s="244" t="s">
        <v>1</v>
      </c>
      <c r="F140" s="245" t="s">
        <v>793</v>
      </c>
      <c r="G140" s="243"/>
      <c r="H140" s="246">
        <v>1534.4000000000001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148</v>
      </c>
      <c r="AU140" s="252" t="s">
        <v>86</v>
      </c>
      <c r="AV140" s="14" t="s">
        <v>86</v>
      </c>
      <c r="AW140" s="14" t="s">
        <v>33</v>
      </c>
      <c r="AX140" s="14" t="s">
        <v>76</v>
      </c>
      <c r="AY140" s="252" t="s">
        <v>139</v>
      </c>
    </row>
    <row r="141" s="15" customFormat="1">
      <c r="A141" s="15"/>
      <c r="B141" s="253"/>
      <c r="C141" s="254"/>
      <c r="D141" s="233" t="s">
        <v>148</v>
      </c>
      <c r="E141" s="255" t="s">
        <v>1</v>
      </c>
      <c r="F141" s="256" t="s">
        <v>157</v>
      </c>
      <c r="G141" s="254"/>
      <c r="H141" s="257">
        <v>1534.4000000000001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3" t="s">
        <v>148</v>
      </c>
      <c r="AU141" s="263" t="s">
        <v>86</v>
      </c>
      <c r="AV141" s="15" t="s">
        <v>146</v>
      </c>
      <c r="AW141" s="15" t="s">
        <v>33</v>
      </c>
      <c r="AX141" s="15" t="s">
        <v>84</v>
      </c>
      <c r="AY141" s="263" t="s">
        <v>139</v>
      </c>
    </row>
    <row r="142" s="2" customFormat="1" ht="24.15" customHeight="1">
      <c r="A142" s="38"/>
      <c r="B142" s="39"/>
      <c r="C142" s="218" t="s">
        <v>193</v>
      </c>
      <c r="D142" s="218" t="s">
        <v>141</v>
      </c>
      <c r="E142" s="219" t="s">
        <v>543</v>
      </c>
      <c r="F142" s="220" t="s">
        <v>544</v>
      </c>
      <c r="G142" s="221" t="s">
        <v>237</v>
      </c>
      <c r="H142" s="222">
        <v>372.60000000000002</v>
      </c>
      <c r="I142" s="223"/>
      <c r="J142" s="224">
        <f>ROUND(I142*H142,2)</f>
        <v>0</v>
      </c>
      <c r="K142" s="220" t="s">
        <v>145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146</v>
      </c>
      <c r="AT142" s="229" t="s">
        <v>141</v>
      </c>
      <c r="AU142" s="229" t="s">
        <v>86</v>
      </c>
      <c r="AY142" s="17" t="s">
        <v>139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146</v>
      </c>
      <c r="BM142" s="229" t="s">
        <v>794</v>
      </c>
    </row>
    <row r="143" s="2" customFormat="1" ht="16.5" customHeight="1">
      <c r="A143" s="38"/>
      <c r="B143" s="39"/>
      <c r="C143" s="218" t="s">
        <v>213</v>
      </c>
      <c r="D143" s="218" t="s">
        <v>141</v>
      </c>
      <c r="E143" s="219" t="s">
        <v>203</v>
      </c>
      <c r="F143" s="220" t="s">
        <v>204</v>
      </c>
      <c r="G143" s="221" t="s">
        <v>144</v>
      </c>
      <c r="H143" s="222">
        <v>219.19999999999999</v>
      </c>
      <c r="I143" s="223"/>
      <c r="J143" s="224">
        <f>ROUND(I143*H143,2)</f>
        <v>0</v>
      </c>
      <c r="K143" s="220" t="s">
        <v>145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146</v>
      </c>
      <c r="AT143" s="229" t="s">
        <v>141</v>
      </c>
      <c r="AU143" s="229" t="s">
        <v>86</v>
      </c>
      <c r="AY143" s="17" t="s">
        <v>139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146</v>
      </c>
      <c r="BM143" s="229" t="s">
        <v>795</v>
      </c>
    </row>
    <row r="144" s="2" customFormat="1" ht="24.15" customHeight="1">
      <c r="A144" s="38"/>
      <c r="B144" s="39"/>
      <c r="C144" s="218" t="s">
        <v>219</v>
      </c>
      <c r="D144" s="218" t="s">
        <v>141</v>
      </c>
      <c r="E144" s="219" t="s">
        <v>214</v>
      </c>
      <c r="F144" s="220" t="s">
        <v>473</v>
      </c>
      <c r="G144" s="221" t="s">
        <v>216</v>
      </c>
      <c r="H144" s="222">
        <v>504.39999999999998</v>
      </c>
      <c r="I144" s="223"/>
      <c r="J144" s="224">
        <f>ROUND(I144*H144,2)</f>
        <v>0</v>
      </c>
      <c r="K144" s="220" t="s">
        <v>145</v>
      </c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146</v>
      </c>
      <c r="AT144" s="229" t="s">
        <v>141</v>
      </c>
      <c r="AU144" s="229" t="s">
        <v>86</v>
      </c>
      <c r="AY144" s="17" t="s">
        <v>139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84</v>
      </c>
      <c r="BK144" s="230">
        <f>ROUND(I144*H144,2)</f>
        <v>0</v>
      </c>
      <c r="BL144" s="17" t="s">
        <v>146</v>
      </c>
      <c r="BM144" s="229" t="s">
        <v>796</v>
      </c>
    </row>
    <row r="145" s="12" customFormat="1" ht="22.8" customHeight="1">
      <c r="A145" s="12"/>
      <c r="B145" s="202"/>
      <c r="C145" s="203"/>
      <c r="D145" s="204" t="s">
        <v>75</v>
      </c>
      <c r="E145" s="216" t="s">
        <v>491</v>
      </c>
      <c r="F145" s="216" t="s">
        <v>549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SUM(P146:P160)</f>
        <v>0</v>
      </c>
      <c r="Q145" s="210"/>
      <c r="R145" s="211">
        <f>SUM(R146:R160)</f>
        <v>47.385069219999998</v>
      </c>
      <c r="S145" s="210"/>
      <c r="T145" s="212">
        <f>SUM(T146:T160)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84</v>
      </c>
      <c r="AT145" s="214" t="s">
        <v>75</v>
      </c>
      <c r="AU145" s="214" t="s">
        <v>84</v>
      </c>
      <c r="AY145" s="213" t="s">
        <v>139</v>
      </c>
      <c r="BK145" s="215">
        <f>SUM(BK146:BK160)</f>
        <v>0</v>
      </c>
    </row>
    <row r="146" s="2" customFormat="1" ht="37.8" customHeight="1">
      <c r="A146" s="38"/>
      <c r="B146" s="39"/>
      <c r="C146" s="218" t="s">
        <v>233</v>
      </c>
      <c r="D146" s="218" t="s">
        <v>141</v>
      </c>
      <c r="E146" s="219" t="s">
        <v>258</v>
      </c>
      <c r="F146" s="220" t="s">
        <v>259</v>
      </c>
      <c r="G146" s="221" t="s">
        <v>260</v>
      </c>
      <c r="H146" s="222">
        <v>116.09999999999999</v>
      </c>
      <c r="I146" s="223"/>
      <c r="J146" s="224">
        <f>ROUND(I146*H146,2)</f>
        <v>0</v>
      </c>
      <c r="K146" s="220" t="s">
        <v>145</v>
      </c>
      <c r="L146" s="44"/>
      <c r="M146" s="225" t="s">
        <v>1</v>
      </c>
      <c r="N146" s="226" t="s">
        <v>41</v>
      </c>
      <c r="O146" s="91"/>
      <c r="P146" s="227">
        <f>O146*H146</f>
        <v>0</v>
      </c>
      <c r="Q146" s="227">
        <v>0.2046936</v>
      </c>
      <c r="R146" s="227">
        <f>Q146*H146</f>
        <v>23.76492696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146</v>
      </c>
      <c r="AT146" s="229" t="s">
        <v>141</v>
      </c>
      <c r="AU146" s="229" t="s">
        <v>86</v>
      </c>
      <c r="AY146" s="17" t="s">
        <v>139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84</v>
      </c>
      <c r="BK146" s="230">
        <f>ROUND(I146*H146,2)</f>
        <v>0</v>
      </c>
      <c r="BL146" s="17" t="s">
        <v>146</v>
      </c>
      <c r="BM146" s="229" t="s">
        <v>797</v>
      </c>
    </row>
    <row r="147" s="2" customFormat="1" ht="24.15" customHeight="1">
      <c r="A147" s="38"/>
      <c r="B147" s="39"/>
      <c r="C147" s="218" t="s">
        <v>244</v>
      </c>
      <c r="D147" s="218" t="s">
        <v>141</v>
      </c>
      <c r="E147" s="219" t="s">
        <v>798</v>
      </c>
      <c r="F147" s="220" t="s">
        <v>799</v>
      </c>
      <c r="G147" s="221" t="s">
        <v>287</v>
      </c>
      <c r="H147" s="222">
        <v>2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0.18623999999999999</v>
      </c>
      <c r="R147" s="227">
        <f>Q147*H147</f>
        <v>0.37247999999999998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146</v>
      </c>
      <c r="AT147" s="229" t="s">
        <v>141</v>
      </c>
      <c r="AU147" s="229" t="s">
        <v>86</v>
      </c>
      <c r="AY147" s="17" t="s">
        <v>139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146</v>
      </c>
      <c r="BM147" s="229" t="s">
        <v>800</v>
      </c>
    </row>
    <row r="148" s="2" customFormat="1" ht="16.5" customHeight="1">
      <c r="A148" s="38"/>
      <c r="B148" s="39"/>
      <c r="C148" s="218" t="s">
        <v>250</v>
      </c>
      <c r="D148" s="218" t="s">
        <v>141</v>
      </c>
      <c r="E148" s="219" t="s">
        <v>265</v>
      </c>
      <c r="F148" s="220" t="s">
        <v>266</v>
      </c>
      <c r="G148" s="221" t="s">
        <v>144</v>
      </c>
      <c r="H148" s="222">
        <v>11.279</v>
      </c>
      <c r="I148" s="223"/>
      <c r="J148" s="224">
        <f>ROUND(I148*H148,2)</f>
        <v>0</v>
      </c>
      <c r="K148" s="220" t="s">
        <v>145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146</v>
      </c>
      <c r="AT148" s="229" t="s">
        <v>141</v>
      </c>
      <c r="AU148" s="229" t="s">
        <v>86</v>
      </c>
      <c r="AY148" s="17" t="s">
        <v>139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146</v>
      </c>
      <c r="BM148" s="229" t="s">
        <v>801</v>
      </c>
    </row>
    <row r="149" s="13" customFormat="1">
      <c r="A149" s="13"/>
      <c r="B149" s="231"/>
      <c r="C149" s="232"/>
      <c r="D149" s="233" t="s">
        <v>148</v>
      </c>
      <c r="E149" s="234" t="s">
        <v>1</v>
      </c>
      <c r="F149" s="235" t="s">
        <v>268</v>
      </c>
      <c r="G149" s="232"/>
      <c r="H149" s="234" t="s">
        <v>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148</v>
      </c>
      <c r="AU149" s="241" t="s">
        <v>86</v>
      </c>
      <c r="AV149" s="13" t="s">
        <v>84</v>
      </c>
      <c r="AW149" s="13" t="s">
        <v>33</v>
      </c>
      <c r="AX149" s="13" t="s">
        <v>76</v>
      </c>
      <c r="AY149" s="241" t="s">
        <v>139</v>
      </c>
    </row>
    <row r="150" s="14" customFormat="1">
      <c r="A150" s="14"/>
      <c r="B150" s="242"/>
      <c r="C150" s="243"/>
      <c r="D150" s="233" t="s">
        <v>148</v>
      </c>
      <c r="E150" s="244" t="s">
        <v>1</v>
      </c>
      <c r="F150" s="245" t="s">
        <v>802</v>
      </c>
      <c r="G150" s="243"/>
      <c r="H150" s="246">
        <v>11.279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148</v>
      </c>
      <c r="AU150" s="252" t="s">
        <v>86</v>
      </c>
      <c r="AV150" s="14" t="s">
        <v>86</v>
      </c>
      <c r="AW150" s="14" t="s">
        <v>33</v>
      </c>
      <c r="AX150" s="14" t="s">
        <v>84</v>
      </c>
      <c r="AY150" s="252" t="s">
        <v>139</v>
      </c>
    </row>
    <row r="151" s="2" customFormat="1" ht="16.5" customHeight="1">
      <c r="A151" s="38"/>
      <c r="B151" s="39"/>
      <c r="C151" s="264" t="s">
        <v>257</v>
      </c>
      <c r="D151" s="264" t="s">
        <v>234</v>
      </c>
      <c r="E151" s="265" t="s">
        <v>270</v>
      </c>
      <c r="F151" s="266" t="s">
        <v>271</v>
      </c>
      <c r="G151" s="267" t="s">
        <v>237</v>
      </c>
      <c r="H151" s="268">
        <v>22.558</v>
      </c>
      <c r="I151" s="269"/>
      <c r="J151" s="270">
        <f>ROUND(I151*H151,2)</f>
        <v>0</v>
      </c>
      <c r="K151" s="266" t="s">
        <v>145</v>
      </c>
      <c r="L151" s="271"/>
      <c r="M151" s="272" t="s">
        <v>1</v>
      </c>
      <c r="N151" s="273" t="s">
        <v>41</v>
      </c>
      <c r="O151" s="91"/>
      <c r="P151" s="227">
        <f>O151*H151</f>
        <v>0</v>
      </c>
      <c r="Q151" s="227">
        <v>1</v>
      </c>
      <c r="R151" s="227">
        <f>Q151*H151</f>
        <v>22.558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213</v>
      </c>
      <c r="AT151" s="229" t="s">
        <v>234</v>
      </c>
      <c r="AU151" s="229" t="s">
        <v>86</v>
      </c>
      <c r="AY151" s="17" t="s">
        <v>139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146</v>
      </c>
      <c r="BM151" s="229" t="s">
        <v>803</v>
      </c>
    </row>
    <row r="152" s="13" customFormat="1">
      <c r="A152" s="13"/>
      <c r="B152" s="231"/>
      <c r="C152" s="232"/>
      <c r="D152" s="233" t="s">
        <v>148</v>
      </c>
      <c r="E152" s="234" t="s">
        <v>1</v>
      </c>
      <c r="F152" s="235" t="s">
        <v>273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148</v>
      </c>
      <c r="AU152" s="241" t="s">
        <v>86</v>
      </c>
      <c r="AV152" s="13" t="s">
        <v>84</v>
      </c>
      <c r="AW152" s="13" t="s">
        <v>33</v>
      </c>
      <c r="AX152" s="13" t="s">
        <v>76</v>
      </c>
      <c r="AY152" s="241" t="s">
        <v>139</v>
      </c>
    </row>
    <row r="153" s="14" customFormat="1">
      <c r="A153" s="14"/>
      <c r="B153" s="242"/>
      <c r="C153" s="243"/>
      <c r="D153" s="233" t="s">
        <v>148</v>
      </c>
      <c r="E153" s="244" t="s">
        <v>1</v>
      </c>
      <c r="F153" s="245" t="s">
        <v>804</v>
      </c>
      <c r="G153" s="243"/>
      <c r="H153" s="246">
        <v>22.558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148</v>
      </c>
      <c r="AU153" s="252" t="s">
        <v>86</v>
      </c>
      <c r="AV153" s="14" t="s">
        <v>86</v>
      </c>
      <c r="AW153" s="14" t="s">
        <v>33</v>
      </c>
      <c r="AX153" s="14" t="s">
        <v>76</v>
      </c>
      <c r="AY153" s="252" t="s">
        <v>139</v>
      </c>
    </row>
    <row r="154" s="15" customFormat="1">
      <c r="A154" s="15"/>
      <c r="B154" s="253"/>
      <c r="C154" s="254"/>
      <c r="D154" s="233" t="s">
        <v>148</v>
      </c>
      <c r="E154" s="255" t="s">
        <v>1</v>
      </c>
      <c r="F154" s="256" t="s">
        <v>157</v>
      </c>
      <c r="G154" s="254"/>
      <c r="H154" s="257">
        <v>22.558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148</v>
      </c>
      <c r="AU154" s="263" t="s">
        <v>86</v>
      </c>
      <c r="AV154" s="15" t="s">
        <v>146</v>
      </c>
      <c r="AW154" s="15" t="s">
        <v>33</v>
      </c>
      <c r="AX154" s="15" t="s">
        <v>84</v>
      </c>
      <c r="AY154" s="263" t="s">
        <v>139</v>
      </c>
    </row>
    <row r="155" s="2" customFormat="1" ht="21.75" customHeight="1">
      <c r="A155" s="38"/>
      <c r="B155" s="39"/>
      <c r="C155" s="218" t="s">
        <v>264</v>
      </c>
      <c r="D155" s="218" t="s">
        <v>141</v>
      </c>
      <c r="E155" s="219" t="s">
        <v>276</v>
      </c>
      <c r="F155" s="220" t="s">
        <v>277</v>
      </c>
      <c r="G155" s="221" t="s">
        <v>144</v>
      </c>
      <c r="H155" s="222">
        <v>0.29399999999999998</v>
      </c>
      <c r="I155" s="223"/>
      <c r="J155" s="224">
        <f>ROUND(I155*H155,2)</f>
        <v>0</v>
      </c>
      <c r="K155" s="220" t="s">
        <v>145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2.34579</v>
      </c>
      <c r="R155" s="227">
        <f>Q155*H155</f>
        <v>0.68966225999999997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146</v>
      </c>
      <c r="AT155" s="229" t="s">
        <v>141</v>
      </c>
      <c r="AU155" s="229" t="s">
        <v>86</v>
      </c>
      <c r="AY155" s="17" t="s">
        <v>139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146</v>
      </c>
      <c r="BM155" s="229" t="s">
        <v>805</v>
      </c>
    </row>
    <row r="156" s="13" customFormat="1">
      <c r="A156" s="13"/>
      <c r="B156" s="231"/>
      <c r="C156" s="232"/>
      <c r="D156" s="233" t="s">
        <v>148</v>
      </c>
      <c r="E156" s="234" t="s">
        <v>1</v>
      </c>
      <c r="F156" s="235" t="s">
        <v>177</v>
      </c>
      <c r="G156" s="232"/>
      <c r="H156" s="234" t="s">
        <v>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148</v>
      </c>
      <c r="AU156" s="241" t="s">
        <v>86</v>
      </c>
      <c r="AV156" s="13" t="s">
        <v>84</v>
      </c>
      <c r="AW156" s="13" t="s">
        <v>33</v>
      </c>
      <c r="AX156" s="13" t="s">
        <v>76</v>
      </c>
      <c r="AY156" s="241" t="s">
        <v>139</v>
      </c>
    </row>
    <row r="157" s="14" customFormat="1">
      <c r="A157" s="14"/>
      <c r="B157" s="242"/>
      <c r="C157" s="243"/>
      <c r="D157" s="233" t="s">
        <v>148</v>
      </c>
      <c r="E157" s="244" t="s">
        <v>1</v>
      </c>
      <c r="F157" s="245" t="s">
        <v>806</v>
      </c>
      <c r="G157" s="243"/>
      <c r="H157" s="246">
        <v>0.098000000000000004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148</v>
      </c>
      <c r="AU157" s="252" t="s">
        <v>86</v>
      </c>
      <c r="AV157" s="14" t="s">
        <v>86</v>
      </c>
      <c r="AW157" s="14" t="s">
        <v>33</v>
      </c>
      <c r="AX157" s="14" t="s">
        <v>76</v>
      </c>
      <c r="AY157" s="252" t="s">
        <v>139</v>
      </c>
    </row>
    <row r="158" s="13" customFormat="1">
      <c r="A158" s="13"/>
      <c r="B158" s="231"/>
      <c r="C158" s="232"/>
      <c r="D158" s="233" t="s">
        <v>148</v>
      </c>
      <c r="E158" s="234" t="s">
        <v>1</v>
      </c>
      <c r="F158" s="235" t="s">
        <v>552</v>
      </c>
      <c r="G158" s="232"/>
      <c r="H158" s="234" t="s">
        <v>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148</v>
      </c>
      <c r="AU158" s="241" t="s">
        <v>86</v>
      </c>
      <c r="AV158" s="13" t="s">
        <v>84</v>
      </c>
      <c r="AW158" s="13" t="s">
        <v>33</v>
      </c>
      <c r="AX158" s="13" t="s">
        <v>76</v>
      </c>
      <c r="AY158" s="241" t="s">
        <v>139</v>
      </c>
    </row>
    <row r="159" s="14" customFormat="1">
      <c r="A159" s="14"/>
      <c r="B159" s="242"/>
      <c r="C159" s="243"/>
      <c r="D159" s="233" t="s">
        <v>148</v>
      </c>
      <c r="E159" s="244" t="s">
        <v>1</v>
      </c>
      <c r="F159" s="245" t="s">
        <v>807</v>
      </c>
      <c r="G159" s="243"/>
      <c r="H159" s="246">
        <v>0.19600000000000001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148</v>
      </c>
      <c r="AU159" s="252" t="s">
        <v>86</v>
      </c>
      <c r="AV159" s="14" t="s">
        <v>86</v>
      </c>
      <c r="AW159" s="14" t="s">
        <v>33</v>
      </c>
      <c r="AX159" s="14" t="s">
        <v>76</v>
      </c>
      <c r="AY159" s="252" t="s">
        <v>139</v>
      </c>
    </row>
    <row r="160" s="15" customFormat="1">
      <c r="A160" s="15"/>
      <c r="B160" s="253"/>
      <c r="C160" s="254"/>
      <c r="D160" s="233" t="s">
        <v>148</v>
      </c>
      <c r="E160" s="255" t="s">
        <v>1</v>
      </c>
      <c r="F160" s="256" t="s">
        <v>157</v>
      </c>
      <c r="G160" s="254"/>
      <c r="H160" s="257">
        <v>0.29400000000000004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3" t="s">
        <v>148</v>
      </c>
      <c r="AU160" s="263" t="s">
        <v>86</v>
      </c>
      <c r="AV160" s="15" t="s">
        <v>146</v>
      </c>
      <c r="AW160" s="15" t="s">
        <v>33</v>
      </c>
      <c r="AX160" s="15" t="s">
        <v>84</v>
      </c>
      <c r="AY160" s="263" t="s">
        <v>139</v>
      </c>
    </row>
    <row r="161" s="12" customFormat="1" ht="22.8" customHeight="1">
      <c r="A161" s="12"/>
      <c r="B161" s="202"/>
      <c r="C161" s="203"/>
      <c r="D161" s="204" t="s">
        <v>75</v>
      </c>
      <c r="E161" s="216" t="s">
        <v>499</v>
      </c>
      <c r="F161" s="216" t="s">
        <v>492</v>
      </c>
      <c r="G161" s="203"/>
      <c r="H161" s="203"/>
      <c r="I161" s="206"/>
      <c r="J161" s="217">
        <f>BK161</f>
        <v>0</v>
      </c>
      <c r="K161" s="203"/>
      <c r="L161" s="208"/>
      <c r="M161" s="209"/>
      <c r="N161" s="210"/>
      <c r="O161" s="210"/>
      <c r="P161" s="211">
        <f>SUM(P162:P178)</f>
        <v>0</v>
      </c>
      <c r="Q161" s="210"/>
      <c r="R161" s="211">
        <f>SUM(R162:R178)</f>
        <v>591.12690400000008</v>
      </c>
      <c r="S161" s="210"/>
      <c r="T161" s="212">
        <f>SUM(T162:T178)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84</v>
      </c>
      <c r="AT161" s="214" t="s">
        <v>75</v>
      </c>
      <c r="AU161" s="214" t="s">
        <v>84</v>
      </c>
      <c r="AY161" s="213" t="s">
        <v>139</v>
      </c>
      <c r="BK161" s="215">
        <f>SUM(BK162:BK178)</f>
        <v>0</v>
      </c>
    </row>
    <row r="162" s="2" customFormat="1" ht="37.8" customHeight="1">
      <c r="A162" s="38"/>
      <c r="B162" s="39"/>
      <c r="C162" s="218" t="s">
        <v>8</v>
      </c>
      <c r="D162" s="218" t="s">
        <v>141</v>
      </c>
      <c r="E162" s="219" t="s">
        <v>319</v>
      </c>
      <c r="F162" s="220" t="s">
        <v>320</v>
      </c>
      <c r="G162" s="221" t="s">
        <v>216</v>
      </c>
      <c r="H162" s="222">
        <v>504.39999999999998</v>
      </c>
      <c r="I162" s="223"/>
      <c r="J162" s="224">
        <f>ROUND(I162*H162,2)</f>
        <v>0</v>
      </c>
      <c r="K162" s="220" t="s">
        <v>145</v>
      </c>
      <c r="L162" s="44"/>
      <c r="M162" s="225" t="s">
        <v>1</v>
      </c>
      <c r="N162" s="226" t="s">
        <v>41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146</v>
      </c>
      <c r="AT162" s="229" t="s">
        <v>141</v>
      </c>
      <c r="AU162" s="229" t="s">
        <v>86</v>
      </c>
      <c r="AY162" s="17" t="s">
        <v>139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84</v>
      </c>
      <c r="BK162" s="230">
        <f>ROUND(I162*H162,2)</f>
        <v>0</v>
      </c>
      <c r="BL162" s="17" t="s">
        <v>146</v>
      </c>
      <c r="BM162" s="229" t="s">
        <v>808</v>
      </c>
    </row>
    <row r="163" s="2" customFormat="1" ht="21.75" customHeight="1">
      <c r="A163" s="38"/>
      <c r="B163" s="39"/>
      <c r="C163" s="264" t="s">
        <v>275</v>
      </c>
      <c r="D163" s="264" t="s">
        <v>234</v>
      </c>
      <c r="E163" s="265" t="s">
        <v>324</v>
      </c>
      <c r="F163" s="266" t="s">
        <v>325</v>
      </c>
      <c r="G163" s="267" t="s">
        <v>237</v>
      </c>
      <c r="H163" s="268">
        <v>18.199999999999999</v>
      </c>
      <c r="I163" s="269"/>
      <c r="J163" s="270">
        <f>ROUND(I163*H163,2)</f>
        <v>0</v>
      </c>
      <c r="K163" s="266" t="s">
        <v>145</v>
      </c>
      <c r="L163" s="271"/>
      <c r="M163" s="272" t="s">
        <v>1</v>
      </c>
      <c r="N163" s="273" t="s">
        <v>41</v>
      </c>
      <c r="O163" s="91"/>
      <c r="P163" s="227">
        <f>O163*H163</f>
        <v>0</v>
      </c>
      <c r="Q163" s="227">
        <v>1</v>
      </c>
      <c r="R163" s="227">
        <f>Q163*H163</f>
        <v>18.199999999999999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213</v>
      </c>
      <c r="AT163" s="229" t="s">
        <v>234</v>
      </c>
      <c r="AU163" s="229" t="s">
        <v>86</v>
      </c>
      <c r="AY163" s="17" t="s">
        <v>139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146</v>
      </c>
      <c r="BM163" s="229" t="s">
        <v>809</v>
      </c>
    </row>
    <row r="164" s="2" customFormat="1" ht="24.15" customHeight="1">
      <c r="A164" s="38"/>
      <c r="B164" s="39"/>
      <c r="C164" s="218" t="s">
        <v>279</v>
      </c>
      <c r="D164" s="218" t="s">
        <v>141</v>
      </c>
      <c r="E164" s="219" t="s">
        <v>672</v>
      </c>
      <c r="F164" s="220" t="s">
        <v>673</v>
      </c>
      <c r="G164" s="221" t="s">
        <v>216</v>
      </c>
      <c r="H164" s="222">
        <v>942.78499999999997</v>
      </c>
      <c r="I164" s="223"/>
      <c r="J164" s="224">
        <f>ROUND(I164*H164,2)</f>
        <v>0</v>
      </c>
      <c r="K164" s="220" t="s">
        <v>145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0.46000000000000002</v>
      </c>
      <c r="R164" s="227">
        <f>Q164*H164</f>
        <v>433.68110000000001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146</v>
      </c>
      <c r="AT164" s="229" t="s">
        <v>141</v>
      </c>
      <c r="AU164" s="229" t="s">
        <v>86</v>
      </c>
      <c r="AY164" s="17" t="s">
        <v>139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84</v>
      </c>
      <c r="BK164" s="230">
        <f>ROUND(I164*H164,2)</f>
        <v>0</v>
      </c>
      <c r="BL164" s="17" t="s">
        <v>146</v>
      </c>
      <c r="BM164" s="229" t="s">
        <v>810</v>
      </c>
    </row>
    <row r="165" s="13" customFormat="1">
      <c r="A165" s="13"/>
      <c r="B165" s="231"/>
      <c r="C165" s="232"/>
      <c r="D165" s="233" t="s">
        <v>148</v>
      </c>
      <c r="E165" s="234" t="s">
        <v>1</v>
      </c>
      <c r="F165" s="235" t="s">
        <v>334</v>
      </c>
      <c r="G165" s="232"/>
      <c r="H165" s="234" t="s">
        <v>1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148</v>
      </c>
      <c r="AU165" s="241" t="s">
        <v>86</v>
      </c>
      <c r="AV165" s="13" t="s">
        <v>84</v>
      </c>
      <c r="AW165" s="13" t="s">
        <v>33</v>
      </c>
      <c r="AX165" s="13" t="s">
        <v>76</v>
      </c>
      <c r="AY165" s="241" t="s">
        <v>139</v>
      </c>
    </row>
    <row r="166" s="14" customFormat="1">
      <c r="A166" s="14"/>
      <c r="B166" s="242"/>
      <c r="C166" s="243"/>
      <c r="D166" s="233" t="s">
        <v>148</v>
      </c>
      <c r="E166" s="244" t="s">
        <v>1</v>
      </c>
      <c r="F166" s="245" t="s">
        <v>811</v>
      </c>
      <c r="G166" s="243"/>
      <c r="H166" s="246">
        <v>492.41000000000002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148</v>
      </c>
      <c r="AU166" s="252" t="s">
        <v>86</v>
      </c>
      <c r="AV166" s="14" t="s">
        <v>86</v>
      </c>
      <c r="AW166" s="14" t="s">
        <v>33</v>
      </c>
      <c r="AX166" s="14" t="s">
        <v>76</v>
      </c>
      <c r="AY166" s="252" t="s">
        <v>139</v>
      </c>
    </row>
    <row r="167" s="13" customFormat="1">
      <c r="A167" s="13"/>
      <c r="B167" s="231"/>
      <c r="C167" s="232"/>
      <c r="D167" s="233" t="s">
        <v>148</v>
      </c>
      <c r="E167" s="234" t="s">
        <v>1</v>
      </c>
      <c r="F167" s="235" t="s">
        <v>565</v>
      </c>
      <c r="G167" s="232"/>
      <c r="H167" s="234" t="s">
        <v>1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148</v>
      </c>
      <c r="AU167" s="241" t="s">
        <v>86</v>
      </c>
      <c r="AV167" s="13" t="s">
        <v>84</v>
      </c>
      <c r="AW167" s="13" t="s">
        <v>33</v>
      </c>
      <c r="AX167" s="13" t="s">
        <v>76</v>
      </c>
      <c r="AY167" s="241" t="s">
        <v>139</v>
      </c>
    </row>
    <row r="168" s="14" customFormat="1">
      <c r="A168" s="14"/>
      <c r="B168" s="242"/>
      <c r="C168" s="243"/>
      <c r="D168" s="233" t="s">
        <v>148</v>
      </c>
      <c r="E168" s="244" t="s">
        <v>1</v>
      </c>
      <c r="F168" s="245" t="s">
        <v>812</v>
      </c>
      <c r="G168" s="243"/>
      <c r="H168" s="246">
        <v>450.375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148</v>
      </c>
      <c r="AU168" s="252" t="s">
        <v>86</v>
      </c>
      <c r="AV168" s="14" t="s">
        <v>86</v>
      </c>
      <c r="AW168" s="14" t="s">
        <v>33</v>
      </c>
      <c r="AX168" s="14" t="s">
        <v>76</v>
      </c>
      <c r="AY168" s="252" t="s">
        <v>139</v>
      </c>
    </row>
    <row r="169" s="15" customFormat="1">
      <c r="A169" s="15"/>
      <c r="B169" s="253"/>
      <c r="C169" s="254"/>
      <c r="D169" s="233" t="s">
        <v>148</v>
      </c>
      <c r="E169" s="255" t="s">
        <v>1</v>
      </c>
      <c r="F169" s="256" t="s">
        <v>157</v>
      </c>
      <c r="G169" s="254"/>
      <c r="H169" s="257">
        <v>942.78500000000008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3" t="s">
        <v>148</v>
      </c>
      <c r="AU169" s="263" t="s">
        <v>86</v>
      </c>
      <c r="AV169" s="15" t="s">
        <v>146</v>
      </c>
      <c r="AW169" s="15" t="s">
        <v>33</v>
      </c>
      <c r="AX169" s="15" t="s">
        <v>84</v>
      </c>
      <c r="AY169" s="263" t="s">
        <v>139</v>
      </c>
    </row>
    <row r="170" s="2" customFormat="1" ht="33" customHeight="1">
      <c r="A170" s="38"/>
      <c r="B170" s="39"/>
      <c r="C170" s="218" t="s">
        <v>284</v>
      </c>
      <c r="D170" s="218" t="s">
        <v>141</v>
      </c>
      <c r="E170" s="219" t="s">
        <v>685</v>
      </c>
      <c r="F170" s="220" t="s">
        <v>686</v>
      </c>
      <c r="G170" s="221" t="s">
        <v>216</v>
      </c>
      <c r="H170" s="222">
        <v>366.30000000000001</v>
      </c>
      <c r="I170" s="223"/>
      <c r="J170" s="224">
        <f>ROUND(I170*H170,2)</f>
        <v>0</v>
      </c>
      <c r="K170" s="220" t="s">
        <v>145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0.18462999999999999</v>
      </c>
      <c r="R170" s="227">
        <f>Q170*H170</f>
        <v>67.629969000000003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146</v>
      </c>
      <c r="AT170" s="229" t="s">
        <v>141</v>
      </c>
      <c r="AU170" s="229" t="s">
        <v>86</v>
      </c>
      <c r="AY170" s="17" t="s">
        <v>139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146</v>
      </c>
      <c r="BM170" s="229" t="s">
        <v>813</v>
      </c>
    </row>
    <row r="171" s="2" customFormat="1" ht="21.75" customHeight="1">
      <c r="A171" s="38"/>
      <c r="B171" s="39"/>
      <c r="C171" s="218" t="s">
        <v>289</v>
      </c>
      <c r="D171" s="218" t="s">
        <v>141</v>
      </c>
      <c r="E171" s="219" t="s">
        <v>354</v>
      </c>
      <c r="F171" s="220" t="s">
        <v>355</v>
      </c>
      <c r="G171" s="221" t="s">
        <v>216</v>
      </c>
      <c r="H171" s="222">
        <v>120.09999999999999</v>
      </c>
      <c r="I171" s="223"/>
      <c r="J171" s="224">
        <f>ROUND(I171*H171,2)</f>
        <v>0</v>
      </c>
      <c r="K171" s="220" t="s">
        <v>145</v>
      </c>
      <c r="L171" s="44"/>
      <c r="M171" s="225" t="s">
        <v>1</v>
      </c>
      <c r="N171" s="226" t="s">
        <v>41</v>
      </c>
      <c r="O171" s="91"/>
      <c r="P171" s="227">
        <f>O171*H171</f>
        <v>0</v>
      </c>
      <c r="Q171" s="227">
        <v>0.29160000000000003</v>
      </c>
      <c r="R171" s="227">
        <f>Q171*H171</f>
        <v>35.021160000000002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146</v>
      </c>
      <c r="AT171" s="229" t="s">
        <v>141</v>
      </c>
      <c r="AU171" s="229" t="s">
        <v>86</v>
      </c>
      <c r="AY171" s="17" t="s">
        <v>139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84</v>
      </c>
      <c r="BK171" s="230">
        <f>ROUND(I171*H171,2)</f>
        <v>0</v>
      </c>
      <c r="BL171" s="17" t="s">
        <v>146</v>
      </c>
      <c r="BM171" s="229" t="s">
        <v>814</v>
      </c>
    </row>
    <row r="172" s="13" customFormat="1">
      <c r="A172" s="13"/>
      <c r="B172" s="231"/>
      <c r="C172" s="232"/>
      <c r="D172" s="233" t="s">
        <v>148</v>
      </c>
      <c r="E172" s="234" t="s">
        <v>1</v>
      </c>
      <c r="F172" s="235" t="s">
        <v>815</v>
      </c>
      <c r="G172" s="232"/>
      <c r="H172" s="234" t="s">
        <v>1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148</v>
      </c>
      <c r="AU172" s="241" t="s">
        <v>86</v>
      </c>
      <c r="AV172" s="13" t="s">
        <v>84</v>
      </c>
      <c r="AW172" s="13" t="s">
        <v>33</v>
      </c>
      <c r="AX172" s="13" t="s">
        <v>76</v>
      </c>
      <c r="AY172" s="241" t="s">
        <v>139</v>
      </c>
    </row>
    <row r="173" s="14" customFormat="1">
      <c r="A173" s="14"/>
      <c r="B173" s="242"/>
      <c r="C173" s="243"/>
      <c r="D173" s="233" t="s">
        <v>148</v>
      </c>
      <c r="E173" s="244" t="s">
        <v>1</v>
      </c>
      <c r="F173" s="245" t="s">
        <v>816</v>
      </c>
      <c r="G173" s="243"/>
      <c r="H173" s="246">
        <v>120.09999999999999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148</v>
      </c>
      <c r="AU173" s="252" t="s">
        <v>86</v>
      </c>
      <c r="AV173" s="14" t="s">
        <v>86</v>
      </c>
      <c r="AW173" s="14" t="s">
        <v>33</v>
      </c>
      <c r="AX173" s="14" t="s">
        <v>76</v>
      </c>
      <c r="AY173" s="252" t="s">
        <v>139</v>
      </c>
    </row>
    <row r="174" s="15" customFormat="1">
      <c r="A174" s="15"/>
      <c r="B174" s="253"/>
      <c r="C174" s="254"/>
      <c r="D174" s="233" t="s">
        <v>148</v>
      </c>
      <c r="E174" s="255" t="s">
        <v>1</v>
      </c>
      <c r="F174" s="256" t="s">
        <v>157</v>
      </c>
      <c r="G174" s="254"/>
      <c r="H174" s="257">
        <v>120.09999999999999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3" t="s">
        <v>148</v>
      </c>
      <c r="AU174" s="263" t="s">
        <v>86</v>
      </c>
      <c r="AV174" s="15" t="s">
        <v>146</v>
      </c>
      <c r="AW174" s="15" t="s">
        <v>33</v>
      </c>
      <c r="AX174" s="15" t="s">
        <v>84</v>
      </c>
      <c r="AY174" s="263" t="s">
        <v>139</v>
      </c>
    </row>
    <row r="175" s="2" customFormat="1" ht="24.15" customHeight="1">
      <c r="A175" s="38"/>
      <c r="B175" s="39"/>
      <c r="C175" s="218" t="s">
        <v>295</v>
      </c>
      <c r="D175" s="218" t="s">
        <v>141</v>
      </c>
      <c r="E175" s="219" t="s">
        <v>682</v>
      </c>
      <c r="F175" s="220" t="s">
        <v>683</v>
      </c>
      <c r="G175" s="221" t="s">
        <v>216</v>
      </c>
      <c r="H175" s="222">
        <v>366.30000000000001</v>
      </c>
      <c r="I175" s="223"/>
      <c r="J175" s="224">
        <f>ROUND(I175*H175,2)</f>
        <v>0</v>
      </c>
      <c r="K175" s="220" t="s">
        <v>145</v>
      </c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0.0060099999999999997</v>
      </c>
      <c r="R175" s="227">
        <f>Q175*H175</f>
        <v>2.2014629999999999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146</v>
      </c>
      <c r="AT175" s="229" t="s">
        <v>141</v>
      </c>
      <c r="AU175" s="229" t="s">
        <v>86</v>
      </c>
      <c r="AY175" s="17" t="s">
        <v>139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146</v>
      </c>
      <c r="BM175" s="229" t="s">
        <v>817</v>
      </c>
    </row>
    <row r="176" s="2" customFormat="1" ht="21.75" customHeight="1">
      <c r="A176" s="38"/>
      <c r="B176" s="39"/>
      <c r="C176" s="218" t="s">
        <v>7</v>
      </c>
      <c r="D176" s="218" t="s">
        <v>141</v>
      </c>
      <c r="E176" s="219" t="s">
        <v>345</v>
      </c>
      <c r="F176" s="220" t="s">
        <v>346</v>
      </c>
      <c r="G176" s="221" t="s">
        <v>216</v>
      </c>
      <c r="H176" s="222">
        <v>330.30000000000001</v>
      </c>
      <c r="I176" s="223"/>
      <c r="J176" s="224">
        <f>ROUND(I176*H176,2)</f>
        <v>0</v>
      </c>
      <c r="K176" s="220" t="s">
        <v>145</v>
      </c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0.00031</v>
      </c>
      <c r="R176" s="227">
        <f>Q176*H176</f>
        <v>0.102393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146</v>
      </c>
      <c r="AT176" s="229" t="s">
        <v>141</v>
      </c>
      <c r="AU176" s="229" t="s">
        <v>86</v>
      </c>
      <c r="AY176" s="17" t="s">
        <v>139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146</v>
      </c>
      <c r="BM176" s="229" t="s">
        <v>818</v>
      </c>
    </row>
    <row r="177" s="2" customFormat="1" ht="33" customHeight="1">
      <c r="A177" s="38"/>
      <c r="B177" s="39"/>
      <c r="C177" s="218" t="s">
        <v>307</v>
      </c>
      <c r="D177" s="218" t="s">
        <v>141</v>
      </c>
      <c r="E177" s="219" t="s">
        <v>349</v>
      </c>
      <c r="F177" s="220" t="s">
        <v>350</v>
      </c>
      <c r="G177" s="221" t="s">
        <v>216</v>
      </c>
      <c r="H177" s="222">
        <v>330.30000000000001</v>
      </c>
      <c r="I177" s="223"/>
      <c r="J177" s="224">
        <f>ROUND(I177*H177,2)</f>
        <v>0</v>
      </c>
      <c r="K177" s="220" t="s">
        <v>145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0.10373</v>
      </c>
      <c r="R177" s="227">
        <f>Q177*H177</f>
        <v>34.262019000000002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146</v>
      </c>
      <c r="AT177" s="229" t="s">
        <v>141</v>
      </c>
      <c r="AU177" s="229" t="s">
        <v>86</v>
      </c>
      <c r="AY177" s="17" t="s">
        <v>139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146</v>
      </c>
      <c r="BM177" s="229" t="s">
        <v>819</v>
      </c>
    </row>
    <row r="178" s="2" customFormat="1" ht="21.75" customHeight="1">
      <c r="A178" s="38"/>
      <c r="B178" s="39"/>
      <c r="C178" s="218" t="s">
        <v>313</v>
      </c>
      <c r="D178" s="218" t="s">
        <v>141</v>
      </c>
      <c r="E178" s="219" t="s">
        <v>691</v>
      </c>
      <c r="F178" s="220" t="s">
        <v>692</v>
      </c>
      <c r="G178" s="221" t="s">
        <v>260</v>
      </c>
      <c r="H178" s="222">
        <v>8</v>
      </c>
      <c r="I178" s="223"/>
      <c r="J178" s="224">
        <f>ROUND(I178*H178,2)</f>
        <v>0</v>
      </c>
      <c r="K178" s="220" t="s">
        <v>145</v>
      </c>
      <c r="L178" s="44"/>
      <c r="M178" s="225" t="s">
        <v>1</v>
      </c>
      <c r="N178" s="226" t="s">
        <v>41</v>
      </c>
      <c r="O178" s="91"/>
      <c r="P178" s="227">
        <f>O178*H178</f>
        <v>0</v>
      </c>
      <c r="Q178" s="227">
        <v>0.0035999999999999999</v>
      </c>
      <c r="R178" s="227">
        <f>Q178*H178</f>
        <v>0.028799999999999999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146</v>
      </c>
      <c r="AT178" s="229" t="s">
        <v>141</v>
      </c>
      <c r="AU178" s="229" t="s">
        <v>86</v>
      </c>
      <c r="AY178" s="17" t="s">
        <v>139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84</v>
      </c>
      <c r="BK178" s="230">
        <f>ROUND(I178*H178,2)</f>
        <v>0</v>
      </c>
      <c r="BL178" s="17" t="s">
        <v>146</v>
      </c>
      <c r="BM178" s="229" t="s">
        <v>820</v>
      </c>
    </row>
    <row r="179" s="12" customFormat="1" ht="22.8" customHeight="1">
      <c r="A179" s="12"/>
      <c r="B179" s="202"/>
      <c r="C179" s="203"/>
      <c r="D179" s="204" t="s">
        <v>75</v>
      </c>
      <c r="E179" s="216" t="s">
        <v>520</v>
      </c>
      <c r="F179" s="216" t="s">
        <v>500</v>
      </c>
      <c r="G179" s="203"/>
      <c r="H179" s="203"/>
      <c r="I179" s="206"/>
      <c r="J179" s="217">
        <f>BK179</f>
        <v>0</v>
      </c>
      <c r="K179" s="203"/>
      <c r="L179" s="208"/>
      <c r="M179" s="209"/>
      <c r="N179" s="210"/>
      <c r="O179" s="210"/>
      <c r="P179" s="211">
        <f>P180</f>
        <v>0</v>
      </c>
      <c r="Q179" s="210"/>
      <c r="R179" s="211">
        <f>R180</f>
        <v>2.1040000000000001</v>
      </c>
      <c r="S179" s="210"/>
      <c r="T179" s="212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84</v>
      </c>
      <c r="AT179" s="214" t="s">
        <v>75</v>
      </c>
      <c r="AU179" s="214" t="s">
        <v>84</v>
      </c>
      <c r="AY179" s="213" t="s">
        <v>139</v>
      </c>
      <c r="BK179" s="215">
        <f>BK180</f>
        <v>0</v>
      </c>
    </row>
    <row r="180" s="2" customFormat="1" ht="24.15" customHeight="1">
      <c r="A180" s="38"/>
      <c r="B180" s="39"/>
      <c r="C180" s="218" t="s">
        <v>318</v>
      </c>
      <c r="D180" s="218" t="s">
        <v>141</v>
      </c>
      <c r="E180" s="219" t="s">
        <v>821</v>
      </c>
      <c r="F180" s="220" t="s">
        <v>822</v>
      </c>
      <c r="G180" s="221" t="s">
        <v>287</v>
      </c>
      <c r="H180" s="222">
        <v>5</v>
      </c>
      <c r="I180" s="223"/>
      <c r="J180" s="224">
        <f>ROUND(I180*H180,2)</f>
        <v>0</v>
      </c>
      <c r="K180" s="220" t="s">
        <v>145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0.42080000000000001</v>
      </c>
      <c r="R180" s="227">
        <f>Q180*H180</f>
        <v>2.1040000000000001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146</v>
      </c>
      <c r="AT180" s="229" t="s">
        <v>141</v>
      </c>
      <c r="AU180" s="229" t="s">
        <v>86</v>
      </c>
      <c r="AY180" s="17" t="s">
        <v>139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146</v>
      </c>
      <c r="BM180" s="229" t="s">
        <v>823</v>
      </c>
    </row>
    <row r="181" s="12" customFormat="1" ht="22.8" customHeight="1">
      <c r="A181" s="12"/>
      <c r="B181" s="202"/>
      <c r="C181" s="203"/>
      <c r="D181" s="204" t="s">
        <v>75</v>
      </c>
      <c r="E181" s="216" t="s">
        <v>605</v>
      </c>
      <c r="F181" s="216" t="s">
        <v>500</v>
      </c>
      <c r="G181" s="203"/>
      <c r="H181" s="203"/>
      <c r="I181" s="206"/>
      <c r="J181" s="217">
        <f>BK181</f>
        <v>0</v>
      </c>
      <c r="K181" s="203"/>
      <c r="L181" s="208"/>
      <c r="M181" s="209"/>
      <c r="N181" s="210"/>
      <c r="O181" s="210"/>
      <c r="P181" s="211">
        <f>SUM(P182:P200)</f>
        <v>0</v>
      </c>
      <c r="Q181" s="210"/>
      <c r="R181" s="211">
        <f>SUM(R182:R200)</f>
        <v>0.38963391000000003</v>
      </c>
      <c r="S181" s="210"/>
      <c r="T181" s="212">
        <f>SUM(T182:T200)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84</v>
      </c>
      <c r="AT181" s="214" t="s">
        <v>75</v>
      </c>
      <c r="AU181" s="214" t="s">
        <v>84</v>
      </c>
      <c r="AY181" s="213" t="s">
        <v>139</v>
      </c>
      <c r="BK181" s="215">
        <f>SUM(BK182:BK200)</f>
        <v>0</v>
      </c>
    </row>
    <row r="182" s="2" customFormat="1" ht="24.15" customHeight="1">
      <c r="A182" s="38"/>
      <c r="B182" s="39"/>
      <c r="C182" s="218" t="s">
        <v>323</v>
      </c>
      <c r="D182" s="218" t="s">
        <v>141</v>
      </c>
      <c r="E182" s="219" t="s">
        <v>593</v>
      </c>
      <c r="F182" s="220" t="s">
        <v>594</v>
      </c>
      <c r="G182" s="221" t="s">
        <v>287</v>
      </c>
      <c r="H182" s="222">
        <v>2</v>
      </c>
      <c r="I182" s="223"/>
      <c r="J182" s="224">
        <f>ROUND(I182*H182,2)</f>
        <v>0</v>
      </c>
      <c r="K182" s="220" t="s">
        <v>145</v>
      </c>
      <c r="L182" s="44"/>
      <c r="M182" s="225" t="s">
        <v>1</v>
      </c>
      <c r="N182" s="226" t="s">
        <v>41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146</v>
      </c>
      <c r="AT182" s="229" t="s">
        <v>141</v>
      </c>
      <c r="AU182" s="229" t="s">
        <v>86</v>
      </c>
      <c r="AY182" s="17" t="s">
        <v>139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84</v>
      </c>
      <c r="BK182" s="230">
        <f>ROUND(I182*H182,2)</f>
        <v>0</v>
      </c>
      <c r="BL182" s="17" t="s">
        <v>146</v>
      </c>
      <c r="BM182" s="229" t="s">
        <v>824</v>
      </c>
    </row>
    <row r="183" s="2" customFormat="1" ht="16.5" customHeight="1">
      <c r="A183" s="38"/>
      <c r="B183" s="39"/>
      <c r="C183" s="264" t="s">
        <v>330</v>
      </c>
      <c r="D183" s="264" t="s">
        <v>234</v>
      </c>
      <c r="E183" s="265" t="s">
        <v>596</v>
      </c>
      <c r="F183" s="266" t="s">
        <v>597</v>
      </c>
      <c r="G183" s="267" t="s">
        <v>287</v>
      </c>
      <c r="H183" s="268">
        <v>2</v>
      </c>
      <c r="I183" s="269"/>
      <c r="J183" s="270">
        <f>ROUND(I183*H183,2)</f>
        <v>0</v>
      </c>
      <c r="K183" s="266" t="s">
        <v>145</v>
      </c>
      <c r="L183" s="271"/>
      <c r="M183" s="272" t="s">
        <v>1</v>
      </c>
      <c r="N183" s="273" t="s">
        <v>41</v>
      </c>
      <c r="O183" s="91"/>
      <c r="P183" s="227">
        <f>O183*H183</f>
        <v>0</v>
      </c>
      <c r="Q183" s="227">
        <v>0.0020999999999999999</v>
      </c>
      <c r="R183" s="227">
        <f>Q183*H183</f>
        <v>0.0041999999999999997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213</v>
      </c>
      <c r="AT183" s="229" t="s">
        <v>234</v>
      </c>
      <c r="AU183" s="229" t="s">
        <v>86</v>
      </c>
      <c r="AY183" s="17" t="s">
        <v>139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146</v>
      </c>
      <c r="BM183" s="229" t="s">
        <v>825</v>
      </c>
    </row>
    <row r="184" s="2" customFormat="1" ht="24.15" customHeight="1">
      <c r="A184" s="38"/>
      <c r="B184" s="39"/>
      <c r="C184" s="218" t="s">
        <v>338</v>
      </c>
      <c r="D184" s="218" t="s">
        <v>141</v>
      </c>
      <c r="E184" s="219" t="s">
        <v>393</v>
      </c>
      <c r="F184" s="220" t="s">
        <v>394</v>
      </c>
      <c r="G184" s="221" t="s">
        <v>287</v>
      </c>
      <c r="H184" s="222">
        <v>2</v>
      </c>
      <c r="I184" s="223"/>
      <c r="J184" s="224">
        <f>ROUND(I184*H184,2)</f>
        <v>0</v>
      </c>
      <c r="K184" s="220" t="s">
        <v>145</v>
      </c>
      <c r="L184" s="44"/>
      <c r="M184" s="225" t="s">
        <v>1</v>
      </c>
      <c r="N184" s="226" t="s">
        <v>41</v>
      </c>
      <c r="O184" s="91"/>
      <c r="P184" s="227">
        <f>O184*H184</f>
        <v>0</v>
      </c>
      <c r="Q184" s="227">
        <v>0.00069999999999999999</v>
      </c>
      <c r="R184" s="227">
        <f>Q184*H184</f>
        <v>0.0014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146</v>
      </c>
      <c r="AT184" s="229" t="s">
        <v>141</v>
      </c>
      <c r="AU184" s="229" t="s">
        <v>86</v>
      </c>
      <c r="AY184" s="17" t="s">
        <v>139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146</v>
      </c>
      <c r="BM184" s="229" t="s">
        <v>826</v>
      </c>
    </row>
    <row r="185" s="2" customFormat="1" ht="24.15" customHeight="1">
      <c r="A185" s="38"/>
      <c r="B185" s="39"/>
      <c r="C185" s="264" t="s">
        <v>344</v>
      </c>
      <c r="D185" s="264" t="s">
        <v>234</v>
      </c>
      <c r="E185" s="265" t="s">
        <v>398</v>
      </c>
      <c r="F185" s="266" t="s">
        <v>399</v>
      </c>
      <c r="G185" s="267" t="s">
        <v>287</v>
      </c>
      <c r="H185" s="268">
        <v>1</v>
      </c>
      <c r="I185" s="269"/>
      <c r="J185" s="270">
        <f>ROUND(I185*H185,2)</f>
        <v>0</v>
      </c>
      <c r="K185" s="266" t="s">
        <v>145</v>
      </c>
      <c r="L185" s="271"/>
      <c r="M185" s="272" t="s">
        <v>1</v>
      </c>
      <c r="N185" s="273" t="s">
        <v>41</v>
      </c>
      <c r="O185" s="91"/>
      <c r="P185" s="227">
        <f>O185*H185</f>
        <v>0</v>
      </c>
      <c r="Q185" s="227">
        <v>0.0012999999999999999</v>
      </c>
      <c r="R185" s="227">
        <f>Q185*H185</f>
        <v>0.0012999999999999999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213</v>
      </c>
      <c r="AT185" s="229" t="s">
        <v>234</v>
      </c>
      <c r="AU185" s="229" t="s">
        <v>86</v>
      </c>
      <c r="AY185" s="17" t="s">
        <v>139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146</v>
      </c>
      <c r="BM185" s="229" t="s">
        <v>827</v>
      </c>
    </row>
    <row r="186" s="2" customFormat="1" ht="16.5" customHeight="1">
      <c r="A186" s="38"/>
      <c r="B186" s="39"/>
      <c r="C186" s="264" t="s">
        <v>348</v>
      </c>
      <c r="D186" s="264" t="s">
        <v>234</v>
      </c>
      <c r="E186" s="265" t="s">
        <v>583</v>
      </c>
      <c r="F186" s="266" t="s">
        <v>584</v>
      </c>
      <c r="G186" s="267" t="s">
        <v>287</v>
      </c>
      <c r="H186" s="268">
        <v>1</v>
      </c>
      <c r="I186" s="269"/>
      <c r="J186" s="270">
        <f>ROUND(I186*H186,2)</f>
        <v>0</v>
      </c>
      <c r="K186" s="266" t="s">
        <v>145</v>
      </c>
      <c r="L186" s="271"/>
      <c r="M186" s="272" t="s">
        <v>1</v>
      </c>
      <c r="N186" s="273" t="s">
        <v>41</v>
      </c>
      <c r="O186" s="91"/>
      <c r="P186" s="227">
        <f>O186*H186</f>
        <v>0</v>
      </c>
      <c r="Q186" s="227">
        <v>0.0016999999999999999</v>
      </c>
      <c r="R186" s="227">
        <f>Q186*H186</f>
        <v>0.0016999999999999999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213</v>
      </c>
      <c r="AT186" s="229" t="s">
        <v>234</v>
      </c>
      <c r="AU186" s="229" t="s">
        <v>86</v>
      </c>
      <c r="AY186" s="17" t="s">
        <v>139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84</v>
      </c>
      <c r="BK186" s="230">
        <f>ROUND(I186*H186,2)</f>
        <v>0</v>
      </c>
      <c r="BL186" s="17" t="s">
        <v>146</v>
      </c>
      <c r="BM186" s="229" t="s">
        <v>828</v>
      </c>
    </row>
    <row r="187" s="2" customFormat="1" ht="24.15" customHeight="1">
      <c r="A187" s="38"/>
      <c r="B187" s="39"/>
      <c r="C187" s="218" t="s">
        <v>353</v>
      </c>
      <c r="D187" s="218" t="s">
        <v>141</v>
      </c>
      <c r="E187" s="219" t="s">
        <v>405</v>
      </c>
      <c r="F187" s="220" t="s">
        <v>406</v>
      </c>
      <c r="G187" s="221" t="s">
        <v>287</v>
      </c>
      <c r="H187" s="222">
        <v>1</v>
      </c>
      <c r="I187" s="223"/>
      <c r="J187" s="224">
        <f>ROUND(I187*H187,2)</f>
        <v>0</v>
      </c>
      <c r="K187" s="220" t="s">
        <v>145</v>
      </c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0.11240500000000001</v>
      </c>
      <c r="R187" s="227">
        <f>Q187*H187</f>
        <v>0.11240500000000001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146</v>
      </c>
      <c r="AT187" s="229" t="s">
        <v>141</v>
      </c>
      <c r="AU187" s="229" t="s">
        <v>86</v>
      </c>
      <c r="AY187" s="17" t="s">
        <v>139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146</v>
      </c>
      <c r="BM187" s="229" t="s">
        <v>829</v>
      </c>
    </row>
    <row r="188" s="2" customFormat="1" ht="21.75" customHeight="1">
      <c r="A188" s="38"/>
      <c r="B188" s="39"/>
      <c r="C188" s="264" t="s">
        <v>358</v>
      </c>
      <c r="D188" s="264" t="s">
        <v>234</v>
      </c>
      <c r="E188" s="265" t="s">
        <v>409</v>
      </c>
      <c r="F188" s="266" t="s">
        <v>410</v>
      </c>
      <c r="G188" s="267" t="s">
        <v>287</v>
      </c>
      <c r="H188" s="268">
        <v>1</v>
      </c>
      <c r="I188" s="269"/>
      <c r="J188" s="270">
        <f>ROUND(I188*H188,2)</f>
        <v>0</v>
      </c>
      <c r="K188" s="266" t="s">
        <v>145</v>
      </c>
      <c r="L188" s="271"/>
      <c r="M188" s="272" t="s">
        <v>1</v>
      </c>
      <c r="N188" s="273" t="s">
        <v>41</v>
      </c>
      <c r="O188" s="91"/>
      <c r="P188" s="227">
        <f>O188*H188</f>
        <v>0</v>
      </c>
      <c r="Q188" s="227">
        <v>0.0061000000000000004</v>
      </c>
      <c r="R188" s="227">
        <f>Q188*H188</f>
        <v>0.0061000000000000004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213</v>
      </c>
      <c r="AT188" s="229" t="s">
        <v>234</v>
      </c>
      <c r="AU188" s="229" t="s">
        <v>86</v>
      </c>
      <c r="AY188" s="17" t="s">
        <v>139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146</v>
      </c>
      <c r="BM188" s="229" t="s">
        <v>830</v>
      </c>
    </row>
    <row r="189" s="2" customFormat="1" ht="16.5" customHeight="1">
      <c r="A189" s="38"/>
      <c r="B189" s="39"/>
      <c r="C189" s="264" t="s">
        <v>365</v>
      </c>
      <c r="D189" s="264" t="s">
        <v>234</v>
      </c>
      <c r="E189" s="265" t="s">
        <v>413</v>
      </c>
      <c r="F189" s="266" t="s">
        <v>414</v>
      </c>
      <c r="G189" s="267" t="s">
        <v>287</v>
      </c>
      <c r="H189" s="268">
        <v>1</v>
      </c>
      <c r="I189" s="269"/>
      <c r="J189" s="270">
        <f>ROUND(I189*H189,2)</f>
        <v>0</v>
      </c>
      <c r="K189" s="266" t="s">
        <v>1</v>
      </c>
      <c r="L189" s="271"/>
      <c r="M189" s="272" t="s">
        <v>1</v>
      </c>
      <c r="N189" s="273" t="s">
        <v>41</v>
      </c>
      <c r="O189" s="91"/>
      <c r="P189" s="227">
        <f>O189*H189</f>
        <v>0</v>
      </c>
      <c r="Q189" s="227">
        <v>0.0030000000000000001</v>
      </c>
      <c r="R189" s="227">
        <f>Q189*H189</f>
        <v>0.0030000000000000001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213</v>
      </c>
      <c r="AT189" s="229" t="s">
        <v>234</v>
      </c>
      <c r="AU189" s="229" t="s">
        <v>86</v>
      </c>
      <c r="AY189" s="17" t="s">
        <v>139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84</v>
      </c>
      <c r="BK189" s="230">
        <f>ROUND(I189*H189,2)</f>
        <v>0</v>
      </c>
      <c r="BL189" s="17" t="s">
        <v>146</v>
      </c>
      <c r="BM189" s="229" t="s">
        <v>831</v>
      </c>
    </row>
    <row r="190" s="2" customFormat="1" ht="16.5" customHeight="1">
      <c r="A190" s="38"/>
      <c r="B190" s="39"/>
      <c r="C190" s="264" t="s">
        <v>370</v>
      </c>
      <c r="D190" s="264" t="s">
        <v>234</v>
      </c>
      <c r="E190" s="265" t="s">
        <v>417</v>
      </c>
      <c r="F190" s="266" t="s">
        <v>418</v>
      </c>
      <c r="G190" s="267" t="s">
        <v>287</v>
      </c>
      <c r="H190" s="268">
        <v>1</v>
      </c>
      <c r="I190" s="269"/>
      <c r="J190" s="270">
        <f>ROUND(I190*H190,2)</f>
        <v>0</v>
      </c>
      <c r="K190" s="266" t="s">
        <v>1</v>
      </c>
      <c r="L190" s="271"/>
      <c r="M190" s="272" t="s">
        <v>1</v>
      </c>
      <c r="N190" s="273" t="s">
        <v>41</v>
      </c>
      <c r="O190" s="91"/>
      <c r="P190" s="227">
        <f>O190*H190</f>
        <v>0</v>
      </c>
      <c r="Q190" s="227">
        <v>0.00010000000000000001</v>
      </c>
      <c r="R190" s="227">
        <f>Q190*H190</f>
        <v>0.00010000000000000001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213</v>
      </c>
      <c r="AT190" s="229" t="s">
        <v>234</v>
      </c>
      <c r="AU190" s="229" t="s">
        <v>86</v>
      </c>
      <c r="AY190" s="17" t="s">
        <v>139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84</v>
      </c>
      <c r="BK190" s="230">
        <f>ROUND(I190*H190,2)</f>
        <v>0</v>
      </c>
      <c r="BL190" s="17" t="s">
        <v>146</v>
      </c>
      <c r="BM190" s="229" t="s">
        <v>832</v>
      </c>
    </row>
    <row r="191" s="2" customFormat="1" ht="24.15" customHeight="1">
      <c r="A191" s="38"/>
      <c r="B191" s="39"/>
      <c r="C191" s="218" t="s">
        <v>375</v>
      </c>
      <c r="D191" s="218" t="s">
        <v>141</v>
      </c>
      <c r="E191" s="219" t="s">
        <v>382</v>
      </c>
      <c r="F191" s="220" t="s">
        <v>383</v>
      </c>
      <c r="G191" s="221" t="s">
        <v>216</v>
      </c>
      <c r="H191" s="222">
        <v>554.89999999999998</v>
      </c>
      <c r="I191" s="223"/>
      <c r="J191" s="224">
        <f>ROUND(I191*H191,2)</f>
        <v>0</v>
      </c>
      <c r="K191" s="220" t="s">
        <v>145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0.00046749999999999998</v>
      </c>
      <c r="R191" s="227">
        <f>Q191*H191</f>
        <v>0.25941575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146</v>
      </c>
      <c r="AT191" s="229" t="s">
        <v>141</v>
      </c>
      <c r="AU191" s="229" t="s">
        <v>86</v>
      </c>
      <c r="AY191" s="17" t="s">
        <v>139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146</v>
      </c>
      <c r="BM191" s="229" t="s">
        <v>833</v>
      </c>
    </row>
    <row r="192" s="2" customFormat="1" ht="24.15" customHeight="1">
      <c r="A192" s="38"/>
      <c r="B192" s="39"/>
      <c r="C192" s="218" t="s">
        <v>381</v>
      </c>
      <c r="D192" s="218" t="s">
        <v>141</v>
      </c>
      <c r="E192" s="219" t="s">
        <v>694</v>
      </c>
      <c r="F192" s="220" t="s">
        <v>695</v>
      </c>
      <c r="G192" s="221" t="s">
        <v>260</v>
      </c>
      <c r="H192" s="222">
        <v>8</v>
      </c>
      <c r="I192" s="223"/>
      <c r="J192" s="224">
        <f>ROUND(I192*H192,2)</f>
        <v>0</v>
      </c>
      <c r="K192" s="220" t="s">
        <v>145</v>
      </c>
      <c r="L192" s="44"/>
      <c r="M192" s="225" t="s">
        <v>1</v>
      </c>
      <c r="N192" s="226" t="s">
        <v>41</v>
      </c>
      <c r="O192" s="91"/>
      <c r="P192" s="227">
        <f>O192*H192</f>
        <v>0</v>
      </c>
      <c r="Q192" s="227">
        <v>1.6449999999999999E-06</v>
      </c>
      <c r="R192" s="227">
        <f>Q192*H192</f>
        <v>1.3159999999999999E-05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146</v>
      </c>
      <c r="AT192" s="229" t="s">
        <v>141</v>
      </c>
      <c r="AU192" s="229" t="s">
        <v>86</v>
      </c>
      <c r="AY192" s="17" t="s">
        <v>139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84</v>
      </c>
      <c r="BK192" s="230">
        <f>ROUND(I192*H192,2)</f>
        <v>0</v>
      </c>
      <c r="BL192" s="17" t="s">
        <v>146</v>
      </c>
      <c r="BM192" s="229" t="s">
        <v>834</v>
      </c>
    </row>
    <row r="193" s="2" customFormat="1" ht="16.5" customHeight="1">
      <c r="A193" s="38"/>
      <c r="B193" s="39"/>
      <c r="C193" s="218" t="s">
        <v>392</v>
      </c>
      <c r="D193" s="218" t="s">
        <v>141</v>
      </c>
      <c r="E193" s="219" t="s">
        <v>504</v>
      </c>
      <c r="F193" s="220" t="s">
        <v>505</v>
      </c>
      <c r="G193" s="221" t="s">
        <v>237</v>
      </c>
      <c r="H193" s="222">
        <v>8.0999999999999996</v>
      </c>
      <c r="I193" s="223"/>
      <c r="J193" s="224">
        <f>ROUND(I193*H193,2)</f>
        <v>0</v>
      </c>
      <c r="K193" s="220" t="s">
        <v>145</v>
      </c>
      <c r="L193" s="44"/>
      <c r="M193" s="225" t="s">
        <v>1</v>
      </c>
      <c r="N193" s="226" t="s">
        <v>41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146</v>
      </c>
      <c r="AT193" s="229" t="s">
        <v>141</v>
      </c>
      <c r="AU193" s="229" t="s">
        <v>86</v>
      </c>
      <c r="AY193" s="17" t="s">
        <v>139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84</v>
      </c>
      <c r="BK193" s="230">
        <f>ROUND(I193*H193,2)</f>
        <v>0</v>
      </c>
      <c r="BL193" s="17" t="s">
        <v>146</v>
      </c>
      <c r="BM193" s="229" t="s">
        <v>835</v>
      </c>
    </row>
    <row r="194" s="2" customFormat="1" ht="33" customHeight="1">
      <c r="A194" s="38"/>
      <c r="B194" s="39"/>
      <c r="C194" s="218" t="s">
        <v>397</v>
      </c>
      <c r="D194" s="218" t="s">
        <v>141</v>
      </c>
      <c r="E194" s="219" t="s">
        <v>507</v>
      </c>
      <c r="F194" s="220" t="s">
        <v>508</v>
      </c>
      <c r="G194" s="221" t="s">
        <v>237</v>
      </c>
      <c r="H194" s="222">
        <v>8.0999999999999996</v>
      </c>
      <c r="I194" s="223"/>
      <c r="J194" s="224">
        <f>ROUND(I194*H194,2)</f>
        <v>0</v>
      </c>
      <c r="K194" s="220" t="s">
        <v>145</v>
      </c>
      <c r="L194" s="44"/>
      <c r="M194" s="225" t="s">
        <v>1</v>
      </c>
      <c r="N194" s="226" t="s">
        <v>41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146</v>
      </c>
      <c r="AT194" s="229" t="s">
        <v>141</v>
      </c>
      <c r="AU194" s="229" t="s">
        <v>86</v>
      </c>
      <c r="AY194" s="17" t="s">
        <v>139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84</v>
      </c>
      <c r="BK194" s="230">
        <f>ROUND(I194*H194,2)</f>
        <v>0</v>
      </c>
      <c r="BL194" s="17" t="s">
        <v>146</v>
      </c>
      <c r="BM194" s="229" t="s">
        <v>836</v>
      </c>
    </row>
    <row r="195" s="14" customFormat="1">
      <c r="A195" s="14"/>
      <c r="B195" s="242"/>
      <c r="C195" s="243"/>
      <c r="D195" s="233" t="s">
        <v>148</v>
      </c>
      <c r="E195" s="244" t="s">
        <v>1</v>
      </c>
      <c r="F195" s="245" t="s">
        <v>837</v>
      </c>
      <c r="G195" s="243"/>
      <c r="H195" s="246">
        <v>8.0999999999999996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148</v>
      </c>
      <c r="AU195" s="252" t="s">
        <v>86</v>
      </c>
      <c r="AV195" s="14" t="s">
        <v>86</v>
      </c>
      <c r="AW195" s="14" t="s">
        <v>33</v>
      </c>
      <c r="AX195" s="14" t="s">
        <v>84</v>
      </c>
      <c r="AY195" s="252" t="s">
        <v>139</v>
      </c>
    </row>
    <row r="196" s="2" customFormat="1" ht="21.75" customHeight="1">
      <c r="A196" s="38"/>
      <c r="B196" s="39"/>
      <c r="C196" s="218" t="s">
        <v>404</v>
      </c>
      <c r="D196" s="218" t="s">
        <v>141</v>
      </c>
      <c r="E196" s="219" t="s">
        <v>511</v>
      </c>
      <c r="F196" s="220" t="s">
        <v>512</v>
      </c>
      <c r="G196" s="221" t="s">
        <v>237</v>
      </c>
      <c r="H196" s="222">
        <v>129.59999999999999</v>
      </c>
      <c r="I196" s="223"/>
      <c r="J196" s="224">
        <f>ROUND(I196*H196,2)</f>
        <v>0</v>
      </c>
      <c r="K196" s="220" t="s">
        <v>145</v>
      </c>
      <c r="L196" s="44"/>
      <c r="M196" s="225" t="s">
        <v>1</v>
      </c>
      <c r="N196" s="226" t="s">
        <v>41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146</v>
      </c>
      <c r="AT196" s="229" t="s">
        <v>141</v>
      </c>
      <c r="AU196" s="229" t="s">
        <v>86</v>
      </c>
      <c r="AY196" s="17" t="s">
        <v>139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146</v>
      </c>
      <c r="BM196" s="229" t="s">
        <v>838</v>
      </c>
    </row>
    <row r="197" s="13" customFormat="1">
      <c r="A197" s="13"/>
      <c r="B197" s="231"/>
      <c r="C197" s="232"/>
      <c r="D197" s="233" t="s">
        <v>148</v>
      </c>
      <c r="E197" s="234" t="s">
        <v>1</v>
      </c>
      <c r="F197" s="235" t="s">
        <v>839</v>
      </c>
      <c r="G197" s="232"/>
      <c r="H197" s="234" t="s">
        <v>1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148</v>
      </c>
      <c r="AU197" s="241" t="s">
        <v>86</v>
      </c>
      <c r="AV197" s="13" t="s">
        <v>84</v>
      </c>
      <c r="AW197" s="13" t="s">
        <v>33</v>
      </c>
      <c r="AX197" s="13" t="s">
        <v>76</v>
      </c>
      <c r="AY197" s="241" t="s">
        <v>139</v>
      </c>
    </row>
    <row r="198" s="14" customFormat="1">
      <c r="A198" s="14"/>
      <c r="B198" s="242"/>
      <c r="C198" s="243"/>
      <c r="D198" s="233" t="s">
        <v>148</v>
      </c>
      <c r="E198" s="244" t="s">
        <v>1</v>
      </c>
      <c r="F198" s="245" t="s">
        <v>840</v>
      </c>
      <c r="G198" s="243"/>
      <c r="H198" s="246">
        <v>129.59999999999999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148</v>
      </c>
      <c r="AU198" s="252" t="s">
        <v>86</v>
      </c>
      <c r="AV198" s="14" t="s">
        <v>86</v>
      </c>
      <c r="AW198" s="14" t="s">
        <v>33</v>
      </c>
      <c r="AX198" s="14" t="s">
        <v>76</v>
      </c>
      <c r="AY198" s="252" t="s">
        <v>139</v>
      </c>
    </row>
    <row r="199" s="15" customFormat="1">
      <c r="A199" s="15"/>
      <c r="B199" s="253"/>
      <c r="C199" s="254"/>
      <c r="D199" s="233" t="s">
        <v>148</v>
      </c>
      <c r="E199" s="255" t="s">
        <v>1</v>
      </c>
      <c r="F199" s="256" t="s">
        <v>157</v>
      </c>
      <c r="G199" s="254"/>
      <c r="H199" s="257">
        <v>129.59999999999999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3" t="s">
        <v>148</v>
      </c>
      <c r="AU199" s="263" t="s">
        <v>86</v>
      </c>
      <c r="AV199" s="15" t="s">
        <v>146</v>
      </c>
      <c r="AW199" s="15" t="s">
        <v>33</v>
      </c>
      <c r="AX199" s="15" t="s">
        <v>84</v>
      </c>
      <c r="AY199" s="263" t="s">
        <v>139</v>
      </c>
    </row>
    <row r="200" s="2" customFormat="1" ht="33" customHeight="1">
      <c r="A200" s="38"/>
      <c r="B200" s="39"/>
      <c r="C200" s="218" t="s">
        <v>408</v>
      </c>
      <c r="D200" s="218" t="s">
        <v>141</v>
      </c>
      <c r="E200" s="219" t="s">
        <v>841</v>
      </c>
      <c r="F200" s="220" t="s">
        <v>709</v>
      </c>
      <c r="G200" s="221" t="s">
        <v>237</v>
      </c>
      <c r="H200" s="222">
        <v>8.0999999999999996</v>
      </c>
      <c r="I200" s="223"/>
      <c r="J200" s="224">
        <f>ROUND(I200*H200,2)</f>
        <v>0</v>
      </c>
      <c r="K200" s="220" t="s">
        <v>145</v>
      </c>
      <c r="L200" s="44"/>
      <c r="M200" s="225" t="s">
        <v>1</v>
      </c>
      <c r="N200" s="226" t="s">
        <v>41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146</v>
      </c>
      <c r="AT200" s="229" t="s">
        <v>141</v>
      </c>
      <c r="AU200" s="229" t="s">
        <v>86</v>
      </c>
      <c r="AY200" s="17" t="s">
        <v>139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146</v>
      </c>
      <c r="BM200" s="229" t="s">
        <v>842</v>
      </c>
    </row>
    <row r="201" s="12" customFormat="1" ht="22.8" customHeight="1">
      <c r="A201" s="12"/>
      <c r="B201" s="202"/>
      <c r="C201" s="203"/>
      <c r="D201" s="204" t="s">
        <v>75</v>
      </c>
      <c r="E201" s="216" t="s">
        <v>607</v>
      </c>
      <c r="F201" s="216" t="s">
        <v>843</v>
      </c>
      <c r="G201" s="203"/>
      <c r="H201" s="203"/>
      <c r="I201" s="206"/>
      <c r="J201" s="217">
        <f>BK201</f>
        <v>0</v>
      </c>
      <c r="K201" s="203"/>
      <c r="L201" s="208"/>
      <c r="M201" s="209"/>
      <c r="N201" s="210"/>
      <c r="O201" s="210"/>
      <c r="P201" s="211">
        <f>P202</f>
        <v>0</v>
      </c>
      <c r="Q201" s="210"/>
      <c r="R201" s="211">
        <f>R202</f>
        <v>0.02368</v>
      </c>
      <c r="S201" s="210"/>
      <c r="T201" s="212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3" t="s">
        <v>84</v>
      </c>
      <c r="AT201" s="214" t="s">
        <v>75</v>
      </c>
      <c r="AU201" s="214" t="s">
        <v>84</v>
      </c>
      <c r="AY201" s="213" t="s">
        <v>139</v>
      </c>
      <c r="BK201" s="215">
        <f>BK202</f>
        <v>0</v>
      </c>
    </row>
    <row r="202" s="2" customFormat="1" ht="24.15" customHeight="1">
      <c r="A202" s="38"/>
      <c r="B202" s="39"/>
      <c r="C202" s="218" t="s">
        <v>412</v>
      </c>
      <c r="D202" s="218" t="s">
        <v>141</v>
      </c>
      <c r="E202" s="219" t="s">
        <v>844</v>
      </c>
      <c r="F202" s="220" t="s">
        <v>845</v>
      </c>
      <c r="G202" s="221" t="s">
        <v>260</v>
      </c>
      <c r="H202" s="222">
        <v>8</v>
      </c>
      <c r="I202" s="223"/>
      <c r="J202" s="224">
        <f>ROUND(I202*H202,2)</f>
        <v>0</v>
      </c>
      <c r="K202" s="220" t="s">
        <v>1</v>
      </c>
      <c r="L202" s="44"/>
      <c r="M202" s="225" t="s">
        <v>1</v>
      </c>
      <c r="N202" s="226" t="s">
        <v>41</v>
      </c>
      <c r="O202" s="91"/>
      <c r="P202" s="227">
        <f>O202*H202</f>
        <v>0</v>
      </c>
      <c r="Q202" s="227">
        <v>0.00296</v>
      </c>
      <c r="R202" s="227">
        <f>Q202*H202</f>
        <v>0.02368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146</v>
      </c>
      <c r="AT202" s="229" t="s">
        <v>141</v>
      </c>
      <c r="AU202" s="229" t="s">
        <v>86</v>
      </c>
      <c r="AY202" s="17" t="s">
        <v>139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84</v>
      </c>
      <c r="BK202" s="230">
        <f>ROUND(I202*H202,2)</f>
        <v>0</v>
      </c>
      <c r="BL202" s="17" t="s">
        <v>146</v>
      </c>
      <c r="BM202" s="229" t="s">
        <v>846</v>
      </c>
    </row>
    <row r="203" s="12" customFormat="1" ht="22.8" customHeight="1">
      <c r="A203" s="12"/>
      <c r="B203" s="202"/>
      <c r="C203" s="203"/>
      <c r="D203" s="204" t="s">
        <v>75</v>
      </c>
      <c r="E203" s="216" t="s">
        <v>755</v>
      </c>
      <c r="F203" s="216" t="s">
        <v>521</v>
      </c>
      <c r="G203" s="203"/>
      <c r="H203" s="203"/>
      <c r="I203" s="206"/>
      <c r="J203" s="217">
        <f>BK203</f>
        <v>0</v>
      </c>
      <c r="K203" s="203"/>
      <c r="L203" s="208"/>
      <c r="M203" s="209"/>
      <c r="N203" s="210"/>
      <c r="O203" s="210"/>
      <c r="P203" s="211">
        <f>P204</f>
        <v>0</v>
      </c>
      <c r="Q203" s="210"/>
      <c r="R203" s="211">
        <f>R204</f>
        <v>0</v>
      </c>
      <c r="S203" s="210"/>
      <c r="T203" s="212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84</v>
      </c>
      <c r="AT203" s="214" t="s">
        <v>75</v>
      </c>
      <c r="AU203" s="214" t="s">
        <v>84</v>
      </c>
      <c r="AY203" s="213" t="s">
        <v>139</v>
      </c>
      <c r="BK203" s="215">
        <f>BK204</f>
        <v>0</v>
      </c>
    </row>
    <row r="204" s="2" customFormat="1" ht="33" customHeight="1">
      <c r="A204" s="38"/>
      <c r="B204" s="39"/>
      <c r="C204" s="218" t="s">
        <v>416</v>
      </c>
      <c r="D204" s="218" t="s">
        <v>141</v>
      </c>
      <c r="E204" s="219" t="s">
        <v>442</v>
      </c>
      <c r="F204" s="220" t="s">
        <v>443</v>
      </c>
      <c r="G204" s="221" t="s">
        <v>237</v>
      </c>
      <c r="H204" s="222">
        <v>641.03300000000002</v>
      </c>
      <c r="I204" s="223"/>
      <c r="J204" s="224">
        <f>ROUND(I204*H204,2)</f>
        <v>0</v>
      </c>
      <c r="K204" s="220" t="s">
        <v>145</v>
      </c>
      <c r="L204" s="44"/>
      <c r="M204" s="277" t="s">
        <v>1</v>
      </c>
      <c r="N204" s="278" t="s">
        <v>41</v>
      </c>
      <c r="O204" s="279"/>
      <c r="P204" s="280">
        <f>O204*H204</f>
        <v>0</v>
      </c>
      <c r="Q204" s="280">
        <v>0</v>
      </c>
      <c r="R204" s="280">
        <f>Q204*H204</f>
        <v>0</v>
      </c>
      <c r="S204" s="280">
        <v>0</v>
      </c>
      <c r="T204" s="281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146</v>
      </c>
      <c r="AT204" s="229" t="s">
        <v>141</v>
      </c>
      <c r="AU204" s="229" t="s">
        <v>86</v>
      </c>
      <c r="AY204" s="17" t="s">
        <v>139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146</v>
      </c>
      <c r="BM204" s="229" t="s">
        <v>847</v>
      </c>
    </row>
    <row r="205" s="2" customFormat="1" ht="6.96" customHeight="1">
      <c r="A205" s="38"/>
      <c r="B205" s="66"/>
      <c r="C205" s="67"/>
      <c r="D205" s="67"/>
      <c r="E205" s="67"/>
      <c r="F205" s="67"/>
      <c r="G205" s="67"/>
      <c r="H205" s="67"/>
      <c r="I205" s="67"/>
      <c r="J205" s="67"/>
      <c r="K205" s="67"/>
      <c r="L205" s="44"/>
      <c r="M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</row>
  </sheetData>
  <sheetProtection sheet="1" autoFilter="0" formatColumns="0" formatRows="0" objects="1" scenarios="1" spinCount="100000" saltValue="Bf9q5T3sggcuwA0vyjuP49lPf9RsQPcBJ1AFR9u/NQ239g1Y8BmDqZ14tFL9kNLTUHJR7D7Jh4p80c45NUQotA==" hashValue="4YpEHXhAeUDYC8lZw/tw8RgCw/aOTT+e4J88kbrkerkNJtVwDXse5aLrJR9vjlt4EDBY1RDB/E/NSfOZpIkoXw==" algorithmName="SHA-512" password="CC35"/>
  <autoFilter ref="C123:K20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Účelová komunikace Zábřeh-Postřelmov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848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32</v>
      </c>
      <c r="G12" s="38"/>
      <c r="H12" s="38"/>
      <c r="I12" s="140" t="s">
        <v>22</v>
      </c>
      <c r="J12" s="144" t="str">
        <f>'Rekapitulace stavby'!AN8</f>
        <v>19. 1. 2022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ROUND((SUM(BE118:BE130)),  2)</f>
        <v>0</v>
      </c>
      <c r="G33" s="38"/>
      <c r="H33" s="38"/>
      <c r="I33" s="155">
        <v>0.20999999999999999</v>
      </c>
      <c r="J33" s="154">
        <f>ROUND(((SUM(BE118:BE130))*I33),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ROUND((SUM(BF118:BF130)),  2)</f>
        <v>0</v>
      </c>
      <c r="G34" s="38"/>
      <c r="H34" s="38"/>
      <c r="I34" s="155">
        <v>0.14999999999999999</v>
      </c>
      <c r="J34" s="154">
        <f>ROUND(((SUM(BF118:BF130))*I34),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ROUND((SUM(BG118:BG130)),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ROUND((SUM(BH118:BH130)),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ROUND((SUM(BI118:BI130)),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Účelová komunikace Zábřeh-Postřelmov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105 NN - Zábřeh -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19. 1. 2022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Zábřeh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110</v>
      </c>
      <c r="D94" s="176"/>
      <c r="E94" s="176"/>
      <c r="F94" s="176"/>
      <c r="G94" s="176"/>
      <c r="H94" s="176"/>
      <c r="I94" s="176"/>
      <c r="J94" s="177" t="s">
        <v>111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112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113</v>
      </c>
    </row>
    <row r="97" s="9" customFormat="1" ht="24.96" customHeight="1">
      <c r="A97" s="9"/>
      <c r="B97" s="179"/>
      <c r="C97" s="180"/>
      <c r="D97" s="181" t="s">
        <v>114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454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124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Účelová komunikace Zábřeh-Postřelmov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105 NN - Zábřeh - komunikace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19. 1. 2022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Město Zábřeh</v>
      </c>
      <c r="G114" s="40"/>
      <c r="H114" s="40"/>
      <c r="I114" s="32" t="s">
        <v>31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29</v>
      </c>
      <c r="D115" s="40"/>
      <c r="E115" s="40"/>
      <c r="F115" s="27" t="str">
        <f>IF(E18="","",E18)</f>
        <v>Vyplň údaj</v>
      </c>
      <c r="G115" s="40"/>
      <c r="H115" s="40"/>
      <c r="I115" s="32" t="s">
        <v>34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125</v>
      </c>
      <c r="D117" s="194" t="s">
        <v>61</v>
      </c>
      <c r="E117" s="194" t="s">
        <v>57</v>
      </c>
      <c r="F117" s="194" t="s">
        <v>58</v>
      </c>
      <c r="G117" s="194" t="s">
        <v>126</v>
      </c>
      <c r="H117" s="194" t="s">
        <v>127</v>
      </c>
      <c r="I117" s="194" t="s">
        <v>128</v>
      </c>
      <c r="J117" s="194" t="s">
        <v>111</v>
      </c>
      <c r="K117" s="195" t="s">
        <v>129</v>
      </c>
      <c r="L117" s="196"/>
      <c r="M117" s="100" t="s">
        <v>1</v>
      </c>
      <c r="N117" s="101" t="s">
        <v>40</v>
      </c>
      <c r="O117" s="101" t="s">
        <v>130</v>
      </c>
      <c r="P117" s="101" t="s">
        <v>131</v>
      </c>
      <c r="Q117" s="101" t="s">
        <v>132</v>
      </c>
      <c r="R117" s="101" t="s">
        <v>133</v>
      </c>
      <c r="S117" s="101" t="s">
        <v>134</v>
      </c>
      <c r="T117" s="102" t="s">
        <v>135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136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0.0080070000000000002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113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75</v>
      </c>
      <c r="E119" s="205" t="s">
        <v>137</v>
      </c>
      <c r="F119" s="205" t="s">
        <v>138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0.0080070000000000002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84</v>
      </c>
      <c r="AT119" s="214" t="s">
        <v>75</v>
      </c>
      <c r="AU119" s="214" t="s">
        <v>76</v>
      </c>
      <c r="AY119" s="213" t="s">
        <v>139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75</v>
      </c>
      <c r="E120" s="216" t="s">
        <v>458</v>
      </c>
      <c r="F120" s="216" t="s">
        <v>459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SUM(P121:P130)</f>
        <v>0</v>
      </c>
      <c r="Q120" s="210"/>
      <c r="R120" s="211">
        <f>SUM(R121:R130)</f>
        <v>0.0080070000000000002</v>
      </c>
      <c r="S120" s="210"/>
      <c r="T120" s="212">
        <f>SUM(T121:T130)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84</v>
      </c>
      <c r="AT120" s="214" t="s">
        <v>75</v>
      </c>
      <c r="AU120" s="214" t="s">
        <v>84</v>
      </c>
      <c r="AY120" s="213" t="s">
        <v>139</v>
      </c>
      <c r="BK120" s="215">
        <f>SUM(BK121:BK130)</f>
        <v>0</v>
      </c>
    </row>
    <row r="121" s="2" customFormat="1" ht="24.15" customHeight="1">
      <c r="A121" s="38"/>
      <c r="B121" s="39"/>
      <c r="C121" s="218" t="s">
        <v>84</v>
      </c>
      <c r="D121" s="218" t="s">
        <v>141</v>
      </c>
      <c r="E121" s="219" t="s">
        <v>477</v>
      </c>
      <c r="F121" s="220" t="s">
        <v>478</v>
      </c>
      <c r="G121" s="221" t="s">
        <v>216</v>
      </c>
      <c r="H121" s="222">
        <v>240.19999999999999</v>
      </c>
      <c r="I121" s="223"/>
      <c r="J121" s="224">
        <f>ROUND(I121*H121,2)</f>
        <v>0</v>
      </c>
      <c r="K121" s="220" t="s">
        <v>145</v>
      </c>
      <c r="L121" s="44"/>
      <c r="M121" s="225" t="s">
        <v>1</v>
      </c>
      <c r="N121" s="226" t="s">
        <v>41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146</v>
      </c>
      <c r="AT121" s="229" t="s">
        <v>141</v>
      </c>
      <c r="AU121" s="229" t="s">
        <v>86</v>
      </c>
      <c r="AY121" s="17" t="s">
        <v>139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84</v>
      </c>
      <c r="BK121" s="230">
        <f>ROUND(I121*H121,2)</f>
        <v>0</v>
      </c>
      <c r="BL121" s="17" t="s">
        <v>146</v>
      </c>
      <c r="BM121" s="229" t="s">
        <v>849</v>
      </c>
    </row>
    <row r="122" s="13" customFormat="1">
      <c r="A122" s="13"/>
      <c r="B122" s="231"/>
      <c r="C122" s="232"/>
      <c r="D122" s="233" t="s">
        <v>148</v>
      </c>
      <c r="E122" s="234" t="s">
        <v>1</v>
      </c>
      <c r="F122" s="235" t="s">
        <v>815</v>
      </c>
      <c r="G122" s="232"/>
      <c r="H122" s="234" t="s">
        <v>1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148</v>
      </c>
      <c r="AU122" s="241" t="s">
        <v>86</v>
      </c>
      <c r="AV122" s="13" t="s">
        <v>84</v>
      </c>
      <c r="AW122" s="13" t="s">
        <v>33</v>
      </c>
      <c r="AX122" s="13" t="s">
        <v>76</v>
      </c>
      <c r="AY122" s="241" t="s">
        <v>139</v>
      </c>
    </row>
    <row r="123" s="13" customFormat="1">
      <c r="A123" s="13"/>
      <c r="B123" s="231"/>
      <c r="C123" s="232"/>
      <c r="D123" s="233" t="s">
        <v>148</v>
      </c>
      <c r="E123" s="234" t="s">
        <v>1</v>
      </c>
      <c r="F123" s="235" t="s">
        <v>775</v>
      </c>
      <c r="G123" s="232"/>
      <c r="H123" s="234" t="s">
        <v>1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148</v>
      </c>
      <c r="AU123" s="241" t="s">
        <v>86</v>
      </c>
      <c r="AV123" s="13" t="s">
        <v>84</v>
      </c>
      <c r="AW123" s="13" t="s">
        <v>33</v>
      </c>
      <c r="AX123" s="13" t="s">
        <v>76</v>
      </c>
      <c r="AY123" s="241" t="s">
        <v>139</v>
      </c>
    </row>
    <row r="124" s="14" customFormat="1">
      <c r="A124" s="14"/>
      <c r="B124" s="242"/>
      <c r="C124" s="243"/>
      <c r="D124" s="233" t="s">
        <v>148</v>
      </c>
      <c r="E124" s="244" t="s">
        <v>1</v>
      </c>
      <c r="F124" s="245" t="s">
        <v>850</v>
      </c>
      <c r="G124" s="243"/>
      <c r="H124" s="246">
        <v>240.19999999999999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148</v>
      </c>
      <c r="AU124" s="252" t="s">
        <v>86</v>
      </c>
      <c r="AV124" s="14" t="s">
        <v>86</v>
      </c>
      <c r="AW124" s="14" t="s">
        <v>33</v>
      </c>
      <c r="AX124" s="14" t="s">
        <v>76</v>
      </c>
      <c r="AY124" s="252" t="s">
        <v>139</v>
      </c>
    </row>
    <row r="125" s="15" customFormat="1">
      <c r="A125" s="15"/>
      <c r="B125" s="253"/>
      <c r="C125" s="254"/>
      <c r="D125" s="233" t="s">
        <v>148</v>
      </c>
      <c r="E125" s="255" t="s">
        <v>1</v>
      </c>
      <c r="F125" s="256" t="s">
        <v>157</v>
      </c>
      <c r="G125" s="254"/>
      <c r="H125" s="257">
        <v>240.19999999999999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3" t="s">
        <v>148</v>
      </c>
      <c r="AU125" s="263" t="s">
        <v>86</v>
      </c>
      <c r="AV125" s="15" t="s">
        <v>146</v>
      </c>
      <c r="AW125" s="15" t="s">
        <v>33</v>
      </c>
      <c r="AX125" s="15" t="s">
        <v>84</v>
      </c>
      <c r="AY125" s="263" t="s">
        <v>139</v>
      </c>
    </row>
    <row r="126" s="2" customFormat="1" ht="24.15" customHeight="1">
      <c r="A126" s="38"/>
      <c r="B126" s="39"/>
      <c r="C126" s="218" t="s">
        <v>86</v>
      </c>
      <c r="D126" s="218" t="s">
        <v>141</v>
      </c>
      <c r="E126" s="219" t="s">
        <v>482</v>
      </c>
      <c r="F126" s="220" t="s">
        <v>483</v>
      </c>
      <c r="G126" s="221" t="s">
        <v>216</v>
      </c>
      <c r="H126" s="222">
        <v>240.19999999999999</v>
      </c>
      <c r="I126" s="223"/>
      <c r="J126" s="224">
        <f>ROUND(I126*H126,2)</f>
        <v>0</v>
      </c>
      <c r="K126" s="220" t="s">
        <v>145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146</v>
      </c>
      <c r="AT126" s="229" t="s">
        <v>141</v>
      </c>
      <c r="AU126" s="229" t="s">
        <v>86</v>
      </c>
      <c r="AY126" s="17" t="s">
        <v>139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146</v>
      </c>
      <c r="BM126" s="229" t="s">
        <v>851</v>
      </c>
    </row>
    <row r="127" s="2" customFormat="1" ht="16.5" customHeight="1">
      <c r="A127" s="38"/>
      <c r="B127" s="39"/>
      <c r="C127" s="264" t="s">
        <v>171</v>
      </c>
      <c r="D127" s="264" t="s">
        <v>234</v>
      </c>
      <c r="E127" s="265" t="s">
        <v>485</v>
      </c>
      <c r="F127" s="266" t="s">
        <v>486</v>
      </c>
      <c r="G127" s="267" t="s">
        <v>487</v>
      </c>
      <c r="H127" s="268">
        <v>8.0069999999999997</v>
      </c>
      <c r="I127" s="269"/>
      <c r="J127" s="270">
        <f>ROUND(I127*H127,2)</f>
        <v>0</v>
      </c>
      <c r="K127" s="266" t="s">
        <v>145</v>
      </c>
      <c r="L127" s="271"/>
      <c r="M127" s="272" t="s">
        <v>1</v>
      </c>
      <c r="N127" s="273" t="s">
        <v>41</v>
      </c>
      <c r="O127" s="91"/>
      <c r="P127" s="227">
        <f>O127*H127</f>
        <v>0</v>
      </c>
      <c r="Q127" s="227">
        <v>0.001</v>
      </c>
      <c r="R127" s="227">
        <f>Q127*H127</f>
        <v>0.0080070000000000002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213</v>
      </c>
      <c r="AT127" s="229" t="s">
        <v>234</v>
      </c>
      <c r="AU127" s="229" t="s">
        <v>86</v>
      </c>
      <c r="AY127" s="17" t="s">
        <v>139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146</v>
      </c>
      <c r="BM127" s="229" t="s">
        <v>852</v>
      </c>
    </row>
    <row r="128" s="13" customFormat="1">
      <c r="A128" s="13"/>
      <c r="B128" s="231"/>
      <c r="C128" s="232"/>
      <c r="D128" s="233" t="s">
        <v>148</v>
      </c>
      <c r="E128" s="234" t="s">
        <v>1</v>
      </c>
      <c r="F128" s="235" t="s">
        <v>489</v>
      </c>
      <c r="G128" s="232"/>
      <c r="H128" s="234" t="s">
        <v>1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148</v>
      </c>
      <c r="AU128" s="241" t="s">
        <v>86</v>
      </c>
      <c r="AV128" s="13" t="s">
        <v>84</v>
      </c>
      <c r="AW128" s="13" t="s">
        <v>33</v>
      </c>
      <c r="AX128" s="13" t="s">
        <v>76</v>
      </c>
      <c r="AY128" s="241" t="s">
        <v>139</v>
      </c>
    </row>
    <row r="129" s="14" customFormat="1">
      <c r="A129" s="14"/>
      <c r="B129" s="242"/>
      <c r="C129" s="243"/>
      <c r="D129" s="233" t="s">
        <v>148</v>
      </c>
      <c r="E129" s="244" t="s">
        <v>1</v>
      </c>
      <c r="F129" s="245" t="s">
        <v>853</v>
      </c>
      <c r="G129" s="243"/>
      <c r="H129" s="246">
        <v>8.0069999999999997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148</v>
      </c>
      <c r="AU129" s="252" t="s">
        <v>86</v>
      </c>
      <c r="AV129" s="14" t="s">
        <v>86</v>
      </c>
      <c r="AW129" s="14" t="s">
        <v>33</v>
      </c>
      <c r="AX129" s="14" t="s">
        <v>76</v>
      </c>
      <c r="AY129" s="252" t="s">
        <v>139</v>
      </c>
    </row>
    <row r="130" s="15" customFormat="1">
      <c r="A130" s="15"/>
      <c r="B130" s="253"/>
      <c r="C130" s="254"/>
      <c r="D130" s="233" t="s">
        <v>148</v>
      </c>
      <c r="E130" s="255" t="s">
        <v>1</v>
      </c>
      <c r="F130" s="256" t="s">
        <v>157</v>
      </c>
      <c r="G130" s="254"/>
      <c r="H130" s="257">
        <v>8.0069999999999997</v>
      </c>
      <c r="I130" s="258"/>
      <c r="J130" s="254"/>
      <c r="K130" s="254"/>
      <c r="L130" s="259"/>
      <c r="M130" s="283"/>
      <c r="N130" s="284"/>
      <c r="O130" s="284"/>
      <c r="P130" s="284"/>
      <c r="Q130" s="284"/>
      <c r="R130" s="284"/>
      <c r="S130" s="284"/>
      <c r="T130" s="28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3" t="s">
        <v>148</v>
      </c>
      <c r="AU130" s="263" t="s">
        <v>86</v>
      </c>
      <c r="AV130" s="15" t="s">
        <v>146</v>
      </c>
      <c r="AW130" s="15" t="s">
        <v>33</v>
      </c>
      <c r="AX130" s="15" t="s">
        <v>84</v>
      </c>
      <c r="AY130" s="263" t="s">
        <v>139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EpMdzsXzZnW6LVVNivP8aJKWekd3g4RM/Ckg5PeUGcnj2Z0svL5uGd0/LOFqVGTw9JkNEMKSqV25c+Fm0Na+9g==" hashValue="lHkElZmSdCXmOEBoqzGYRElrmHSsokxlXUMFUGvlXeAy0xaMFzKN+u4VcRHmluY7ZBMdbyX6RB9oBu7CfX8qIA==" algorithmName="SHA-512" password="CC35"/>
  <autoFilter ref="C117:K13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DESKTOP\Radka-desktop</dc:creator>
  <cp:lastModifiedBy>DESKTOP\Radka-desktop</cp:lastModifiedBy>
  <dcterms:created xsi:type="dcterms:W3CDTF">2022-01-22T11:55:52Z</dcterms:created>
  <dcterms:modified xsi:type="dcterms:W3CDTF">2022-01-22T11:56:03Z</dcterms:modified>
</cp:coreProperties>
</file>