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2\"/>
    </mc:Choice>
  </mc:AlternateContent>
  <bookViews>
    <workbookView xWindow="0" yWindow="0" windowWidth="0" windowHeight="0"/>
  </bookViews>
  <sheets>
    <sheet name="Rekapitulace stavby" sheetId="1" r:id="rId1"/>
    <sheet name="1-1 - místní komunikace -..."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místní komunikace -...'!$C$127:$K$374</definedName>
    <definedName name="_xlnm.Print_Area" localSheetId="1">'1-1 - místní komunikace -...'!$C$4:$J$76,'1-1 - místní komunikace -...'!$C$82:$J$107,'1-1 - místní komunikace -...'!$C$113:$K$374</definedName>
    <definedName name="_xlnm.Print_Titles" localSheetId="1">'1-1 - místní komunikace -...'!$127:$127</definedName>
    <definedName name="_xlnm._FilterDatabase" localSheetId="2" hidden="1">'2-1 - VON - VEDLEJŠÍ A OS...'!$C$122:$K$195</definedName>
    <definedName name="_xlnm.Print_Area" localSheetId="2">'2-1 - VON - VEDLEJŠÍ A OS...'!$C$4:$J$75,'2-1 - VON - VEDLEJŠÍ A OS...'!$C$81:$J$102,'2-1 - VON - VEDLEJŠÍ A OS...'!$C$108:$K$195</definedName>
    <definedName name="_xlnm.Print_Titles" localSheetId="2">'2-1 - VON - VEDLEJŠÍ A OS...'!$122:$122</definedName>
  </definedNames>
  <calcPr/>
</workbook>
</file>

<file path=xl/calcChain.xml><?xml version="1.0" encoding="utf-8"?>
<calcChain xmlns="http://schemas.openxmlformats.org/spreadsheetml/2006/main">
  <c i="3" l="1" r="J39"/>
  <c r="J38"/>
  <c i="1" r="AY98"/>
  <c i="3" r="J37"/>
  <c i="1" r="AX98"/>
  <c i="3" r="BI191"/>
  <c r="BH191"/>
  <c r="BG191"/>
  <c r="BF191"/>
  <c r="T191"/>
  <c r="R191"/>
  <c r="P191"/>
  <c r="BI187"/>
  <c r="BH187"/>
  <c r="BG187"/>
  <c r="BF187"/>
  <c r="T187"/>
  <c r="R187"/>
  <c r="P187"/>
  <c r="BI182"/>
  <c r="BH182"/>
  <c r="BG182"/>
  <c r="BF182"/>
  <c r="T182"/>
  <c r="R182"/>
  <c r="P182"/>
  <c r="BI177"/>
  <c r="BH177"/>
  <c r="BG177"/>
  <c r="BF177"/>
  <c r="T177"/>
  <c r="R177"/>
  <c r="P177"/>
  <c r="BI172"/>
  <c r="BH172"/>
  <c r="BG172"/>
  <c r="BF172"/>
  <c r="T172"/>
  <c r="R172"/>
  <c r="P172"/>
  <c r="BI168"/>
  <c r="BH168"/>
  <c r="BG168"/>
  <c r="BF168"/>
  <c r="T168"/>
  <c r="R168"/>
  <c r="P168"/>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120"/>
  <c r="J19"/>
  <c r="J14"/>
  <c r="J90"/>
  <c r="E7"/>
  <c r="E84"/>
  <c i="2" r="J39"/>
  <c r="J38"/>
  <c i="1" r="AY96"/>
  <c i="2" r="J37"/>
  <c i="1" r="AX96"/>
  <c i="2" r="BI368"/>
  <c r="BH368"/>
  <c r="BG368"/>
  <c r="BF368"/>
  <c r="T368"/>
  <c r="R368"/>
  <c r="P368"/>
  <c r="BI362"/>
  <c r="BH362"/>
  <c r="BG362"/>
  <c r="BF362"/>
  <c r="T362"/>
  <c r="R362"/>
  <c r="P362"/>
  <c r="BI356"/>
  <c r="BH356"/>
  <c r="BG356"/>
  <c r="BF356"/>
  <c r="T356"/>
  <c r="R356"/>
  <c r="P356"/>
  <c r="BI351"/>
  <c r="BH351"/>
  <c r="BG351"/>
  <c r="BF351"/>
  <c r="T351"/>
  <c r="R351"/>
  <c r="P351"/>
  <c r="BI346"/>
  <c r="BH346"/>
  <c r="BG346"/>
  <c r="BF346"/>
  <c r="T346"/>
  <c r="R346"/>
  <c r="P346"/>
  <c r="BI337"/>
  <c r="BH337"/>
  <c r="BG337"/>
  <c r="BF337"/>
  <c r="T337"/>
  <c r="R337"/>
  <c r="P337"/>
  <c r="BI324"/>
  <c r="BH324"/>
  <c r="BG324"/>
  <c r="BF324"/>
  <c r="T324"/>
  <c r="R324"/>
  <c r="P324"/>
  <c r="BI312"/>
  <c r="BH312"/>
  <c r="BG312"/>
  <c r="BF312"/>
  <c r="T312"/>
  <c r="R312"/>
  <c r="P312"/>
  <c r="BI307"/>
  <c r="BH307"/>
  <c r="BG307"/>
  <c r="BF307"/>
  <c r="T307"/>
  <c r="R307"/>
  <c r="P307"/>
  <c r="BI300"/>
  <c r="BH300"/>
  <c r="BG300"/>
  <c r="BF300"/>
  <c r="T300"/>
  <c r="R300"/>
  <c r="P300"/>
  <c r="BI293"/>
  <c r="BH293"/>
  <c r="BG293"/>
  <c r="BF293"/>
  <c r="T293"/>
  <c r="R293"/>
  <c r="P293"/>
  <c r="BI287"/>
  <c r="BH287"/>
  <c r="BG287"/>
  <c r="BF287"/>
  <c r="T287"/>
  <c r="R287"/>
  <c r="P287"/>
  <c r="BI281"/>
  <c r="BH281"/>
  <c r="BG281"/>
  <c r="BF281"/>
  <c r="T281"/>
  <c r="R281"/>
  <c r="P281"/>
  <c r="BI276"/>
  <c r="BH276"/>
  <c r="BG276"/>
  <c r="BF276"/>
  <c r="T276"/>
  <c r="R276"/>
  <c r="P276"/>
  <c r="BI269"/>
  <c r="BH269"/>
  <c r="BG269"/>
  <c r="BF269"/>
  <c r="T269"/>
  <c r="R269"/>
  <c r="P269"/>
  <c r="BI264"/>
  <c r="BH264"/>
  <c r="BG264"/>
  <c r="BF264"/>
  <c r="T264"/>
  <c r="R264"/>
  <c r="P264"/>
  <c r="BI259"/>
  <c r="BH259"/>
  <c r="BG259"/>
  <c r="BF259"/>
  <c r="T259"/>
  <c r="R259"/>
  <c r="P259"/>
  <c r="BI255"/>
  <c r="BH255"/>
  <c r="BG255"/>
  <c r="BF255"/>
  <c r="T255"/>
  <c r="R255"/>
  <c r="P255"/>
  <c r="BI249"/>
  <c r="BH249"/>
  <c r="BG249"/>
  <c r="BF249"/>
  <c r="T249"/>
  <c r="R249"/>
  <c r="P249"/>
  <c r="BI244"/>
  <c r="BH244"/>
  <c r="BG244"/>
  <c r="BF244"/>
  <c r="T244"/>
  <c r="R244"/>
  <c r="P244"/>
  <c r="BI239"/>
  <c r="BH239"/>
  <c r="BG239"/>
  <c r="BF239"/>
  <c r="T239"/>
  <c r="R239"/>
  <c r="P239"/>
  <c r="BI233"/>
  <c r="BH233"/>
  <c r="BG233"/>
  <c r="BF233"/>
  <c r="T233"/>
  <c r="R233"/>
  <c r="P233"/>
  <c r="BI228"/>
  <c r="BH228"/>
  <c r="BG228"/>
  <c r="BF228"/>
  <c r="T228"/>
  <c r="R228"/>
  <c r="P228"/>
  <c r="BI223"/>
  <c r="BH223"/>
  <c r="BG223"/>
  <c r="BF223"/>
  <c r="T223"/>
  <c r="R223"/>
  <c r="P223"/>
  <c r="BI217"/>
  <c r="BH217"/>
  <c r="BG217"/>
  <c r="BF217"/>
  <c r="T217"/>
  <c r="R217"/>
  <c r="P217"/>
  <c r="BI211"/>
  <c r="BH211"/>
  <c r="BG211"/>
  <c r="BF211"/>
  <c r="T211"/>
  <c r="R211"/>
  <c r="P211"/>
  <c r="BI205"/>
  <c r="BH205"/>
  <c r="BG205"/>
  <c r="BF205"/>
  <c r="T205"/>
  <c r="R205"/>
  <c r="P205"/>
  <c r="BI200"/>
  <c r="BH200"/>
  <c r="BG200"/>
  <c r="BF200"/>
  <c r="T200"/>
  <c r="R200"/>
  <c r="P200"/>
  <c r="BI195"/>
  <c r="BH195"/>
  <c r="BG195"/>
  <c r="BF195"/>
  <c r="T195"/>
  <c r="R195"/>
  <c r="P195"/>
  <c r="BI190"/>
  <c r="BH190"/>
  <c r="BG190"/>
  <c r="BF190"/>
  <c r="T190"/>
  <c r="R190"/>
  <c r="P190"/>
  <c r="BI185"/>
  <c r="BH185"/>
  <c r="BG185"/>
  <c r="BF185"/>
  <c r="T185"/>
  <c r="R185"/>
  <c r="P185"/>
  <c r="BI180"/>
  <c r="BH180"/>
  <c r="BG180"/>
  <c r="BF180"/>
  <c r="T180"/>
  <c r="R180"/>
  <c r="P180"/>
  <c r="BI175"/>
  <c r="BH175"/>
  <c r="BG175"/>
  <c r="BF175"/>
  <c r="T175"/>
  <c r="R175"/>
  <c r="P175"/>
  <c r="BI168"/>
  <c r="BH168"/>
  <c r="BG168"/>
  <c r="BF168"/>
  <c r="T168"/>
  <c r="R168"/>
  <c r="P168"/>
  <c r="BI164"/>
  <c r="BH164"/>
  <c r="BG164"/>
  <c r="BF164"/>
  <c r="T164"/>
  <c r="R164"/>
  <c r="P164"/>
  <c r="BI159"/>
  <c r="BH159"/>
  <c r="BG159"/>
  <c r="BF159"/>
  <c r="T159"/>
  <c r="R159"/>
  <c r="P159"/>
  <c r="BI153"/>
  <c r="BH153"/>
  <c r="BG153"/>
  <c r="BF153"/>
  <c r="T153"/>
  <c r="R153"/>
  <c r="P153"/>
  <c r="BI147"/>
  <c r="BH147"/>
  <c r="BG147"/>
  <c r="BF147"/>
  <c r="T147"/>
  <c r="R147"/>
  <c r="P147"/>
  <c r="BI142"/>
  <c r="BH142"/>
  <c r="BG142"/>
  <c r="BF142"/>
  <c r="T142"/>
  <c r="R142"/>
  <c r="P142"/>
  <c r="BI137"/>
  <c r="BH137"/>
  <c r="BG137"/>
  <c r="BF137"/>
  <c r="T137"/>
  <c r="R137"/>
  <c r="P137"/>
  <c r="BI131"/>
  <c r="BH131"/>
  <c r="BG131"/>
  <c r="BF131"/>
  <c r="T131"/>
  <c r="R131"/>
  <c r="P131"/>
  <c r="J125"/>
  <c r="J124"/>
  <c r="F124"/>
  <c r="F122"/>
  <c r="E120"/>
  <c r="J94"/>
  <c r="J93"/>
  <c r="F93"/>
  <c r="F91"/>
  <c r="E89"/>
  <c r="J20"/>
  <c r="E20"/>
  <c r="F94"/>
  <c r="J19"/>
  <c r="J14"/>
  <c r="J91"/>
  <c r="E7"/>
  <c r="E85"/>
  <c i="1" r="L90"/>
  <c r="AM90"/>
  <c r="AM89"/>
  <c r="L89"/>
  <c r="AM87"/>
  <c r="L87"/>
  <c r="L85"/>
  <c r="L84"/>
  <c i="2" r="BK324"/>
  <c r="BK175"/>
  <c r="BK159"/>
  <c r="BK185"/>
  <c r="BK195"/>
  <c r="J346"/>
  <c r="BK264"/>
  <c r="BK244"/>
  <c r="BK281"/>
  <c r="BK168"/>
  <c i="3" r="BK163"/>
  <c r="BK172"/>
  <c r="BK136"/>
  <c i="2" r="BK362"/>
  <c r="BK228"/>
  <c r="J312"/>
  <c r="BK346"/>
  <c r="J190"/>
  <c r="BK239"/>
  <c r="BK259"/>
  <c r="J249"/>
  <c r="J259"/>
  <c r="BK312"/>
  <c r="BK142"/>
  <c i="3" r="J172"/>
  <c r="J168"/>
  <c r="J131"/>
  <c i="2" r="J276"/>
  <c r="BK223"/>
  <c r="BK255"/>
  <c r="BK147"/>
  <c r="BK200"/>
  <c r="J300"/>
  <c r="BK205"/>
  <c r="J228"/>
  <c r="J351"/>
  <c r="J164"/>
  <c r="J175"/>
  <c i="3" r="BK152"/>
  <c r="BK187"/>
  <c r="J187"/>
  <c i="2" r="J264"/>
  <c r="BK164"/>
  <c r="BK131"/>
  <c r="J362"/>
  <c r="J223"/>
  <c r="BK153"/>
  <c r="J211"/>
  <c r="J324"/>
  <c r="BK217"/>
  <c r="J217"/>
  <c i="3" r="J136"/>
  <c r="J157"/>
  <c r="BK147"/>
  <c r="BK177"/>
  <c i="2" r="J255"/>
  <c r="J356"/>
  <c r="J168"/>
  <c r="J239"/>
  <c r="BK249"/>
  <c r="J180"/>
  <c r="BK368"/>
  <c r="J293"/>
  <c r="BK293"/>
  <c r="J153"/>
  <c i="3" r="J147"/>
  <c r="J191"/>
  <c r="BK131"/>
  <c r="BK126"/>
  <c i="2" r="J337"/>
  <c r="BK190"/>
  <c r="BK300"/>
  <c r="J137"/>
  <c i="1" r="AS95"/>
  <c i="2" r="BK307"/>
  <c i="1" r="AS97"/>
  <c i="2" r="J142"/>
  <c r="BK211"/>
  <c r="BK269"/>
  <c r="BK137"/>
  <c i="3" r="J163"/>
  <c r="BK141"/>
  <c r="BK182"/>
  <c i="2" r="J233"/>
  <c r="J368"/>
  <c r="BK233"/>
  <c r="J269"/>
  <c r="J307"/>
  <c r="BK287"/>
  <c r="J185"/>
  <c r="J159"/>
  <c r="J281"/>
  <c r="J131"/>
  <c r="J195"/>
  <c i="3" r="J141"/>
  <c r="BK157"/>
  <c r="J177"/>
  <c r="J126"/>
  <c i="2" r="BK351"/>
  <c r="BK180"/>
  <c r="J244"/>
  <c r="J287"/>
  <c r="BK356"/>
  <c r="BK276"/>
  <c r="BK337"/>
  <c r="J147"/>
  <c r="J200"/>
  <c r="J205"/>
  <c i="3" r="BK168"/>
  <c r="J182"/>
  <c r="J152"/>
  <c r="BK191"/>
  <c i="2" l="1" r="T158"/>
  <c r="BK275"/>
  <c r="J275"/>
  <c r="J106"/>
  <c r="BK130"/>
  <c r="J130"/>
  <c r="J100"/>
  <c r="P204"/>
  <c r="R232"/>
  <c r="R231"/>
  <c r="P248"/>
  <c r="T130"/>
  <c r="R204"/>
  <c r="P232"/>
  <c r="P231"/>
  <c r="R248"/>
  <c r="P130"/>
  <c r="BK204"/>
  <c r="J204"/>
  <c r="J102"/>
  <c r="BK232"/>
  <c r="BK231"/>
  <c r="J231"/>
  <c r="J103"/>
  <c r="BK248"/>
  <c r="J248"/>
  <c r="J105"/>
  <c i="3" r="P125"/>
  <c i="2" r="R158"/>
  <c r="R275"/>
  <c r="R130"/>
  <c r="T204"/>
  <c r="T232"/>
  <c r="T231"/>
  <c r="T248"/>
  <c i="3" r="R125"/>
  <c r="P162"/>
  <c i="2" r="BK158"/>
  <c r="J158"/>
  <c r="J101"/>
  <c r="T275"/>
  <c i="3" r="BK125"/>
  <c r="R162"/>
  <c i="2" r="P158"/>
  <c r="P275"/>
  <c i="3" r="T125"/>
  <c r="BK162"/>
  <c r="J162"/>
  <c r="J101"/>
  <c r="T162"/>
  <c r="BK146"/>
  <c r="J146"/>
  <c r="J100"/>
  <c r="E111"/>
  <c r="BE136"/>
  <c r="BE141"/>
  <c r="BE147"/>
  <c r="BE152"/>
  <c r="BE182"/>
  <c i="2" r="BK129"/>
  <c r="BK128"/>
  <c r="J128"/>
  <c r="J98"/>
  <c i="3" r="BE157"/>
  <c r="BE163"/>
  <c r="BE168"/>
  <c r="BE191"/>
  <c r="F93"/>
  <c r="BE187"/>
  <c r="BE172"/>
  <c i="2" r="J232"/>
  <c r="J104"/>
  <c i="3" r="J117"/>
  <c r="BE126"/>
  <c r="BE131"/>
  <c r="BE177"/>
  <c i="2" r="F125"/>
  <c r="BE164"/>
  <c r="BE200"/>
  <c r="BE228"/>
  <c r="BE233"/>
  <c r="BE239"/>
  <c r="BE287"/>
  <c r="BE346"/>
  <c r="BE147"/>
  <c r="BE175"/>
  <c r="BE249"/>
  <c r="BE269"/>
  <c r="BE307"/>
  <c r="BE312"/>
  <c r="BE324"/>
  <c r="BE137"/>
  <c r="BE180"/>
  <c r="BE217"/>
  <c r="BE362"/>
  <c r="E116"/>
  <c r="BE142"/>
  <c r="BE159"/>
  <c r="BE190"/>
  <c r="BE223"/>
  <c r="BE255"/>
  <c r="BE264"/>
  <c r="J122"/>
  <c r="BE168"/>
  <c r="BE337"/>
  <c r="BE351"/>
  <c r="BE259"/>
  <c r="BE356"/>
  <c r="BE153"/>
  <c r="BE185"/>
  <c r="BE195"/>
  <c r="BE205"/>
  <c r="BE211"/>
  <c r="BE276"/>
  <c r="BE131"/>
  <c r="BE244"/>
  <c r="BE281"/>
  <c r="BE293"/>
  <c r="BE300"/>
  <c r="BE368"/>
  <c r="F38"/>
  <c i="1" r="BC96"/>
  <c r="BC95"/>
  <c i="3" r="F38"/>
  <c i="1" r="BC98"/>
  <c r="BC97"/>
  <c r="AY97"/>
  <c i="3" r="J36"/>
  <c i="1" r="AW98"/>
  <c i="2" r="J36"/>
  <c i="1" r="AW96"/>
  <c r="AS94"/>
  <c i="3" r="F36"/>
  <c i="1" r="BA98"/>
  <c r="BA97"/>
  <c r="AW97"/>
  <c i="2" r="F37"/>
  <c i="1" r="BB96"/>
  <c r="BB95"/>
  <c r="AX95"/>
  <c i="2" r="F36"/>
  <c i="1" r="BA96"/>
  <c r="BA95"/>
  <c i="3" r="F37"/>
  <c i="1" r="BB98"/>
  <c r="BB97"/>
  <c r="AX97"/>
  <c i="3" r="F39"/>
  <c i="1" r="BD98"/>
  <c r="BD97"/>
  <c i="2" r="F39"/>
  <c i="1" r="BD96"/>
  <c r="BD95"/>
  <c i="2" l="1" r="R129"/>
  <c r="R128"/>
  <c r="T129"/>
  <c r="T128"/>
  <c i="3" r="R124"/>
  <c r="R123"/>
  <c r="P124"/>
  <c r="P123"/>
  <c i="1" r="AU98"/>
  <c i="3" r="T124"/>
  <c r="T123"/>
  <c r="BK124"/>
  <c r="J124"/>
  <c r="J98"/>
  <c i="2" r="P129"/>
  <c r="P128"/>
  <c i="1" r="AU96"/>
  <c i="3" r="J125"/>
  <c r="J99"/>
  <c i="2" r="J129"/>
  <c r="J99"/>
  <c i="1" r="AU95"/>
  <c i="3" r="J35"/>
  <c i="1" r="AV98"/>
  <c r="AT98"/>
  <c r="AW95"/>
  <c r="BA94"/>
  <c r="W30"/>
  <c r="BC94"/>
  <c r="AY94"/>
  <c r="BD94"/>
  <c r="W33"/>
  <c r="BB94"/>
  <c r="W31"/>
  <c r="AY95"/>
  <c i="2" r="J35"/>
  <c i="1" r="AV96"/>
  <c r="AT96"/>
  <c r="AU97"/>
  <c i="3" r="F35"/>
  <c i="1" r="AZ98"/>
  <c r="AZ97"/>
  <c r="AV97"/>
  <c r="AT97"/>
  <c i="2" r="F35"/>
  <c i="1" r="AZ96"/>
  <c r="AZ95"/>
  <c i="2" r="J32"/>
  <c i="1" r="AG96"/>
  <c r="AG95"/>
  <c i="3" l="1" r="BK123"/>
  <c r="J123"/>
  <c i="1" r="AN96"/>
  <c i="2" r="J41"/>
  <c i="1" r="AU94"/>
  <c i="3" r="J32"/>
  <c i="1" r="AG98"/>
  <c r="AG97"/>
  <c r="AZ94"/>
  <c r="W29"/>
  <c r="AW94"/>
  <c r="AK30"/>
  <c r="AV95"/>
  <c r="AT95"/>
  <c r="AN95"/>
  <c r="W32"/>
  <c r="AX94"/>
  <c i="3" l="1" r="J41"/>
  <c r="J97"/>
  <c i="1" r="AN98"/>
  <c r="AN97"/>
  <c r="AG94"/>
  <c r="AK26"/>
  <c r="AV94"/>
  <c r="AK29"/>
  <c r="AK35"/>
  <c l="1" r="AT94"/>
  <c r="AN94"/>
</calcChain>
</file>

<file path=xl/sharedStrings.xml><?xml version="1.0" encoding="utf-8"?>
<sst xmlns="http://schemas.openxmlformats.org/spreadsheetml/2006/main">
  <si>
    <t>Export Komplet</t>
  </si>
  <si>
    <t/>
  </si>
  <si>
    <t>2.0</t>
  </si>
  <si>
    <t>ZAMOK</t>
  </si>
  <si>
    <t>False</t>
  </si>
  <si>
    <t>{8cb2be3d-fec0-43d5-bdb3-93a8fb792631}</t>
  </si>
  <si>
    <t>0,01</t>
  </si>
  <si>
    <t>21</t>
  </si>
  <si>
    <t>15</t>
  </si>
  <si>
    <t>REKAPITULACE STAVBY</t>
  </si>
  <si>
    <t xml:space="preserve">v ---  níže se nacházejí doplnkové a pomocné údaje k sestavám  --- v</t>
  </si>
  <si>
    <t>Návod na vyplnění</t>
  </si>
  <si>
    <t>0,001</t>
  </si>
  <si>
    <t>Kód:</t>
  </si>
  <si>
    <t>POSP673-2022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</si>
  <si>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</si>
  <si>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</si>
  <si>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Šternberk – oprava místní komunikace Dvorská</t>
  </si>
  <si>
    <t>0,1</t>
  </si>
  <si>
    <t>KSO:</t>
  </si>
  <si>
    <t>822 29</t>
  </si>
  <si>
    <t>CC-CZ:</t>
  </si>
  <si>
    <t>2112</t>
  </si>
  <si>
    <t>1</t>
  </si>
  <si>
    <t>Místo:</t>
  </si>
  <si>
    <t>Šternberk</t>
  </si>
  <si>
    <t>Datum:</t>
  </si>
  <si>
    <t>6. 3. 2022</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</si>
  <si>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</si>
  <si>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</si>
  <si>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</si>
  <si>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</si>
  <si>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</si>
  <si>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</si>
  <si>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</si>
  <si>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</si>
  <si>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</si>
  <si>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</si>
  <si>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</si>
  <si>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</si>
  <si>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</si>
  <si>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</si>
  <si>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</si>
  <si>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</si>
  <si>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</si>
  <si>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</si>
  <si>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</si>
  <si>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2022/1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</si>
  <si>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</si>
  <si>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</si>
  <si>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</si>
  <si>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</si>
  <si>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</si>
  <si>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</si>
  <si>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</si>
  <si>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</si>
  <si>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</si>
  <si>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</si>
  <si>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</si>
  <si>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</si>
  <si>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</si>
  <si>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</si>
  <si>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</si>
  <si>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</si>
  <si>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</si>
  <si>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</si>
  <si>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</si>
  <si>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</si>
  <si>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</si>
  <si>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</si>
  <si>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</si>
  <si>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</si>
  <si>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</si>
  <si>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</si>
  <si>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</si>
  <si>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</si>
  <si>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</si>
  <si>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</si>
  <si>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</si>
  <si>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</si>
  <si>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</si>
  <si>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</si>
  <si>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</si>
  <si>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</si>
  <si>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</si>
  <si>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</si>
  <si>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</si>
  <si>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</si>
  <si>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</si>
  <si>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</si>
  <si>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</si>
  <si>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</si>
  <si>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</si>
  <si>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</si>
  <si>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</si>
  <si>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místní komunikace</t>
  </si>
  <si>
    <t>STA</t>
  </si>
  <si>
    <t>{12aa9b14-4d5b-484f-8df6-2a2e93371837}</t>
  </si>
  <si>
    <t>822 23</t>
  </si>
  <si>
    <t>2</t>
  </si>
  <si>
    <t>/</t>
  </si>
  <si>
    <t>1-1</t>
  </si>
  <si>
    <t>místní komunikace - soupis prací</t>
  </si>
  <si>
    <t>Soupis</t>
  </si>
  <si>
    <t>{e26640c1-6bc5-461d-8088-c305b0362094}</t>
  </si>
  <si>
    <t>VON - VEDLEJŠÍ A OSTATNÍ NÁKLADY</t>
  </si>
  <si>
    <t>VON</t>
  </si>
  <si>
    <t>{c24a14bf-3fce-469c-ac8b-3e9a6ac2e043}</t>
  </si>
  <si>
    <t>82229</t>
  </si>
  <si>
    <t>2-1</t>
  </si>
  <si>
    <t>VON - VEDLEJŠÍ A OSTATNÍ NÁKLADY- soupis prací</t>
  </si>
  <si>
    <t>{165d76c3-e8e4-4de2-b2a1-ead24d1dce09}</t>
  </si>
  <si>
    <t>KRYCÍ LIST SOUPISU PRACÍ</t>
  </si>
  <si>
    <t>Objekt:</t>
  </si>
  <si>
    <t>1 - místní komunikace</t>
  </si>
  <si>
    <t>Soupis:</t>
  </si>
  <si>
    <t>1-1 - místní komunikace - soupis prací</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</si>
  <si>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</si>
  <si>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</si>
  <si>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</si>
  <si>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</si>
  <si>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</si>
  <si>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</si>
  <si>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</si>
  <si>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</si>
  <si>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</si>
  <si>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</si>
  <si>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</si>
  <si>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</si>
  <si>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</si>
  <si>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</si>
  <si>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</si>
  <si>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</si>
  <si>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</si>
  <si>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</si>
  <si>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</si>
  <si>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</si>
  <si>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</si>
  <si>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</si>
  <si>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</si>
  <si>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</si>
  <si>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</si>
  <si>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</si>
  <si>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</si>
  <si>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</si>
  <si>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</si>
  <si>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</si>
  <si>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 xml:space="preserve"> Zemní práce</t>
  </si>
  <si>
    <t>K</t>
  </si>
  <si>
    <t>122151102</t>
  </si>
  <si>
    <t>Odkopávky a prokopávky nezapažené v hornině třídy těžitelnosti I skupiny 1 a 2 objem do 50 m3 strojně</t>
  </si>
  <si>
    <t>m3</t>
  </si>
  <si>
    <t>CS ÚRS 2022 01</t>
  </si>
  <si>
    <t>4</t>
  </si>
  <si>
    <t>-226558988</t>
  </si>
  <si>
    <t>PP</t>
  </si>
  <si>
    <t>Odkopávky a prokopávky nezapažené strojně v hornině třídy těžitelnosti I skupiny 1 a 2 přes 20 do 50 m3</t>
  </si>
  <si>
    <t>Online PSC</t>
  </si>
  <si>
    <t>https://podminky.urs.cz/item/CS_URS_2022_01/122151102</t>
  </si>
  <si>
    <t>PSC</t>
  </si>
  <si>
    <t xml:space="preserve">Poznámka k souboru cen:_x000d_
1. V cenách jsou započteny i náklady na přehození výkopku na vzdálenost do 3 m nebo naložení na dopravní prostředek. </t>
  </si>
  <si>
    <t>VV</t>
  </si>
  <si>
    <t>položka výkazu výměr 17</t>
  </si>
  <si>
    <t>168*0,3</t>
  </si>
  <si>
    <t>162551108</t>
  </si>
  <si>
    <t>Vodorovné přemístění přes 2 500 do 3000 m výkopku/sypaniny z horniny třídy těžitelnosti I skupiny 1 až 3</t>
  </si>
  <si>
    <t>1291136151</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</si>
  <si>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</si>
  <si>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https://podminky.urs.cz/item/CS_URS_2022_01/162551108</t>
  </si>
  <si>
    <t>3</t>
  </si>
  <si>
    <t>171201231</t>
  </si>
  <si>
    <t>Poplatek za uložení zeminy a kamení na recyklační skládce (skládkovné) kód odpadu 17 05 04</t>
  </si>
  <si>
    <t>t</t>
  </si>
  <si>
    <t>-1082978236</t>
  </si>
  <si>
    <t>Poplatek za uložení stavebního odpadu na recyklační skládce (skládkovné) zeminy a kamení zatříděného do Katalogu odpadů pod kódem 17 05 04</t>
  </si>
  <si>
    <t>https://podminky.urs.cz/item/CS_URS_2022_01/171201231</t>
  </si>
  <si>
    <t>168*0,3*1,8</t>
  </si>
  <si>
    <t>181102302</t>
  </si>
  <si>
    <t>Úprava pláně pro silnice a dálnice v zářezech se zhutněním</t>
  </si>
  <si>
    <t>m2</t>
  </si>
  <si>
    <t>-1154355636</t>
  </si>
  <si>
    <t>Úprava pláně na stavbách silnic a dálnic strojně v zářezech mimo skalních se zhutněním</t>
  </si>
  <si>
    <t>https://podminky.urs.cz/item/CS_URS_2022_01/181102302</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</si>
  <si>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</si>
  <si>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168</t>
  </si>
  <si>
    <t>5</t>
  </si>
  <si>
    <t>181951112</t>
  </si>
  <si>
    <t>Úprava pláně v hornině třídy těžitelnosti I skupiny 1 až 3 se zhutněním strojně</t>
  </si>
  <si>
    <t>-1314311203</t>
  </si>
  <si>
    <t>Úprava pláně vyrovnáním výškových rozdílů strojně v hornině třídy těžitelnosti I, skupiny 1 až 3 se zhutněním</t>
  </si>
  <si>
    <t>https://podminky.urs.cz/item/CS_URS_2022_01/181951112</t>
  </si>
  <si>
    <t>položka výkazu výměr 5</t>
  </si>
  <si>
    <t>57</t>
  </si>
  <si>
    <t xml:space="preserve"> Kryty pozemních komunikací letišť a ploch z kameniva nebo živičné</t>
  </si>
  <si>
    <t>6</t>
  </si>
  <si>
    <t>564581111</t>
  </si>
  <si>
    <t>Zřízení podsypu nebo podkladu ze sypaniny plochy přes 100 m2 tl 300 mm</t>
  </si>
  <si>
    <t>767006664</t>
  </si>
  <si>
    <t>Zřízení podsypu nebo podkladu ze sypaniny s rozprostřením, vlhčením, a zhutněním plochy přes 100 m2, po zhutnění tl. 300 mm</t>
  </si>
  <si>
    <t>https://podminky.urs.cz/item/CS_URS_2022_01/564581111</t>
  </si>
  <si>
    <t>7</t>
  </si>
  <si>
    <t>M</t>
  </si>
  <si>
    <t>58344229</t>
  </si>
  <si>
    <t>štěrkodrť frakce 0/125</t>
  </si>
  <si>
    <t>8</t>
  </si>
  <si>
    <t>743097665</t>
  </si>
  <si>
    <t>168*0,3*2,2</t>
  </si>
  <si>
    <t>564851111</t>
  </si>
  <si>
    <t>Podklad ze štěrkodrtě ŠD plochy přes 100 m2 tl 150 mm</t>
  </si>
  <si>
    <t>897289705</t>
  </si>
  <si>
    <t>Podklad ze štěrkodrti ŠD s rozprostřením a zhutněním plochy přes 100 m2, po zhutnění tl. 150 mm</t>
  </si>
  <si>
    <t>https://podminky.urs.cz/item/CS_URS_2022_01/564851111</t>
  </si>
  <si>
    <t>položka výkazu výměr 7</t>
  </si>
  <si>
    <t>položka výkazu výměr 8</t>
  </si>
  <si>
    <t>9</t>
  </si>
  <si>
    <t>573191111</t>
  </si>
  <si>
    <t>Postřik infiltrační kationaktivní emulzí v množství 1 kg/m2</t>
  </si>
  <si>
    <t>-191466800</t>
  </si>
  <si>
    <t>Postřik infiltrační kationaktivní emulzí v množství 1,00 kg/m2</t>
  </si>
  <si>
    <t>https://podminky.urs.cz/item/CS_URS_2022_01/573191111</t>
  </si>
  <si>
    <t>položka výkazu výměr 11</t>
  </si>
  <si>
    <t>180,2</t>
  </si>
  <si>
    <t>573211109</t>
  </si>
  <si>
    <t>Postřik živičný spojovací z asfaltu v množství 0,50 kg/m2</t>
  </si>
  <si>
    <t>2026181702</t>
  </si>
  <si>
    <t>Postřik spojovací PS bez posypu kamenivem z asfaltu silničního, v množství 0,50 kg/m2</t>
  </si>
  <si>
    <t>https://podminky.urs.cz/item/CS_URS_2022_01/573211109</t>
  </si>
  <si>
    <t>položka výkazu výměr 12</t>
  </si>
  <si>
    <t>620</t>
  </si>
  <si>
    <t>11</t>
  </si>
  <si>
    <t>577144121</t>
  </si>
  <si>
    <t>Asfaltový beton vrstva obrusná ACO 11 (ABS) tř. I tl 50 mm š přes 3 m z nemodifikovaného asfaltu</t>
  </si>
  <si>
    <t>-1185717663</t>
  </si>
  <si>
    <t xml:space="preserve">Asfaltový beton vrstva obrusná ACO 11 (ABS)  s rozprostřením a se zhutněním z nemodifikovaného asfaltu v pruhu šířky přes 3 m tř. I, po zhutnění tl. 50 mm</t>
  </si>
  <si>
    <t>https://podminky.urs.cz/item/CS_URS_2022_01/577144121</t>
  </si>
  <si>
    <t>12</t>
  </si>
  <si>
    <t>565155111</t>
  </si>
  <si>
    <t>Asfaltový beton vrstva podkladní ACP 16 (obalované kamenivo OKS) tl 70 mm š do 3 m</t>
  </si>
  <si>
    <t>503508773</t>
  </si>
  <si>
    <t xml:space="preserve">Asfaltový beton vrstva podkladní ACP 16 (obalované kamenivo střednězrnné - OKS)  s rozprostřením a zhutněním v pruhu šířky přes 1,5 do 3 m, po zhutnění tl. 70 mm</t>
  </si>
  <si>
    <t>https://podminky.urs.cz/item/CS_URS_2022_01/565155111</t>
  </si>
  <si>
    <t>13</t>
  </si>
  <si>
    <t>919122121</t>
  </si>
  <si>
    <t>Těsnění spár zálivkou za tepla pro komůrky š 15 mm hl 25 mm s těsnicím profilem</t>
  </si>
  <si>
    <t>m</t>
  </si>
  <si>
    <t>1158718515</t>
  </si>
  <si>
    <t xml:space="preserve">Utěsnění dilatačních spár zálivkou za tepla  v cementobetonovém nebo živičném krytu včetně adhezního nátěru s těsnicím profilem pod zálivkou, pro komůrky šířky 15 mm, hloubky 25 mm</t>
  </si>
  <si>
    <t>https://podminky.urs.cz/item/CS_URS_2022_01/919122121</t>
  </si>
  <si>
    <t xml:space="preserve">položka  výkazu výměr 15</t>
  </si>
  <si>
    <t>68</t>
  </si>
  <si>
    <t>14</t>
  </si>
  <si>
    <t>998225111</t>
  </si>
  <si>
    <t>Přesun hmot pro pozemní komunikace s krytem z kamene, monolitickým betonovým nebo živičným</t>
  </si>
  <si>
    <t>1929436904</t>
  </si>
  <si>
    <t xml:space="preserve">Přesun hmot pro komunikace s krytem z kameniva, monolitickým betonovým nebo živičným  dopravní vzdálenost do 200 m jakékoliv délky objektu</t>
  </si>
  <si>
    <t>https://podminky.urs.cz/item/CS_URS_2022_01/998225111</t>
  </si>
  <si>
    <t xml:space="preserve">Poznámka k souboru cen:_x000d_
1. Ceny lze použít i pro plochy letišť s krytem monolitickým betonovým nebo živičným. </t>
  </si>
  <si>
    <t>059</t>
  </si>
  <si>
    <t>kryty poz.komunikací - dlažba</t>
  </si>
  <si>
    <t>591211111</t>
  </si>
  <si>
    <t>Kladení dlažby z kostek drobných z kamene do lože z kameniva těženého tl 50 mm</t>
  </si>
  <si>
    <t>-1948866922</t>
  </si>
  <si>
    <t xml:space="preserve">Kladení dlažby z kostek  s provedením lože do tl. 50 mm, s vyplněním spár, s dvojím beraněním a se smetením přebytečného materiálu na krajnici drobných z kamene, do lože z kameniva těženého</t>
  </si>
  <si>
    <t>https://podminky.urs.cz/item/CS_URS_2022_01/591211111</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</si>
  <si>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</si>
  <si>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10</t>
  </si>
  <si>
    <t>11,8</t>
  </si>
  <si>
    <t>16</t>
  </si>
  <si>
    <t>916111123</t>
  </si>
  <si>
    <t>Osazení obruby z drobných kostek s boční opěrou do lože z betonu prostého</t>
  </si>
  <si>
    <t>-650281436</t>
  </si>
  <si>
    <t xml:space="preserve">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</si>
  <si>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</si>
  <si>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</si>
  <si>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9</t>
  </si>
  <si>
    <t>78,7</t>
  </si>
  <si>
    <t>17</t>
  </si>
  <si>
    <t>58381007</t>
  </si>
  <si>
    <t>kostka štípaná dlažební žula drobná 8/10</t>
  </si>
  <si>
    <t>-609350348</t>
  </si>
  <si>
    <t>78,7*0,1*1,01</t>
  </si>
  <si>
    <t>11,8*1,01</t>
  </si>
  <si>
    <t>18</t>
  </si>
  <si>
    <t>916991121</t>
  </si>
  <si>
    <t>Lože pod obrubníky, krajníky nebo obruby z dlažebních kostek z betonu prostého</t>
  </si>
  <si>
    <t>866895053</t>
  </si>
  <si>
    <t xml:space="preserve">Lože pod obrubníky, krajníky nebo obruby z dlažebních kostek  z betonu prostého</t>
  </si>
  <si>
    <t>https://podminky.urs.cz/item/CS_URS_2022_01/916991121</t>
  </si>
  <si>
    <t>78,7*0,15*0,12</t>
  </si>
  <si>
    <t>19</t>
  </si>
  <si>
    <t>998223011</t>
  </si>
  <si>
    <t>Přesun hmot pro pozemní komunikace s krytem dlážděným</t>
  </si>
  <si>
    <t>-1580909065</t>
  </si>
  <si>
    <t xml:space="preserve">Přesun hmot pro pozemní komunikace s krytem dlážděným  dopravní vzdálenost do 200 m jakékoliv délky objektu</t>
  </si>
  <si>
    <t>https://podminky.urs.cz/item/CS_URS_2022_01/998223011</t>
  </si>
  <si>
    <t>Trubní vedení</t>
  </si>
  <si>
    <t>81</t>
  </si>
  <si>
    <t xml:space="preserve"> Potrubí z trub betonových</t>
  </si>
  <si>
    <t>20</t>
  </si>
  <si>
    <t>899104112</t>
  </si>
  <si>
    <t>Osazení poklopů litinových nebo ocelových včetně rámů pro třídu zatížení D400, E600</t>
  </si>
  <si>
    <t>kus</t>
  </si>
  <si>
    <t>-261238060</t>
  </si>
  <si>
    <t>Osazení poklopů litinových a ocelových včetně rámů pro třídu zatížení D400, E600</t>
  </si>
  <si>
    <t>https://podminky.urs.cz/item/CS_URS_2022_01/899104112</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</si>
  <si>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</si>
  <si>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 xml:space="preserve">položka výkazu výměr  14</t>
  </si>
  <si>
    <t>899431111</t>
  </si>
  <si>
    <t>Výšková úprava uličního vstupu nebo vpusti do 200 mm zvýšením krycího hrnce, šoupěte nebo hydrantu</t>
  </si>
  <si>
    <t>-1332467158</t>
  </si>
  <si>
    <t xml:space="preserve">Výšková úprava uličního vstupu nebo vpusti do 200 mm  zvýšením krycího hrnce, šoupěte nebo hydrantu bez úpravy armatur</t>
  </si>
  <si>
    <t>https://podminky.urs.cz/item/CS_URS_2022_01/899431111</t>
  </si>
  <si>
    <t>položka výkazu výměr 13</t>
  </si>
  <si>
    <t>22</t>
  </si>
  <si>
    <t>998274101</t>
  </si>
  <si>
    <t>Přesun hmot pro trubní vedení z trub betonových otevřený výkop</t>
  </si>
  <si>
    <t>647870628</t>
  </si>
  <si>
    <t>Přesun hmot pro trubní vedení hloubené z trub betonových nebo železobetonových pro vodovody nebo kanalizace v otevřeném výkopu dopravní vzdálenost do 15 m</t>
  </si>
  <si>
    <t>https://podminky.urs.cz/item/CS_URS_2022_01/998274101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</si>
  <si>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</si>
  <si>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91</t>
  </si>
  <si>
    <t xml:space="preserve"> Doplňující konstrukce a práce pozemních komunikací, letišť a ploch</t>
  </si>
  <si>
    <t>23</t>
  </si>
  <si>
    <t>213141111</t>
  </si>
  <si>
    <t>Zřízení vrstvy z geotextilie v rovině nebo ve sklonu do 1:5 š do 3 m</t>
  </si>
  <si>
    <t>-1794500220</t>
  </si>
  <si>
    <t xml:space="preserve">Zřízení vrstvy z geotextilie  filtrační, separační, odvodňovací, ochranné, výztužné nebo protierozní v rovině nebo ve sklonu do 1:5, šířky do 3 m</t>
  </si>
  <si>
    <t>https://podminky.urs.cz/item/CS_URS_2022_01/213141111</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</si>
  <si>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</si>
  <si>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položka výkazu výměr 4</t>
  </si>
  <si>
    <t>24</t>
  </si>
  <si>
    <t>69311199</t>
  </si>
  <si>
    <t>geotextilie netkaná separační, ochranná, filtrační, drenážní PES(70%)+PP(30%) 300g/m2</t>
  </si>
  <si>
    <t>-324932646</t>
  </si>
  <si>
    <t>168*1,2</t>
  </si>
  <si>
    <t>25</t>
  </si>
  <si>
    <t>915211122</t>
  </si>
  <si>
    <t>Vodorovné dopravní značení dělící čáry přerušované š 125 mm retroreflexní bílý plast</t>
  </si>
  <si>
    <t>-988489289</t>
  </si>
  <si>
    <t xml:space="preserve">Vodorovné dopravní značení stříkaným plastem  dělící čára šířky 125 mm přerušovaná bílá retroreflexní</t>
  </si>
  <si>
    <t>https://podminky.urs.cz/item/CS_URS_2022_01/915211122</t>
  </si>
  <si>
    <t>položka výkazu výměr 16</t>
  </si>
  <si>
    <t>76,5</t>
  </si>
  <si>
    <t>26</t>
  </si>
  <si>
    <t>915221122</t>
  </si>
  <si>
    <t>Vodorovné dopravní značení vodící čáry přerušované š 250 mm retroreflexní bílý plast</t>
  </si>
  <si>
    <t>-727496029</t>
  </si>
  <si>
    <t xml:space="preserve">Vodorovné dopravní značení stříkaným plastem  vodící čára bílá šířky 250 mm přerušovaná retroreflexní</t>
  </si>
  <si>
    <t>https://podminky.urs.cz/item/CS_URS_2022_01/915221122</t>
  </si>
  <si>
    <t>16,5+10+15+13+16,5</t>
  </si>
  <si>
    <t>27</t>
  </si>
  <si>
    <t>915611111</t>
  </si>
  <si>
    <t>Předznačení vodorovného liniového značení</t>
  </si>
  <si>
    <t>-1160610739</t>
  </si>
  <si>
    <t xml:space="preserve">Předznačení pro vodorovné značení  stříkané barvou nebo prováděné z nátěrových hmot liniové dělicí čáry, vodicí proužky</t>
  </si>
  <si>
    <t>https://podminky.urs.cz/item/CS_URS_2022_01/915611111</t>
  </si>
  <si>
    <t xml:space="preserve">Poznámka k souboru cen:_x000d_
1. Množství měrných jednotek se určuje: a) pro cenu -1111 v m délky dělicí čáry nebo vodícího proužku (včetně mezer), b) pro cenu -1112 v m2 natírané nebo stříkané plochy. </t>
  </si>
  <si>
    <t>16,5+10+15+13+16,5+76,5</t>
  </si>
  <si>
    <t>96</t>
  </si>
  <si>
    <t>Bourání konstrukcí</t>
  </si>
  <si>
    <t>28</t>
  </si>
  <si>
    <t>919112231</t>
  </si>
  <si>
    <t>Řezání spár pro vytvoření komůrky š 20 mm hl 25 mm pro těsnící zálivku v živičném krytu</t>
  </si>
  <si>
    <t>-840702189</t>
  </si>
  <si>
    <t xml:space="preserve">Řezání dilatačních spár v živičném krytu  vytvoření komůrky pro těsnící zálivku šířky 20 mm, hloubky 25 mm</t>
  </si>
  <si>
    <t>https://podminky.urs.cz/item/CS_URS_2022_01/919112231</t>
  </si>
  <si>
    <t>29</t>
  </si>
  <si>
    <t>113107163</t>
  </si>
  <si>
    <t>Odstranění podkladu z kameniva drceného tl přes 200 do 300 mm strojně pl přes 50 do 200 m2</t>
  </si>
  <si>
    <t>980594143</t>
  </si>
  <si>
    <t>Odstranění podkladů nebo krytů strojně plochy jednotlivě přes 50 m2 do 200 m2 s přemístěním hmot na skládku na vzdálenost do 20 m nebo s naložením na dopravní prostředek z kameniva hrubého drceného, o tl. vrstvy přes 200 do 300 mm</t>
  </si>
  <si>
    <t>https://podminky.urs.cz/item/CS_URS_2022_01/113107163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</si>
  <si>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</si>
  <si>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104</t>
  </si>
  <si>
    <t>30</t>
  </si>
  <si>
    <t>113107323</t>
  </si>
  <si>
    <t>Odstranění podkladu z kameniva drceného tl přes 200 do 300 mm strojně pl do 50 m2</t>
  </si>
  <si>
    <t>-1268870972</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</si>
  <si>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</si>
  <si>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https://podminky.urs.cz/item/CS_URS_2022_01/113107323</t>
  </si>
  <si>
    <t xml:space="preserve">položka výkazu výměr  4</t>
  </si>
  <si>
    <t>36+28</t>
  </si>
  <si>
    <t>31</t>
  </si>
  <si>
    <t>113154111</t>
  </si>
  <si>
    <t>Frézování živičného krytu tl do 30 mm pruh š 0,5 m pl do 500 m2 bez překážek v trase</t>
  </si>
  <si>
    <t>2042052132</t>
  </si>
  <si>
    <t xml:space="preserve">Frézování živičného podkladu nebo krytu  s naložením na dopravní prostředek plochy do 500 m2 bez překážek v trase pruhu šířky do 0,5 m, tloušťky vrstvy do 30 mm</t>
  </si>
  <si>
    <t>https://podminky.urs.cz/item/CS_URS_2022_01/113154111</t>
  </si>
  <si>
    <t>položka výkazu výměr 2</t>
  </si>
  <si>
    <t>181</t>
  </si>
  <si>
    <t>položka výkazu výměr 3</t>
  </si>
  <si>
    <t>12,2</t>
  </si>
  <si>
    <t>32</t>
  </si>
  <si>
    <t>113154112</t>
  </si>
  <si>
    <t>Frézování živičného krytu tl 40 mm pruh š 0,5 m pl do 500 m2 bez překážek v trase</t>
  </si>
  <si>
    <t>1298451217</t>
  </si>
  <si>
    <t xml:space="preserve">Frézování živičného podkladu nebo krytu  s naložením na dopravní prostředek plochy do 500 m2 bez překážek v trase pruhu šířky do 0,5 m, tloušťky vrstvy 40 mm</t>
  </si>
  <si>
    <t>https://podminky.urs.cz/item/CS_URS_2022_01/113154112</t>
  </si>
  <si>
    <t>33</t>
  </si>
  <si>
    <t>113154223</t>
  </si>
  <si>
    <t>Frézování živičného krytu tl 50 mm pruh š přes 0,5 do 1 m pl přes 500 do 1000 m2 bez překážek v trase</t>
  </si>
  <si>
    <t>434952239</t>
  </si>
  <si>
    <t xml:space="preserve">Frézování živičného podkladu nebo krytu  s naložením na dopravní prostředek plochy přes 500 do 1 000 m2 bez překážek v trase pruhu šířky do 1 m, tloušťky vrstvy 50 mm</t>
  </si>
  <si>
    <t>https://podminky.urs.cz/item/CS_URS_2022_01/113154223</t>
  </si>
  <si>
    <t>položka výkazu výměr 1</t>
  </si>
  <si>
    <t>633</t>
  </si>
  <si>
    <t>34</t>
  </si>
  <si>
    <t>997221551</t>
  </si>
  <si>
    <t>Vodorovná doprava suti ze sypkých materiálů do 1 km</t>
  </si>
  <si>
    <t>303762692</t>
  </si>
  <si>
    <t xml:space="preserve">Vodorovná doprava suti  bez naložení, ale se složením a s hrubým urovnáním ze sypkých materiálů, na vzdálenost do 1 km</t>
  </si>
  <si>
    <t>https://podminky.urs.cz/item/CS_URS_2022_01/997221551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</si>
  <si>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</si>
  <si>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633*0,115</t>
  </si>
  <si>
    <t>181*(0,092+0,069)</t>
  </si>
  <si>
    <t>12,2*(0,092+0,069)</t>
  </si>
  <si>
    <t>(104+36+28)*0,44</t>
  </si>
  <si>
    <t>35</t>
  </si>
  <si>
    <t>997221559</t>
  </si>
  <si>
    <t>Příplatek ZKD 1 km u vodorovné dopravy suti ze sypkých materiálů</t>
  </si>
  <si>
    <t>-1546229366</t>
  </si>
  <si>
    <t xml:space="preserve">Vodorovná doprava suti  bez naložení, ale se složením a s hrubým urovnáním Příplatek k ceně za každý další i započatý 1 km přes 1 km</t>
  </si>
  <si>
    <t>https://podminky.urs.cz/item/CS_URS_2022_01/997221559</t>
  </si>
  <si>
    <t>3 km</t>
  </si>
  <si>
    <t>633*0,115*2</t>
  </si>
  <si>
    <t>181*(0,092+0,069)*2</t>
  </si>
  <si>
    <t>12,2*(0,092+0,069)*2</t>
  </si>
  <si>
    <t>(104+36+28)*0,44*2</t>
  </si>
  <si>
    <t>36</t>
  </si>
  <si>
    <t>997221875</t>
  </si>
  <si>
    <t>Poplatek za uložení stavebního odpadu na recyklační skládce (skládkovné) asfaltového bez obsahu dehtu zatříděného do Katalogu odpadů pod kódem 17 03 02</t>
  </si>
  <si>
    <t>405095215</t>
  </si>
  <si>
    <t>https://podminky.urs.cz/item/CS_URS_2022_01/997221875</t>
  </si>
  <si>
    <t>37</t>
  </si>
  <si>
    <t>997221873</t>
  </si>
  <si>
    <t>-1156608126</t>
  </si>
  <si>
    <t>https://podminky.urs.cz/item/CS_URS_2022_01/997221873</t>
  </si>
  <si>
    <t>38</t>
  </si>
  <si>
    <t>899103211</t>
  </si>
  <si>
    <t>Demontáž poklopů litinových nebo ocelových včetně rámů hmotnosti přes 100 do 150 kg</t>
  </si>
  <si>
    <t>-1848465558</t>
  </si>
  <si>
    <t>Demontáž poklopů litinových a ocelových včetně rámů, hmotnosti jednotlivě přes 100 do 150 Kg</t>
  </si>
  <si>
    <t>https://podminky.urs.cz/item/CS_URS_2022_01/899103211</t>
  </si>
  <si>
    <t>39</t>
  </si>
  <si>
    <t>997221612</t>
  </si>
  <si>
    <t>Nakládání vybouraných hmot na dopravní prostředky pro vodorovnou dopravu</t>
  </si>
  <si>
    <t>-1830567104</t>
  </si>
  <si>
    <t xml:space="preserve">Nakládání na dopravní prostředky  pro vodorovnou dopravu vybouraných hmot</t>
  </si>
  <si>
    <t>https://podminky.urs.cz/item/CS_URS_2022_01/997221612</t>
  </si>
  <si>
    <t xml:space="preserve">Poznámka k souboru cen:_x000d_
1. Ceny lze použít i pro překládání při lomené dopravě. 2. Ceny nelze použít při dopravě po železnici, po vodě nebo neobvyklými dopravními prostředky. </t>
  </si>
  <si>
    <t>1*0,150</t>
  </si>
  <si>
    <t>40</t>
  </si>
  <si>
    <t>997221571</t>
  </si>
  <si>
    <t>Vodorovná doprava vybouraných hmot do 1 km</t>
  </si>
  <si>
    <t>-695011617</t>
  </si>
  <si>
    <t xml:space="preserve">Vodorovná doprava vybouraných hmot  bez naložení, ale se složením a s hrubým urovnáním na vzdálenost do 1 km</t>
  </si>
  <si>
    <t>https://podminky.urs.cz/item/CS_URS_2022_01/997221571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</si>
  <si>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</si>
  <si>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41</t>
  </si>
  <si>
    <t>997221579</t>
  </si>
  <si>
    <t>Příplatek ZKD 1 km u vodorovné dopravy vybouraných hmot</t>
  </si>
  <si>
    <t>1411744565</t>
  </si>
  <si>
    <t xml:space="preserve">Vodorovná doprava vybouraných hmot  bez naložení, ale se složením a s hrubým urovnáním na vzdálenost Příplatek k ceně za každý další i započatý 1 km přes 1 km</t>
  </si>
  <si>
    <t>https://podminky.urs.cz/item/CS_URS_2022_01/997221579</t>
  </si>
  <si>
    <t>předpoklad 3 km</t>
  </si>
  <si>
    <t>1*0,150*2</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</si>
  <si>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</si>
  <si>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</si>
  <si>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</si>
  <si>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</si>
  <si>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</si>
  <si>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</si>
  <si>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</si>
  <si>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</si>
  <si>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</si>
  <si>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</si>
  <si>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</si>
  <si>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</si>
  <si>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</si>
  <si>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</si>
  <si>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</si>
  <si>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</si>
  <si>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</si>
  <si>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46602945</t>
  </si>
  <si>
    <t>P</t>
  </si>
  <si>
    <t>Poznámka k položce:_x000d_
Dokumentace zakrývaných konstrukcí a liniových staveb geodetickým zaměřením v papírové a elektronické podobě._x000d_
-zaměření zakrývaných konstrukcí a liniových staveb,</t>
  </si>
  <si>
    <t>Součet</t>
  </si>
  <si>
    <t>012203000</t>
  </si>
  <si>
    <t>Geodetické práce při provádění stavby</t>
  </si>
  <si>
    <t>soub</t>
  </si>
  <si>
    <t>-960679162</t>
  </si>
  <si>
    <t>012303000</t>
  </si>
  <si>
    <t>Geodetické práce po výstavbě</t>
  </si>
  <si>
    <t>718115552</t>
  </si>
  <si>
    <t>Poznámka k položce:_x000d_
Dokumentace skutečného stavu geodetickým zaměřením v papírové a elektronické podobě viz VOP</t>
  </si>
  <si>
    <t>013254000</t>
  </si>
  <si>
    <t>Dokumentace skutečného provedení stavby</t>
  </si>
  <si>
    <t>1371840411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</si>
  <si>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</si>
  <si>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</si>
  <si>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</si>
  <si>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</si>
  <si>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</si>
  <si>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</si>
  <si>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</si>
  <si>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</si>
  <si>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</si>
  <si>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</si>
  <si>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</si>
  <si>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</si>
  <si>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</si>
  <si>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</si>
  <si>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</si>
  <si>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</si>
  <si>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</si>
  <si>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</si>
  <si>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</si>
  <si>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</si>
  <si>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</si>
  <si>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</si>
  <si>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</si>
  <si>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</si>
  <si>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</si>
  <si>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</si>
  <si>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042503000</t>
  </si>
  <si>
    <t>Plán BOZP na staveništi</t>
  </si>
  <si>
    <t>CS ÚRS 2019 01</t>
  </si>
  <si>
    <t>908222752</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</si>
  <si>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</si>
  <si>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043103001</t>
  </si>
  <si>
    <t xml:space="preserve">Náklady na provedení zkoušek, revizí a měření </t>
  </si>
  <si>
    <t>1288228711</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</si>
  <si>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</si>
  <si>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</si>
  <si>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</si>
  <si>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</si>
  <si>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</si>
  <si>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-778735146</t>
  </si>
  <si>
    <t>034403001</t>
  </si>
  <si>
    <t>Dopravní značení na staveništi</t>
  </si>
  <si>
    <t>1834940839</t>
  </si>
  <si>
    <t>079002001</t>
  </si>
  <si>
    <t>Ostatní provozní vlivy</t>
  </si>
  <si>
    <t>1290315974</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</si>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</sst>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39"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22151102" TargetMode="External" /><Relationship Id="rId2" Type="http://schemas.openxmlformats.org/officeDocument/2006/relationships/hyperlink" Target="https://podminky.urs.cz/item/CS_URS_2022_01/162551108" TargetMode="External" /><Relationship Id="rId3" Type="http://schemas.openxmlformats.org/officeDocument/2006/relationships/hyperlink" Target="https://podminky.urs.cz/item/CS_URS_2022_01/171201231" TargetMode="External" /><Relationship Id="rId4" Type="http://schemas.openxmlformats.org/officeDocument/2006/relationships/hyperlink" Target="https://podminky.urs.cz/item/CS_URS_2022_01/181102302" TargetMode="External" /><Relationship Id="rId5" Type="http://schemas.openxmlformats.org/officeDocument/2006/relationships/hyperlink" Target="https://podminky.urs.cz/item/CS_URS_2022_01/181951112" TargetMode="External" /><Relationship Id="rId6" Type="http://schemas.openxmlformats.org/officeDocument/2006/relationships/hyperlink" Target="https://podminky.urs.cz/item/CS_URS_2022_01/564581111" TargetMode="External" /><Relationship Id="rId7" Type="http://schemas.openxmlformats.org/officeDocument/2006/relationships/hyperlink" Target="https://podminky.urs.cz/item/CS_URS_2022_01/564851111" TargetMode="External" /><Relationship Id="rId8" Type="http://schemas.openxmlformats.org/officeDocument/2006/relationships/hyperlink" Target="https://podminky.urs.cz/item/CS_URS_2022_01/573191111" TargetMode="External" /><Relationship Id="rId9" Type="http://schemas.openxmlformats.org/officeDocument/2006/relationships/hyperlink" Target="https://podminky.urs.cz/item/CS_URS_2022_01/573211109" TargetMode="External" /><Relationship Id="rId10" Type="http://schemas.openxmlformats.org/officeDocument/2006/relationships/hyperlink" Target="https://podminky.urs.cz/item/CS_URS_2022_01/577144121" TargetMode="External" /><Relationship Id="rId11" Type="http://schemas.openxmlformats.org/officeDocument/2006/relationships/hyperlink" Target="https://podminky.urs.cz/item/CS_URS_2022_01/565155111" TargetMode="External" /><Relationship Id="rId12" Type="http://schemas.openxmlformats.org/officeDocument/2006/relationships/hyperlink" Target="https://podminky.urs.cz/item/CS_URS_2022_01/919122121" TargetMode="External" /><Relationship Id="rId13" Type="http://schemas.openxmlformats.org/officeDocument/2006/relationships/hyperlink" Target="https://podminky.urs.cz/item/CS_URS_2022_01/998225111" TargetMode="External" /><Relationship Id="rId14" Type="http://schemas.openxmlformats.org/officeDocument/2006/relationships/hyperlink" Target="https://podminky.urs.cz/item/CS_URS_2022_01/591211111" TargetMode="External" /><Relationship Id="rId15" Type="http://schemas.openxmlformats.org/officeDocument/2006/relationships/hyperlink" Target="https://podminky.urs.cz/item/CS_URS_2022_01/916111123" TargetMode="External" /><Relationship Id="rId16" Type="http://schemas.openxmlformats.org/officeDocument/2006/relationships/hyperlink" Target="https://podminky.urs.cz/item/CS_URS_2022_01/916991121" TargetMode="External" /><Relationship Id="rId17" Type="http://schemas.openxmlformats.org/officeDocument/2006/relationships/hyperlink" Target="https://podminky.urs.cz/item/CS_URS_2022_01/998223011" TargetMode="External" /><Relationship Id="rId18" Type="http://schemas.openxmlformats.org/officeDocument/2006/relationships/hyperlink" Target="https://podminky.urs.cz/item/CS_URS_2022_01/899104112" TargetMode="External" /><Relationship Id="rId19" Type="http://schemas.openxmlformats.org/officeDocument/2006/relationships/hyperlink" Target="https://podminky.urs.cz/item/CS_URS_2022_01/899431111" TargetMode="External" /><Relationship Id="rId20" Type="http://schemas.openxmlformats.org/officeDocument/2006/relationships/hyperlink" Target="https://podminky.urs.cz/item/CS_URS_2022_01/998274101" TargetMode="External" /><Relationship Id="rId21" Type="http://schemas.openxmlformats.org/officeDocument/2006/relationships/hyperlink" Target="https://podminky.urs.cz/item/CS_URS_2022_01/213141111" TargetMode="External" /><Relationship Id="rId22" Type="http://schemas.openxmlformats.org/officeDocument/2006/relationships/hyperlink" Target="https://podminky.urs.cz/item/CS_URS_2022_01/915211122" TargetMode="External" /><Relationship Id="rId23" Type="http://schemas.openxmlformats.org/officeDocument/2006/relationships/hyperlink" Target="https://podminky.urs.cz/item/CS_URS_2022_01/915221122" TargetMode="External" /><Relationship Id="rId24" Type="http://schemas.openxmlformats.org/officeDocument/2006/relationships/hyperlink" Target="https://podminky.urs.cz/item/CS_URS_2022_01/915611111" TargetMode="External" /><Relationship Id="rId25" Type="http://schemas.openxmlformats.org/officeDocument/2006/relationships/hyperlink" Target="https://podminky.urs.cz/item/CS_URS_2022_01/919112231" TargetMode="External" /><Relationship Id="rId26" Type="http://schemas.openxmlformats.org/officeDocument/2006/relationships/hyperlink" Target="https://podminky.urs.cz/item/CS_URS_2022_01/113107163" TargetMode="External" /><Relationship Id="rId27" Type="http://schemas.openxmlformats.org/officeDocument/2006/relationships/hyperlink" Target="https://podminky.urs.cz/item/CS_URS_2022_01/113107323" TargetMode="External" /><Relationship Id="rId28" Type="http://schemas.openxmlformats.org/officeDocument/2006/relationships/hyperlink" Target="https://podminky.urs.cz/item/CS_URS_2022_01/113154111" TargetMode="External" /><Relationship Id="rId29" Type="http://schemas.openxmlformats.org/officeDocument/2006/relationships/hyperlink" Target="https://podminky.urs.cz/item/CS_URS_2022_01/113154112" TargetMode="External" /><Relationship Id="rId30" Type="http://schemas.openxmlformats.org/officeDocument/2006/relationships/hyperlink" Target="https://podminky.urs.cz/item/CS_URS_2022_01/113154223" TargetMode="External" /><Relationship Id="rId31" Type="http://schemas.openxmlformats.org/officeDocument/2006/relationships/hyperlink" Target="https://podminky.urs.cz/item/CS_URS_2022_01/997221551" TargetMode="External" /><Relationship Id="rId32" Type="http://schemas.openxmlformats.org/officeDocument/2006/relationships/hyperlink" Target="https://podminky.urs.cz/item/CS_URS_2022_01/997221559" TargetMode="External" /><Relationship Id="rId33" Type="http://schemas.openxmlformats.org/officeDocument/2006/relationships/hyperlink" Target="https://podminky.urs.cz/item/CS_URS_2022_01/997221875" TargetMode="External" /><Relationship Id="rId34" Type="http://schemas.openxmlformats.org/officeDocument/2006/relationships/hyperlink" Target="https://podminky.urs.cz/item/CS_URS_2022_01/997221873" TargetMode="External" /><Relationship Id="rId35" Type="http://schemas.openxmlformats.org/officeDocument/2006/relationships/hyperlink" Target="https://podminky.urs.cz/item/CS_URS_2022_01/899103211" TargetMode="External" /><Relationship Id="rId36" Type="http://schemas.openxmlformats.org/officeDocument/2006/relationships/hyperlink" Target="https://podminky.urs.cz/item/CS_URS_2022_01/997221612" TargetMode="External" /><Relationship Id="rId37" Type="http://schemas.openxmlformats.org/officeDocument/2006/relationships/hyperlink" Target="https://podminky.urs.cz/item/CS_URS_2022_01/997221571" TargetMode="External" /><Relationship Id="rId38" Type="http://schemas.openxmlformats.org/officeDocument/2006/relationships/hyperlink" Target="https://podminky.urs.cz/item/CS_URS_2022_01/997221579" TargetMode="External" /><Relationship Id="rId3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22</v>
      </c>
      <c r="AO7" s="22"/>
      <c r="AP7" s="22"/>
      <c r="AQ7" s="22"/>
      <c r="AR7" s="20"/>
      <c r="BE7" s="31"/>
      <c r="BS7" s="17" t="s">
        <v>23</v>
      </c>
    </row>
    <row r="8" s="1" customFormat="1" ht="12" customHeight="1">
      <c r="B8" s="21"/>
      <c r="C8" s="22"/>
      <c r="D8" s="32"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26</v>
      </c>
      <c r="AL8" s="22"/>
      <c r="AM8" s="22"/>
      <c r="AN8" s="33" t="s">
        <v>27</v>
      </c>
      <c r="AO8" s="22"/>
      <c r="AP8" s="22"/>
      <c r="AQ8" s="22"/>
      <c r="AR8" s="20"/>
      <c r="BE8" s="31"/>
      <c r="BS8" s="17" t="s">
        <v>28</v>
      </c>
    </row>
    <row r="9" s="1" customFormat="1" ht="29.28" customHeight="1">
      <c r="B9" s="21"/>
      <c r="C9" s="22"/>
      <c r="D9" s="26" t="s">
        <v>29</v>
      </c>
      <c r="E9" s="22"/>
      <c r="F9" s="22"/>
      <c r="G9" s="22"/>
      <c r="H9" s="22"/>
      <c r="I9" s="22"/>
      <c r="J9" s="22"/>
      <c r="K9" s="34" t="s">
        <v>30</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31</v>
      </c>
      <c r="AL9" s="22"/>
      <c r="AM9" s="22"/>
      <c r="AN9" s="34" t="s">
        <v>32</v>
      </c>
      <c r="AO9" s="22"/>
      <c r="AP9" s="22"/>
      <c r="AQ9" s="22"/>
      <c r="AR9" s="20"/>
      <c r="BE9" s="31"/>
      <c r="BS9" s="17" t="s">
        <v>33</v>
      </c>
    </row>
    <row r="10" s="1" customFormat="1" ht="12" customHeight="1">
      <c r="B10" s="21"/>
      <c r="C10" s="22"/>
      <c r="D10" s="32" t="s">
        <v>34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35</v>
      </c>
      <c r="AL10" s="22"/>
      <c r="AM10" s="22"/>
      <c r="AN10" s="27" t="s">
        <v>36</v>
      </c>
      <c r="AO10" s="22"/>
      <c r="AP10" s="22"/>
      <c r="AQ10" s="22"/>
      <c r="AR10" s="20"/>
      <c r="BE10" s="31"/>
      <c r="BS10" s="17" t="s">
        <v>18</v>
      </c>
    </row>
    <row r="11" s="1" customFormat="1" ht="18.48" customHeight="1">
      <c r="B11" s="21"/>
      <c r="C11" s="22"/>
      <c r="D11" s="22"/>
      <c r="E11" s="27" t="s">
        <v>37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38</v>
      </c>
      <c r="AL11" s="22"/>
      <c r="AM11" s="22"/>
      <c r="AN11" s="27" t="s">
        <v>39</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40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35</v>
      </c>
      <c r="AL13" s="22"/>
      <c r="AM13" s="22"/>
      <c r="AN13" s="35" t="s">
        <v>41</v>
      </c>
      <c r="AO13" s="22"/>
      <c r="AP13" s="22"/>
      <c r="AQ13" s="22"/>
      <c r="AR13" s="20"/>
      <c r="BE13" s="31"/>
      <c r="BS13" s="17" t="s">
        <v>18</v>
      </c>
    </row>
    <row r="14">
      <c r="B14" s="21"/>
      <c r="C14" s="22"/>
      <c r="D14" s="22"/>
      <c r="E14" s="35" t="s">
        <v>41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38</v>
      </c>
      <c r="AL14" s="22"/>
      <c r="AM14" s="22"/>
      <c r="AN14" s="35" t="s">
        <v>41</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42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35</v>
      </c>
      <c r="AL16" s="22"/>
      <c r="AM16" s="22"/>
      <c r="AN16" s="27" t="s">
        <v>43</v>
      </c>
      <c r="AO16" s="22"/>
      <c r="AP16" s="22"/>
      <c r="AQ16" s="22"/>
      <c r="AR16" s="20"/>
      <c r="BE16" s="31"/>
      <c r="BS16" s="17" t="s">
        <v>4</v>
      </c>
    </row>
    <row r="17" s="1" customFormat="1" ht="18.48" customHeight="1">
      <c r="B17" s="21"/>
      <c r="C17" s="22"/>
      <c r="D17" s="22"/>
      <c r="E17" s="27" t="s">
        <v>44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38</v>
      </c>
      <c r="AL17" s="22"/>
      <c r="AM17" s="22"/>
      <c r="AN17" s="27" t="s">
        <v>45</v>
      </c>
      <c r="AO17" s="22"/>
      <c r="AP17" s="22"/>
      <c r="AQ17" s="22"/>
      <c r="AR17" s="20"/>
      <c r="BE17" s="31"/>
      <c r="BS17" s="17" t="s">
        <v>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35</v>
      </c>
      <c r="AL19" s="22"/>
      <c r="AM19" s="22"/>
      <c r="AN19" s="27" t="s">
        <v>1</v>
      </c>
      <c r="AO19" s="22"/>
      <c r="AP19" s="22"/>
      <c r="AQ19" s="22"/>
      <c r="AR19" s="20"/>
      <c r="BE19" s="31"/>
      <c r="BS19" s="17" t="s">
        <v>6</v>
      </c>
    </row>
    <row r="20" s="1" customFormat="1" ht="18.48" customHeight="1">
      <c r="B20" s="21"/>
      <c r="C20" s="22"/>
      <c r="D20" s="22"/>
      <c r="E20" s="27" t="s">
        <v>47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38</v>
      </c>
      <c r="AL20" s="22"/>
      <c r="AM20" s="22"/>
      <c r="AN20" s="27" t="s">
        <v>1</v>
      </c>
      <c r="AO20" s="22"/>
      <c r="AP20" s="22"/>
      <c r="AQ20" s="22"/>
      <c r="AR20" s="20"/>
      <c r="BE20" s="31"/>
      <c r="BS20" s="17" t="s">
        <v>48</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50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51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52</v>
      </c>
      <c r="M28" s="46"/>
      <c r="N28" s="46"/>
      <c r="O28" s="46"/>
      <c r="P28" s="46"/>
      <c r="Q28" s="41"/>
      <c r="R28" s="41"/>
      <c r="S28" s="41"/>
      <c r="T28" s="41"/>
      <c r="U28" s="41"/>
      <c r="V28" s="41"/>
      <c r="W28" s="46" t="s">
        <v>53</v>
      </c>
      <c r="X28" s="46"/>
      <c r="Y28" s="46"/>
      <c r="Z28" s="46"/>
      <c r="AA28" s="46"/>
      <c r="AB28" s="46"/>
      <c r="AC28" s="46"/>
      <c r="AD28" s="46"/>
      <c r="AE28" s="46"/>
      <c r="AF28" s="41"/>
      <c r="AG28" s="41"/>
      <c r="AH28" s="41"/>
      <c r="AI28" s="41"/>
      <c r="AJ28" s="41"/>
      <c r="AK28" s="46" t="s">
        <v>54</v>
      </c>
      <c r="AL28" s="46"/>
      <c r="AM28" s="46"/>
      <c r="AN28" s="46"/>
      <c r="AO28" s="46"/>
      <c r="AP28" s="41"/>
      <c r="AQ28" s="41"/>
      <c r="AR28" s="45"/>
      <c r="BE28" s="31"/>
    </row>
    <row r="29" s="3" customFormat="1" ht="14.4" customHeight="1">
      <c r="A29" s="3"/>
      <c r="B29" s="47"/>
      <c r="C29" s="48"/>
      <c r="D29" s="32" t="s">
        <v>55</v>
      </c>
      <c r="E29" s="48"/>
      <c r="F29" s="32" t="s">
        <v>56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2" t="s">
        <v>57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2" t="s">
        <v>58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60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1"/>
    </row>
    <row r="35" s="2" customFormat="1" ht="25.92" customHeight="1">
      <c r="A35" s="39"/>
      <c r="B35" s="40"/>
      <c r="C35" s="53"/>
      <c r="D35" s="54" t="s">
        <v>61</v>
      </c>
      <c r="E35" s="55"/>
      <c r="F35" s="55"/>
      <c r="G35" s="55"/>
      <c r="H35" s="55"/>
      <c r="I35" s="55"/>
      <c r="J35" s="55"/>
      <c r="K35" s="55"/>
      <c r="L35" s="55"/>
      <c r="M35" s="55"/>
      <c r="N35" s="55"/>
      <c r="O35" s="55"/>
      <c r="P35" s="55"/>
      <c r="Q35" s="55"/>
      <c r="R35" s="55"/>
      <c r="S35" s="55"/>
      <c r="T35" s="56" t="s">
        <v>62</v>
      </c>
      <c r="U35" s="55"/>
      <c r="V35" s="55"/>
      <c r="W35" s="55"/>
      <c r="X35" s="57" t="s">
        <v>63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64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65</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9"/>
      <c r="B60" s="40"/>
      <c r="C60" s="41"/>
      <c r="D60" s="65" t="s">
        <v>66</v>
      </c>
      <c r="E60" s="43"/>
      <c r="F60" s="43"/>
      <c r="G60" s="43"/>
      <c r="H60" s="43"/>
      <c r="I60" s="43"/>
      <c r="J60" s="43"/>
      <c r="K60" s="43"/>
      <c r="L60" s="43"/>
      <c r="M60" s="43"/>
      <c r="N60" s="43"/>
      <c r="O60" s="43"/>
      <c r="P60" s="43"/>
      <c r="Q60" s="43"/>
      <c r="R60" s="43"/>
      <c r="S60" s="43"/>
      <c r="T60" s="43"/>
      <c r="U60" s="43"/>
      <c r="V60" s="65" t="s">
        <v>67</v>
      </c>
      <c r="W60" s="43"/>
      <c r="X60" s="43"/>
      <c r="Y60" s="43"/>
      <c r="Z60" s="43"/>
      <c r="AA60" s="43"/>
      <c r="AB60" s="43"/>
      <c r="AC60" s="43"/>
      <c r="AD60" s="43"/>
      <c r="AE60" s="43"/>
      <c r="AF60" s="43"/>
      <c r="AG60" s="43"/>
      <c r="AH60" s="65" t="s">
        <v>66</v>
      </c>
      <c r="AI60" s="43"/>
      <c r="AJ60" s="43"/>
      <c r="AK60" s="43"/>
      <c r="AL60" s="43"/>
      <c r="AM60" s="65" t="s">
        <v>67</v>
      </c>
      <c r="AN60" s="43"/>
      <c r="AO60" s="43"/>
      <c r="AP60" s="41"/>
      <c r="AQ60" s="41"/>
      <c r="AR60" s="45"/>
      <c r="BE60" s="39"/>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9"/>
      <c r="B64" s="40"/>
      <c r="C64" s="41"/>
      <c r="D64" s="62" t="s">
        <v>68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69</v>
      </c>
      <c r="AI64" s="66"/>
      <c r="AJ64" s="66"/>
      <c r="AK64" s="66"/>
      <c r="AL64" s="66"/>
      <c r="AM64" s="66"/>
      <c r="AN64" s="66"/>
      <c r="AO64" s="66"/>
      <c r="AP64" s="41"/>
      <c r="AQ64" s="41"/>
      <c r="AR64" s="45"/>
      <c r="BE64" s="39"/>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9"/>
      <c r="B75" s="40"/>
      <c r="C75" s="41"/>
      <c r="D75" s="65" t="s">
        <v>66</v>
      </c>
      <c r="E75" s="43"/>
      <c r="F75" s="43"/>
      <c r="G75" s="43"/>
      <c r="H75" s="43"/>
      <c r="I75" s="43"/>
      <c r="J75" s="43"/>
      <c r="K75" s="43"/>
      <c r="L75" s="43"/>
      <c r="M75" s="43"/>
      <c r="N75" s="43"/>
      <c r="O75" s="43"/>
      <c r="P75" s="43"/>
      <c r="Q75" s="43"/>
      <c r="R75" s="43"/>
      <c r="S75" s="43"/>
      <c r="T75" s="43"/>
      <c r="U75" s="43"/>
      <c r="V75" s="65" t="s">
        <v>67</v>
      </c>
      <c r="W75" s="43"/>
      <c r="X75" s="43"/>
      <c r="Y75" s="43"/>
      <c r="Z75" s="43"/>
      <c r="AA75" s="43"/>
      <c r="AB75" s="43"/>
      <c r="AC75" s="43"/>
      <c r="AD75" s="43"/>
      <c r="AE75" s="43"/>
      <c r="AF75" s="43"/>
      <c r="AG75" s="43"/>
      <c r="AH75" s="65" t="s">
        <v>66</v>
      </c>
      <c r="AI75" s="43"/>
      <c r="AJ75" s="43"/>
      <c r="AK75" s="43"/>
      <c r="AL75" s="43"/>
      <c r="AM75" s="65" t="s">
        <v>67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3" t="s">
        <v>70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2" t="s">
        <v>13</v>
      </c>
      <c r="D84" s="72"/>
      <c r="E84" s="72"/>
      <c r="F84" s="72"/>
      <c r="G84" s="72"/>
      <c r="H84" s="72"/>
      <c r="I84" s="72"/>
      <c r="J84" s="72"/>
      <c r="K84" s="72"/>
      <c r="L84" s="72" t="str">
        <f>K5</f>
        <v>POSP673-2022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Šternberk – oprava místní komunikace Dvorská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2" t="s">
        <v>24</v>
      </c>
      <c r="D87" s="41"/>
      <c r="E87" s="41"/>
      <c r="F87" s="41"/>
      <c r="G87" s="41"/>
      <c r="H87" s="41"/>
      <c r="I87" s="41"/>
      <c r="J87" s="41"/>
      <c r="K87" s="41"/>
      <c r="L87" s="79" t="str">
        <f>IF(K8="","",K8)</f>
        <v>Šternberk</v>
      </c>
      <c r="M87" s="41"/>
      <c r="N87" s="41"/>
      <c r="O87" s="41"/>
      <c r="P87" s="41"/>
      <c r="Q87" s="41"/>
      <c r="R87" s="41"/>
      <c r="S87" s="41"/>
      <c r="T87" s="41"/>
      <c r="U87" s="41"/>
      <c r="V87" s="41"/>
      <c r="W87" s="41"/>
      <c r="X87" s="41"/>
      <c r="Y87" s="41"/>
      <c r="Z87" s="41"/>
      <c r="AA87" s="41"/>
      <c r="AB87" s="41"/>
      <c r="AC87" s="41"/>
      <c r="AD87" s="41"/>
      <c r="AE87" s="41"/>
      <c r="AF87" s="41"/>
      <c r="AG87" s="41"/>
      <c r="AH87" s="41"/>
      <c r="AI87" s="32" t="s">
        <v>26</v>
      </c>
      <c r="AJ87" s="41"/>
      <c r="AK87" s="41"/>
      <c r="AL87" s="41"/>
      <c r="AM87" s="80" t="str">
        <f>IF(AN8= "","",AN8)</f>
        <v>6. 3. 2022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2" t="s">
        <v>34</v>
      </c>
      <c r="D89" s="41"/>
      <c r="E89" s="41"/>
      <c r="F89" s="41"/>
      <c r="G89" s="41"/>
      <c r="H89" s="41"/>
      <c r="I89" s="41"/>
      <c r="J89" s="41"/>
      <c r="K89" s="41"/>
      <c r="L89" s="72" t="str">
        <f>IF(E11= "","",E11)</f>
        <v>Město Šternberk</v>
      </c>
      <c r="M89" s="41"/>
      <c r="N89" s="41"/>
      <c r="O89" s="41"/>
      <c r="P89" s="41"/>
      <c r="Q89" s="41"/>
      <c r="R89" s="41"/>
      <c r="S89" s="41"/>
      <c r="T89" s="41"/>
      <c r="U89" s="41"/>
      <c r="V89" s="41"/>
      <c r="W89" s="41"/>
      <c r="X89" s="41"/>
      <c r="Y89" s="41"/>
      <c r="Z89" s="41"/>
      <c r="AA89" s="41"/>
      <c r="AB89" s="41"/>
      <c r="AC89" s="41"/>
      <c r="AD89" s="41"/>
      <c r="AE89" s="41"/>
      <c r="AF89" s="41"/>
      <c r="AG89" s="41"/>
      <c r="AH89" s="41"/>
      <c r="AI89" s="32" t="s">
        <v>42</v>
      </c>
      <c r="AJ89" s="41"/>
      <c r="AK89" s="41"/>
      <c r="AL89" s="41"/>
      <c r="AM89" s="81" t="str">
        <f>IF(E17="","",E17)</f>
        <v>ing. Petr Doležel</v>
      </c>
      <c r="AN89" s="72"/>
      <c r="AO89" s="72"/>
      <c r="AP89" s="72"/>
      <c r="AQ89" s="41"/>
      <c r="AR89" s="45"/>
      <c r="AS89" s="82" t="s">
        <v>71</v>
      </c>
      <c r="AT89" s="83"/>
      <c r="AU89" s="84"/>
      <c r="AV89" s="84"/>
      <c r="AW89" s="84"/>
      <c r="AX89" s="84"/>
      <c r="AY89" s="84"/>
      <c r="AZ89" s="84"/>
      <c r="BA89" s="84"/>
      <c r="BB89" s="84"/>
      <c r="BC89" s="84"/>
      <c r="BD89" s="85"/>
      <c r="BE89" s="39"/>
    </row>
    <row r="90" s="2" customFormat="1" ht="25.65" customHeight="1">
      <c r="A90" s="39"/>
      <c r="B90" s="40"/>
      <c r="C90" s="32" t="s">
        <v>40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2" t="s">
        <v>46</v>
      </c>
      <c r="AJ90" s="41"/>
      <c r="AK90" s="41"/>
      <c r="AL90" s="41"/>
      <c r="AM90" s="81" t="str">
        <f>IF(E20="","",E20)</f>
        <v xml:space="preserve">ing.Pospíšil Michal        CU 2022/1</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72</v>
      </c>
      <c r="D92" s="95"/>
      <c r="E92" s="95"/>
      <c r="F92" s="95"/>
      <c r="G92" s="95"/>
      <c r="H92" s="96"/>
      <c r="I92" s="97" t="s">
        <v>73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74</v>
      </c>
      <c r="AH92" s="95"/>
      <c r="AI92" s="95"/>
      <c r="AJ92" s="95"/>
      <c r="AK92" s="95"/>
      <c r="AL92" s="95"/>
      <c r="AM92" s="95"/>
      <c r="AN92" s="97" t="s">
        <v>75</v>
      </c>
      <c r="AO92" s="95"/>
      <c r="AP92" s="99"/>
      <c r="AQ92" s="100" t="s">
        <v>76</v>
      </c>
      <c r="AR92" s="45"/>
      <c r="AS92" s="101" t="s">
        <v>77</v>
      </c>
      <c r="AT92" s="102" t="s">
        <v>78</v>
      </c>
      <c r="AU92" s="102" t="s">
        <v>79</v>
      </c>
      <c r="AV92" s="102" t="s">
        <v>80</v>
      </c>
      <c r="AW92" s="102" t="s">
        <v>81</v>
      </c>
      <c r="AX92" s="102" t="s">
        <v>82</v>
      </c>
      <c r="AY92" s="102" t="s">
        <v>83</v>
      </c>
      <c r="AZ92" s="102" t="s">
        <v>84</v>
      </c>
      <c r="BA92" s="102" t="s">
        <v>85</v>
      </c>
      <c r="BB92" s="102" t="s">
        <v>86</v>
      </c>
      <c r="BC92" s="102" t="s">
        <v>87</v>
      </c>
      <c r="BD92" s="103" t="s">
        <v>88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89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90</v>
      </c>
      <c r="BT94" s="118" t="s">
        <v>91</v>
      </c>
      <c r="BU94" s="119" t="s">
        <v>92</v>
      </c>
      <c r="BV94" s="118" t="s">
        <v>93</v>
      </c>
      <c r="BW94" s="118" t="s">
        <v>5</v>
      </c>
      <c r="BX94" s="118" t="s">
        <v>94</v>
      </c>
      <c r="CL94" s="118" t="s">
        <v>20</v>
      </c>
    </row>
    <row r="95" s="7" customFormat="1" ht="16.5" customHeight="1">
      <c r="A95" s="7"/>
      <c r="B95" s="120"/>
      <c r="C95" s="121"/>
      <c r="D95" s="122" t="s">
        <v>23</v>
      </c>
      <c r="E95" s="122"/>
      <c r="F95" s="122"/>
      <c r="G95" s="122"/>
      <c r="H95" s="122"/>
      <c r="I95" s="123"/>
      <c r="J95" s="122" t="s">
        <v>95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96</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90</v>
      </c>
      <c r="BT95" s="132" t="s">
        <v>23</v>
      </c>
      <c r="BU95" s="132" t="s">
        <v>92</v>
      </c>
      <c r="BV95" s="132" t="s">
        <v>93</v>
      </c>
      <c r="BW95" s="132" t="s">
        <v>97</v>
      </c>
      <c r="BX95" s="132" t="s">
        <v>5</v>
      </c>
      <c r="CL95" s="132" t="s">
        <v>98</v>
      </c>
      <c r="CM95" s="132" t="s">
        <v>99</v>
      </c>
    </row>
    <row r="96" s="4" customFormat="1" ht="16.5" customHeight="1">
      <c r="A96" s="133" t="s">
        <v>100</v>
      </c>
      <c r="B96" s="71"/>
      <c r="C96" s="134"/>
      <c r="D96" s="134"/>
      <c r="E96" s="135" t="s">
        <v>101</v>
      </c>
      <c r="F96" s="135"/>
      <c r="G96" s="135"/>
      <c r="H96" s="135"/>
      <c r="I96" s="135"/>
      <c r="J96" s="134"/>
      <c r="K96" s="135" t="s">
        <v>102</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místní komunikace -...'!J32</f>
        <v>0</v>
      </c>
      <c r="AH96" s="134"/>
      <c r="AI96" s="134"/>
      <c r="AJ96" s="134"/>
      <c r="AK96" s="134"/>
      <c r="AL96" s="134"/>
      <c r="AM96" s="134"/>
      <c r="AN96" s="136">
        <f>SUM(AG96,AT96)</f>
        <v>0</v>
      </c>
      <c r="AO96" s="134"/>
      <c r="AP96" s="134"/>
      <c r="AQ96" s="137" t="s">
        <v>103</v>
      </c>
      <c r="AR96" s="73"/>
      <c r="AS96" s="138">
        <v>0</v>
      </c>
      <c r="AT96" s="139">
        <f>ROUND(SUM(AV96:AW96),2)</f>
        <v>0</v>
      </c>
      <c r="AU96" s="140">
        <f>'1-1 - místní komunikace -...'!P128</f>
        <v>0</v>
      </c>
      <c r="AV96" s="139">
        <f>'1-1 - místní komunikace -...'!J35</f>
        <v>0</v>
      </c>
      <c r="AW96" s="139">
        <f>'1-1 - místní komunikace -...'!J36</f>
        <v>0</v>
      </c>
      <c r="AX96" s="139">
        <f>'1-1 - místní komunikace -...'!J37</f>
        <v>0</v>
      </c>
      <c r="AY96" s="139">
        <f>'1-1 - místní komunikace -...'!J38</f>
        <v>0</v>
      </c>
      <c r="AZ96" s="139">
        <f>'1-1 - místní komunikace -...'!F35</f>
        <v>0</v>
      </c>
      <c r="BA96" s="139">
        <f>'1-1 - místní komunikace -...'!F36</f>
        <v>0</v>
      </c>
      <c r="BB96" s="139">
        <f>'1-1 - místní komunikace -...'!F37</f>
        <v>0</v>
      </c>
      <c r="BC96" s="139">
        <f>'1-1 - místní komunikace -...'!F38</f>
        <v>0</v>
      </c>
      <c r="BD96" s="141">
        <f>'1-1 - místní komunikace -...'!F39</f>
        <v>0</v>
      </c>
      <c r="BE96" s="4"/>
      <c r="BT96" s="142" t="s">
        <v>99</v>
      </c>
      <c r="BV96" s="142" t="s">
        <v>93</v>
      </c>
      <c r="BW96" s="142" t="s">
        <v>104</v>
      </c>
      <c r="BX96" s="142" t="s">
        <v>97</v>
      </c>
      <c r="CL96" s="142" t="s">
        <v>98</v>
      </c>
    </row>
    <row r="97" s="7" customFormat="1" ht="24.75" customHeight="1">
      <c r="A97" s="7"/>
      <c r="B97" s="120"/>
      <c r="C97" s="121"/>
      <c r="D97" s="122" t="s">
        <v>99</v>
      </c>
      <c r="E97" s="122"/>
      <c r="F97" s="122"/>
      <c r="G97" s="122"/>
      <c r="H97" s="122"/>
      <c r="I97" s="123"/>
      <c r="J97" s="122" t="s">
        <v>105</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106</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90</v>
      </c>
      <c r="BT97" s="132" t="s">
        <v>23</v>
      </c>
      <c r="BU97" s="132" t="s">
        <v>92</v>
      </c>
      <c r="BV97" s="132" t="s">
        <v>93</v>
      </c>
      <c r="BW97" s="132" t="s">
        <v>107</v>
      </c>
      <c r="BX97" s="132" t="s">
        <v>5</v>
      </c>
      <c r="CL97" s="132" t="s">
        <v>108</v>
      </c>
      <c r="CM97" s="132" t="s">
        <v>99</v>
      </c>
    </row>
    <row r="98" s="4" customFormat="1" ht="23.25" customHeight="1">
      <c r="A98" s="133" t="s">
        <v>100</v>
      </c>
      <c r="B98" s="71"/>
      <c r="C98" s="134"/>
      <c r="D98" s="134"/>
      <c r="E98" s="135" t="s">
        <v>109</v>
      </c>
      <c r="F98" s="135"/>
      <c r="G98" s="135"/>
      <c r="H98" s="135"/>
      <c r="I98" s="135"/>
      <c r="J98" s="134"/>
      <c r="K98" s="135" t="s">
        <v>110</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VON - VEDLEJŠÍ A OS...'!J32</f>
        <v>0</v>
      </c>
      <c r="AH98" s="134"/>
      <c r="AI98" s="134"/>
      <c r="AJ98" s="134"/>
      <c r="AK98" s="134"/>
      <c r="AL98" s="134"/>
      <c r="AM98" s="134"/>
      <c r="AN98" s="136">
        <f>SUM(AG98,AT98)</f>
        <v>0</v>
      </c>
      <c r="AO98" s="134"/>
      <c r="AP98" s="134"/>
      <c r="AQ98" s="137" t="s">
        <v>103</v>
      </c>
      <c r="AR98" s="73"/>
      <c r="AS98" s="143">
        <v>0</v>
      </c>
      <c r="AT98" s="144">
        <f>ROUND(SUM(AV98:AW98),2)</f>
        <v>0</v>
      </c>
      <c r="AU98" s="145">
        <f>'2-1 - VON - VEDLEJŠÍ A OS...'!P123</f>
        <v>0</v>
      </c>
      <c r="AV98" s="144">
        <f>'2-1 - VON - VEDLEJŠÍ A OS...'!J35</f>
        <v>0</v>
      </c>
      <c r="AW98" s="144">
        <f>'2-1 - VON - VEDLEJŠÍ A OS...'!J36</f>
        <v>0</v>
      </c>
      <c r="AX98" s="144">
        <f>'2-1 - VON - VEDLEJŠÍ A OS...'!J37</f>
        <v>0</v>
      </c>
      <c r="AY98" s="144">
        <f>'2-1 - VON - VEDLEJŠÍ A OS...'!J38</f>
        <v>0</v>
      </c>
      <c r="AZ98" s="144">
        <f>'2-1 - VON - VEDLEJŠÍ A OS...'!F35</f>
        <v>0</v>
      </c>
      <c r="BA98" s="144">
        <f>'2-1 - VON - VEDLEJŠÍ A OS...'!F36</f>
        <v>0</v>
      </c>
      <c r="BB98" s="144">
        <f>'2-1 - VON - VEDLEJŠÍ A OS...'!F37</f>
        <v>0</v>
      </c>
      <c r="BC98" s="144">
        <f>'2-1 - VON - VEDLEJŠÍ A OS...'!F38</f>
        <v>0</v>
      </c>
      <c r="BD98" s="146">
        <f>'2-1 - VON - VEDLEJŠÍ A OS...'!F39</f>
        <v>0</v>
      </c>
      <c r="BE98" s="4"/>
      <c r="BT98" s="142" t="s">
        <v>99</v>
      </c>
      <c r="BV98" s="142" t="s">
        <v>93</v>
      </c>
      <c r="BW98" s="142" t="s">
        <v>111</v>
      </c>
      <c r="BX98" s="142" t="s">
        <v>107</v>
      </c>
      <c r="CL98" s="142" t="s">
        <v>108</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LrlCjGoxtGjqisHaLMy4EG1cUEq1P+g+I9BpK2q9tiVeL4IBzKMECfxbiLsXs1cQ3JZEJzFGQ9HkpOiMZMWPJQ==" hashValue="VoEsKl2E17FSSJeUapKfddrLPdm2o7edeiOP049V0/ln95FCL068YwSoh2TW+d+gt3rmJRFDpos7YSsEk2z+Rw=="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místní komunikace -...'!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47"/>
      <c r="C3" s="148"/>
      <c r="D3" s="148"/>
      <c r="E3" s="148"/>
      <c r="F3" s="148"/>
      <c r="G3" s="148"/>
      <c r="H3" s="148"/>
      <c r="I3" s="148"/>
      <c r="J3" s="148"/>
      <c r="K3" s="148"/>
      <c r="L3" s="20"/>
      <c r="AT3" s="17" t="s">
        <v>99</v>
      </c>
    </row>
    <row r="4" s="1" customFormat="1" ht="24.96" customHeight="1">
      <c r="B4" s="20"/>
      <c r="D4" s="149" t="s">
        <v>112</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Šternberk – oprava místní komunikace Dvorská</v>
      </c>
      <c r="F7" s="151"/>
      <c r="G7" s="151"/>
      <c r="H7" s="151"/>
      <c r="L7" s="20"/>
    </row>
    <row r="8" s="1" customFormat="1" ht="12" customHeight="1">
      <c r="B8" s="20"/>
      <c r="D8" s="151" t="s">
        <v>113</v>
      </c>
      <c r="L8" s="20"/>
    </row>
    <row r="9" s="2" customFormat="1" ht="16.5" customHeight="1">
      <c r="A9" s="39"/>
      <c r="B9" s="45"/>
      <c r="C9" s="39"/>
      <c r="D9" s="39"/>
      <c r="E9" s="152" t="s">
        <v>114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115</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98</v>
      </c>
      <c r="G13" s="39"/>
      <c r="H13" s="39"/>
      <c r="I13" s="151" t="s">
        <v>21</v>
      </c>
      <c r="J13" s="142" t="s">
        <v>22</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6. 3. 2022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ROUND((SUM(BE128:BE374)),  2)</f>
        <v>0</v>
      </c>
      <c r="G35" s="39"/>
      <c r="H35" s="39"/>
      <c r="I35" s="165">
        <v>0.20999999999999999</v>
      </c>
      <c r="J35" s="164">
        <f>ROUND(((SUM(BE128:BE374))*I35),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ROUND((SUM(BF128:BF374)),  2)</f>
        <v>0</v>
      </c>
      <c r="G36" s="39"/>
      <c r="H36" s="39"/>
      <c r="I36" s="165">
        <v>0.14999999999999999</v>
      </c>
      <c r="J36" s="164">
        <f>ROUND(((SUM(BF128:BF374))*I36),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ROUND((SUM(BG128:BG374)),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ROUND((SUM(BH128:BH374)),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ROUND((SUM(BI128:BI374)),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4"/>
      <c r="D50" s="173" t="s">
        <v>64</v>
      </c>
      <c r="E50" s="174"/>
      <c r="F50" s="174"/>
      <c r="G50" s="173" t="s">
        <v>65</v>
      </c>
      <c r="H50" s="174"/>
      <c r="I50" s="174"/>
      <c r="J50" s="174"/>
      <c r="K50" s="174"/>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75" t="s">
        <v>66</v>
      </c>
      <c r="E61" s="176"/>
      <c r="F61" s="177" t="s">
        <v>67</v>
      </c>
      <c r="G61" s="175" t="s">
        <v>66</v>
      </c>
      <c r="H61" s="176"/>
      <c r="I61" s="176"/>
      <c r="J61" s="178" t="s">
        <v>67</v>
      </c>
      <c r="K61" s="176"/>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73" t="s">
        <v>68</v>
      </c>
      <c r="E65" s="179"/>
      <c r="F65" s="179"/>
      <c r="G65" s="173" t="s">
        <v>69</v>
      </c>
      <c r="H65" s="179"/>
      <c r="I65" s="179"/>
      <c r="J65" s="179"/>
      <c r="K65" s="17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75" t="s">
        <v>66</v>
      </c>
      <c r="E76" s="176"/>
      <c r="F76" s="177" t="s">
        <v>67</v>
      </c>
      <c r="G76" s="175" t="s">
        <v>66</v>
      </c>
      <c r="H76" s="176"/>
      <c r="I76" s="176"/>
      <c r="J76" s="178" t="s">
        <v>67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3" t="s">
        <v>117</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Šternberk – oprava místní komunikace Dvorská</v>
      </c>
      <c r="F85" s="32"/>
      <c r="G85" s="32"/>
      <c r="H85" s="32"/>
      <c r="I85" s="41"/>
      <c r="J85" s="41"/>
      <c r="K85" s="41"/>
      <c r="L85" s="64"/>
      <c r="S85" s="39"/>
      <c r="T85" s="39"/>
      <c r="U85" s="39"/>
      <c r="V85" s="39"/>
      <c r="W85" s="39"/>
      <c r="X85" s="39"/>
      <c r="Y85" s="39"/>
      <c r="Z85" s="39"/>
      <c r="AA85" s="39"/>
      <c r="AB85" s="39"/>
      <c r="AC85" s="39"/>
      <c r="AD85" s="39"/>
      <c r="AE85" s="39"/>
    </row>
    <row r="86" s="1" customFormat="1" ht="12" customHeight="1">
      <c r="B86" s="21"/>
      <c r="C86" s="32" t="s">
        <v>113</v>
      </c>
      <c r="D86" s="22"/>
      <c r="E86" s="22"/>
      <c r="F86" s="22"/>
      <c r="G86" s="22"/>
      <c r="H86" s="22"/>
      <c r="I86" s="22"/>
      <c r="J86" s="22"/>
      <c r="K86" s="22"/>
      <c r="L86" s="20"/>
    </row>
    <row r="87" s="2" customFormat="1" ht="16.5" customHeight="1">
      <c r="A87" s="39"/>
      <c r="B87" s="40"/>
      <c r="C87" s="41"/>
      <c r="D87" s="41"/>
      <c r="E87" s="184" t="s">
        <v>114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2" t="s">
        <v>115</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1-1 - místní komunikace - 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32" t="s">
        <v>26</v>
      </c>
      <c r="J91" s="80" t="str">
        <f>IF(J14="","",J14)</f>
        <v>6. 3. 2022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32"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32" t="s">
        <v>46</v>
      </c>
      <c r="J94" s="37" t="str">
        <f>E26</f>
        <v xml:space="preserve">ing.Pospíšil Michal        CU 2022/1</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118</v>
      </c>
      <c r="D96" s="186"/>
      <c r="E96" s="186"/>
      <c r="F96" s="186"/>
      <c r="G96" s="186"/>
      <c r="H96" s="186"/>
      <c r="I96" s="186"/>
      <c r="J96" s="187" t="s">
        <v>119</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120</v>
      </c>
      <c r="D98" s="41"/>
      <c r="E98" s="41"/>
      <c r="F98" s="41"/>
      <c r="G98" s="41"/>
      <c r="H98" s="41"/>
      <c r="I98" s="41"/>
      <c r="J98" s="111">
        <f>J128</f>
        <v>0</v>
      </c>
      <c r="K98" s="41"/>
      <c r="L98" s="64"/>
      <c r="S98" s="39"/>
      <c r="T98" s="39"/>
      <c r="U98" s="39"/>
      <c r="V98" s="39"/>
      <c r="W98" s="39"/>
      <c r="X98" s="39"/>
      <c r="Y98" s="39"/>
      <c r="Z98" s="39"/>
      <c r="AA98" s="39"/>
      <c r="AB98" s="39"/>
      <c r="AC98" s="39"/>
      <c r="AD98" s="39"/>
      <c r="AE98" s="39"/>
      <c r="AU98" s="17" t="s">
        <v>121</v>
      </c>
    </row>
    <row r="99" s="9" customFormat="1" ht="24.96" customHeight="1">
      <c r="A99" s="9"/>
      <c r="B99" s="189"/>
      <c r="C99" s="190"/>
      <c r="D99" s="191" t="s">
        <v>122</v>
      </c>
      <c r="E99" s="192"/>
      <c r="F99" s="192"/>
      <c r="G99" s="192"/>
      <c r="H99" s="192"/>
      <c r="I99" s="192"/>
      <c r="J99" s="193">
        <f>J129</f>
        <v>0</v>
      </c>
      <c r="K99" s="190"/>
      <c r="L99" s="194"/>
      <c r="S99" s="9"/>
      <c r="T99" s="9"/>
      <c r="U99" s="9"/>
      <c r="V99" s="9"/>
      <c r="W99" s="9"/>
      <c r="X99" s="9"/>
      <c r="Y99" s="9"/>
      <c r="Z99" s="9"/>
      <c r="AA99" s="9"/>
      <c r="AB99" s="9"/>
      <c r="AC99" s="9"/>
      <c r="AD99" s="9"/>
      <c r="AE99" s="9"/>
    </row>
    <row r="100" s="10" customFormat="1" ht="19.92" customHeight="1">
      <c r="A100" s="10"/>
      <c r="B100" s="195"/>
      <c r="C100" s="134"/>
      <c r="D100" s="196" t="s">
        <v>123</v>
      </c>
      <c r="E100" s="197"/>
      <c r="F100" s="197"/>
      <c r="G100" s="197"/>
      <c r="H100" s="197"/>
      <c r="I100" s="197"/>
      <c r="J100" s="198">
        <f>J130</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124</v>
      </c>
      <c r="E101" s="197"/>
      <c r="F101" s="197"/>
      <c r="G101" s="197"/>
      <c r="H101" s="197"/>
      <c r="I101" s="197"/>
      <c r="J101" s="198">
        <f>J158</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125</v>
      </c>
      <c r="E102" s="197"/>
      <c r="F102" s="197"/>
      <c r="G102" s="197"/>
      <c r="H102" s="197"/>
      <c r="I102" s="197"/>
      <c r="J102" s="198">
        <f>J204</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126</v>
      </c>
      <c r="E103" s="197"/>
      <c r="F103" s="197"/>
      <c r="G103" s="197"/>
      <c r="H103" s="197"/>
      <c r="I103" s="197"/>
      <c r="J103" s="198">
        <f>J231</f>
        <v>0</v>
      </c>
      <c r="K103" s="134"/>
      <c r="L103" s="199"/>
      <c r="S103" s="10"/>
      <c r="T103" s="10"/>
      <c r="U103" s="10"/>
      <c r="V103" s="10"/>
      <c r="W103" s="10"/>
      <c r="X103" s="10"/>
      <c r="Y103" s="10"/>
      <c r="Z103" s="10"/>
      <c r="AA103" s="10"/>
      <c r="AB103" s="10"/>
      <c r="AC103" s="10"/>
      <c r="AD103" s="10"/>
      <c r="AE103" s="10"/>
    </row>
    <row r="104" s="10" customFormat="1" ht="14.88" customHeight="1">
      <c r="A104" s="10"/>
      <c r="B104" s="195"/>
      <c r="C104" s="134"/>
      <c r="D104" s="196" t="s">
        <v>127</v>
      </c>
      <c r="E104" s="197"/>
      <c r="F104" s="197"/>
      <c r="G104" s="197"/>
      <c r="H104" s="197"/>
      <c r="I104" s="197"/>
      <c r="J104" s="198">
        <f>J232</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128</v>
      </c>
      <c r="E105" s="197"/>
      <c r="F105" s="197"/>
      <c r="G105" s="197"/>
      <c r="H105" s="197"/>
      <c r="I105" s="197"/>
      <c r="J105" s="198">
        <f>J248</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129</v>
      </c>
      <c r="E106" s="197"/>
      <c r="F106" s="197"/>
      <c r="G106" s="197"/>
      <c r="H106" s="197"/>
      <c r="I106" s="197"/>
      <c r="J106" s="198">
        <f>J275</f>
        <v>0</v>
      </c>
      <c r="K106" s="134"/>
      <c r="L106" s="199"/>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3" t="s">
        <v>130</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2"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4" t="str">
        <f>E7</f>
        <v>Šternberk – oprava místní komunikace Dvorská</v>
      </c>
      <c r="F116" s="32"/>
      <c r="G116" s="32"/>
      <c r="H116" s="32"/>
      <c r="I116" s="41"/>
      <c r="J116" s="41"/>
      <c r="K116" s="41"/>
      <c r="L116" s="64"/>
      <c r="S116" s="39"/>
      <c r="T116" s="39"/>
      <c r="U116" s="39"/>
      <c r="V116" s="39"/>
      <c r="W116" s="39"/>
      <c r="X116" s="39"/>
      <c r="Y116" s="39"/>
      <c r="Z116" s="39"/>
      <c r="AA116" s="39"/>
      <c r="AB116" s="39"/>
      <c r="AC116" s="39"/>
      <c r="AD116" s="39"/>
      <c r="AE116" s="39"/>
    </row>
    <row r="117" s="1" customFormat="1" ht="12" customHeight="1">
      <c r="B117" s="21"/>
      <c r="C117" s="32" t="s">
        <v>113</v>
      </c>
      <c r="D117" s="22"/>
      <c r="E117" s="22"/>
      <c r="F117" s="22"/>
      <c r="G117" s="22"/>
      <c r="H117" s="22"/>
      <c r="I117" s="22"/>
      <c r="J117" s="22"/>
      <c r="K117" s="22"/>
      <c r="L117" s="20"/>
    </row>
    <row r="118" s="2" customFormat="1" ht="16.5" customHeight="1">
      <c r="A118" s="39"/>
      <c r="B118" s="40"/>
      <c r="C118" s="41"/>
      <c r="D118" s="41"/>
      <c r="E118" s="184" t="s">
        <v>114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2" t="s">
        <v>115</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E11</f>
        <v>1-1 - místní komunikace - 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2" t="s">
        <v>24</v>
      </c>
      <c r="D122" s="41"/>
      <c r="E122" s="41"/>
      <c r="F122" s="27" t="str">
        <f>F14</f>
        <v>Šternberk</v>
      </c>
      <c r="G122" s="41"/>
      <c r="H122" s="41"/>
      <c r="I122" s="32" t="s">
        <v>26</v>
      </c>
      <c r="J122" s="80" t="str">
        <f>IF(J14="","",J14)</f>
        <v>6. 3. 2022</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2" t="s">
        <v>34</v>
      </c>
      <c r="D124" s="41"/>
      <c r="E124" s="41"/>
      <c r="F124" s="27" t="str">
        <f>E17</f>
        <v>Město Šternberk</v>
      </c>
      <c r="G124" s="41"/>
      <c r="H124" s="41"/>
      <c r="I124" s="32" t="s">
        <v>42</v>
      </c>
      <c r="J124" s="37" t="str">
        <f>E23</f>
        <v>ing. 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2" t="s">
        <v>40</v>
      </c>
      <c r="D125" s="41"/>
      <c r="E125" s="41"/>
      <c r="F125" s="27" t="str">
        <f>IF(E20="","",E20)</f>
        <v>Vyplň údaj</v>
      </c>
      <c r="G125" s="41"/>
      <c r="H125" s="41"/>
      <c r="I125" s="32" t="s">
        <v>46</v>
      </c>
      <c r="J125" s="37" t="str">
        <f>E26</f>
        <v xml:space="preserve">ing.Pospíšil Michal        CU 2022/1</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0"/>
      <c r="B127" s="201"/>
      <c r="C127" s="202" t="s">
        <v>131</v>
      </c>
      <c r="D127" s="203" t="s">
        <v>76</v>
      </c>
      <c r="E127" s="203" t="s">
        <v>72</v>
      </c>
      <c r="F127" s="203" t="s">
        <v>73</v>
      </c>
      <c r="G127" s="203" t="s">
        <v>132</v>
      </c>
      <c r="H127" s="203" t="s">
        <v>133</v>
      </c>
      <c r="I127" s="203" t="s">
        <v>134</v>
      </c>
      <c r="J127" s="203" t="s">
        <v>119</v>
      </c>
      <c r="K127" s="204" t="s">
        <v>135</v>
      </c>
      <c r="L127" s="205"/>
      <c r="M127" s="101" t="s">
        <v>1</v>
      </c>
      <c r="N127" s="102" t="s">
        <v>55</v>
      </c>
      <c r="O127" s="102" t="s">
        <v>136</v>
      </c>
      <c r="P127" s="102" t="s">
        <v>137</v>
      </c>
      <c r="Q127" s="102" t="s">
        <v>138</v>
      </c>
      <c r="R127" s="102" t="s">
        <v>139</v>
      </c>
      <c r="S127" s="102" t="s">
        <v>140</v>
      </c>
      <c r="T127" s="103" t="s">
        <v>141</v>
      </c>
      <c r="U127" s="200"/>
      <c r="V127" s="200"/>
      <c r="W127" s="200"/>
      <c r="X127" s="200"/>
      <c r="Y127" s="200"/>
      <c r="Z127" s="200"/>
      <c r="AA127" s="200"/>
      <c r="AB127" s="200"/>
      <c r="AC127" s="200"/>
      <c r="AD127" s="200"/>
      <c r="AE127" s="200"/>
    </row>
    <row r="128" s="2" customFormat="1" ht="22.8" customHeight="1">
      <c r="A128" s="39"/>
      <c r="B128" s="40"/>
      <c r="C128" s="108" t="s">
        <v>142</v>
      </c>
      <c r="D128" s="41"/>
      <c r="E128" s="41"/>
      <c r="F128" s="41"/>
      <c r="G128" s="41"/>
      <c r="H128" s="41"/>
      <c r="I128" s="41"/>
      <c r="J128" s="206">
        <f>BK128</f>
        <v>0</v>
      </c>
      <c r="K128" s="41"/>
      <c r="L128" s="45"/>
      <c r="M128" s="104"/>
      <c r="N128" s="207"/>
      <c r="O128" s="105"/>
      <c r="P128" s="208">
        <f>P129</f>
        <v>0</v>
      </c>
      <c r="Q128" s="105"/>
      <c r="R128" s="208">
        <f>R129</f>
        <v>245.26543078</v>
      </c>
      <c r="S128" s="105"/>
      <c r="T128" s="209">
        <f>T129</f>
        <v>177.97020000000001</v>
      </c>
      <c r="U128" s="39"/>
      <c r="V128" s="39"/>
      <c r="W128" s="39"/>
      <c r="X128" s="39"/>
      <c r="Y128" s="39"/>
      <c r="Z128" s="39"/>
      <c r="AA128" s="39"/>
      <c r="AB128" s="39"/>
      <c r="AC128" s="39"/>
      <c r="AD128" s="39"/>
      <c r="AE128" s="39"/>
      <c r="AT128" s="17" t="s">
        <v>90</v>
      </c>
      <c r="AU128" s="17" t="s">
        <v>121</v>
      </c>
      <c r="BK128" s="210">
        <f>BK129</f>
        <v>0</v>
      </c>
    </row>
    <row r="129" s="12" customFormat="1" ht="25.92" customHeight="1">
      <c r="A129" s="12"/>
      <c r="B129" s="211"/>
      <c r="C129" s="212"/>
      <c r="D129" s="213" t="s">
        <v>90</v>
      </c>
      <c r="E129" s="214" t="s">
        <v>143</v>
      </c>
      <c r="F129" s="214" t="s">
        <v>144</v>
      </c>
      <c r="G129" s="212"/>
      <c r="H129" s="212"/>
      <c r="I129" s="215"/>
      <c r="J129" s="216">
        <f>BK129</f>
        <v>0</v>
      </c>
      <c r="K129" s="212"/>
      <c r="L129" s="217"/>
      <c r="M129" s="218"/>
      <c r="N129" s="219"/>
      <c r="O129" s="219"/>
      <c r="P129" s="220">
        <f>P130+P158+P204+P231+P248+P275</f>
        <v>0</v>
      </c>
      <c r="Q129" s="219"/>
      <c r="R129" s="220">
        <f>R130+R158+R204+R231+R248+R275</f>
        <v>245.26543078</v>
      </c>
      <c r="S129" s="219"/>
      <c r="T129" s="221">
        <f>T130+T158+T204+T231+T248+T275</f>
        <v>177.97020000000001</v>
      </c>
      <c r="U129" s="12"/>
      <c r="V129" s="12"/>
      <c r="W129" s="12"/>
      <c r="X129" s="12"/>
      <c r="Y129" s="12"/>
      <c r="Z129" s="12"/>
      <c r="AA129" s="12"/>
      <c r="AB129" s="12"/>
      <c r="AC129" s="12"/>
      <c r="AD129" s="12"/>
      <c r="AE129" s="12"/>
      <c r="AR129" s="222" t="s">
        <v>23</v>
      </c>
      <c r="AT129" s="223" t="s">
        <v>90</v>
      </c>
      <c r="AU129" s="223" t="s">
        <v>91</v>
      </c>
      <c r="AY129" s="222" t="s">
        <v>145</v>
      </c>
      <c r="BK129" s="224">
        <f>BK130+BK158+BK204+BK231+BK248+BK275</f>
        <v>0</v>
      </c>
    </row>
    <row r="130" s="12" customFormat="1" ht="22.8" customHeight="1">
      <c r="A130" s="12"/>
      <c r="B130" s="211"/>
      <c r="C130" s="212"/>
      <c r="D130" s="213" t="s">
        <v>90</v>
      </c>
      <c r="E130" s="225" t="s">
        <v>146</v>
      </c>
      <c r="F130" s="225" t="s">
        <v>147</v>
      </c>
      <c r="G130" s="212"/>
      <c r="H130" s="212"/>
      <c r="I130" s="215"/>
      <c r="J130" s="226">
        <f>BK130</f>
        <v>0</v>
      </c>
      <c r="K130" s="212"/>
      <c r="L130" s="217"/>
      <c r="M130" s="218"/>
      <c r="N130" s="219"/>
      <c r="O130" s="219"/>
      <c r="P130" s="220">
        <f>SUM(P131:P157)</f>
        <v>0</v>
      </c>
      <c r="Q130" s="219"/>
      <c r="R130" s="220">
        <f>SUM(R131:R157)</f>
        <v>0</v>
      </c>
      <c r="S130" s="219"/>
      <c r="T130" s="221">
        <f>SUM(T131:T157)</f>
        <v>0</v>
      </c>
      <c r="U130" s="12"/>
      <c r="V130" s="12"/>
      <c r="W130" s="12"/>
      <c r="X130" s="12"/>
      <c r="Y130" s="12"/>
      <c r="Z130" s="12"/>
      <c r="AA130" s="12"/>
      <c r="AB130" s="12"/>
      <c r="AC130" s="12"/>
      <c r="AD130" s="12"/>
      <c r="AE130" s="12"/>
      <c r="AR130" s="222" t="s">
        <v>23</v>
      </c>
      <c r="AT130" s="223" t="s">
        <v>90</v>
      </c>
      <c r="AU130" s="223" t="s">
        <v>23</v>
      </c>
      <c r="AY130" s="222" t="s">
        <v>145</v>
      </c>
      <c r="BK130" s="224">
        <f>SUM(BK131:BK157)</f>
        <v>0</v>
      </c>
    </row>
    <row r="131" s="2" customFormat="1" ht="33" customHeight="1">
      <c r="A131" s="39"/>
      <c r="B131" s="40"/>
      <c r="C131" s="227" t="s">
        <v>23</v>
      </c>
      <c r="D131" s="227" t="s">
        <v>148</v>
      </c>
      <c r="E131" s="228" t="s">
        <v>149</v>
      </c>
      <c r="F131" s="229" t="s">
        <v>150</v>
      </c>
      <c r="G131" s="230" t="s">
        <v>151</v>
      </c>
      <c r="H131" s="231">
        <v>50.399999999999999</v>
      </c>
      <c r="I131" s="232"/>
      <c r="J131" s="233">
        <f>ROUND(I131*H131,2)</f>
        <v>0</v>
      </c>
      <c r="K131" s="229" t="s">
        <v>152</v>
      </c>
      <c r="L131" s="45"/>
      <c r="M131" s="234" t="s">
        <v>1</v>
      </c>
      <c r="N131" s="235" t="s">
        <v>56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153</v>
      </c>
      <c r="AT131" s="238" t="s">
        <v>148</v>
      </c>
      <c r="AU131" s="238" t="s">
        <v>99</v>
      </c>
      <c r="AY131" s="17" t="s">
        <v>145</v>
      </c>
      <c r="BE131" s="239">
        <f>IF(N131="základní",J131,0)</f>
        <v>0</v>
      </c>
      <c r="BF131" s="239">
        <f>IF(N131="snížená",J131,0)</f>
        <v>0</v>
      </c>
      <c r="BG131" s="239">
        <f>IF(N131="zákl. přenesená",J131,0)</f>
        <v>0</v>
      </c>
      <c r="BH131" s="239">
        <f>IF(N131="sníž. přenesená",J131,0)</f>
        <v>0</v>
      </c>
      <c r="BI131" s="239">
        <f>IF(N131="nulová",J131,0)</f>
        <v>0</v>
      </c>
      <c r="BJ131" s="17" t="s">
        <v>23</v>
      </c>
      <c r="BK131" s="239">
        <f>ROUND(I131*H131,2)</f>
        <v>0</v>
      </c>
      <c r="BL131" s="17" t="s">
        <v>153</v>
      </c>
      <c r="BM131" s="238" t="s">
        <v>154</v>
      </c>
    </row>
    <row r="132" s="2" customFormat="1">
      <c r="A132" s="39"/>
      <c r="B132" s="40"/>
      <c r="C132" s="41"/>
      <c r="D132" s="240" t="s">
        <v>155</v>
      </c>
      <c r="E132" s="41"/>
      <c r="F132" s="241" t="s">
        <v>156</v>
      </c>
      <c r="G132" s="41"/>
      <c r="H132" s="41"/>
      <c r="I132" s="242"/>
      <c r="J132" s="41"/>
      <c r="K132" s="41"/>
      <c r="L132" s="45"/>
      <c r="M132" s="243"/>
      <c r="N132" s="244"/>
      <c r="O132" s="92"/>
      <c r="P132" s="92"/>
      <c r="Q132" s="92"/>
      <c r="R132" s="92"/>
      <c r="S132" s="92"/>
      <c r="T132" s="93"/>
      <c r="U132" s="39"/>
      <c r="V132" s="39"/>
      <c r="W132" s="39"/>
      <c r="X132" s="39"/>
      <c r="Y132" s="39"/>
      <c r="Z132" s="39"/>
      <c r="AA132" s="39"/>
      <c r="AB132" s="39"/>
      <c r="AC132" s="39"/>
      <c r="AD132" s="39"/>
      <c r="AE132" s="39"/>
      <c r="AT132" s="17" t="s">
        <v>155</v>
      </c>
      <c r="AU132" s="17" t="s">
        <v>99</v>
      </c>
    </row>
    <row r="133" s="2" customFormat="1">
      <c r="A133" s="39"/>
      <c r="B133" s="40"/>
      <c r="C133" s="41"/>
      <c r="D133" s="245" t="s">
        <v>157</v>
      </c>
      <c r="E133" s="41"/>
      <c r="F133" s="246" t="s">
        <v>158</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7" t="s">
        <v>157</v>
      </c>
      <c r="AU133" s="17" t="s">
        <v>99</v>
      </c>
    </row>
    <row r="134" s="2" customFormat="1">
      <c r="A134" s="39"/>
      <c r="B134" s="40"/>
      <c r="C134" s="41"/>
      <c r="D134" s="240" t="s">
        <v>159</v>
      </c>
      <c r="E134" s="41"/>
      <c r="F134" s="247" t="s">
        <v>160</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7" t="s">
        <v>159</v>
      </c>
      <c r="AU134" s="17" t="s">
        <v>99</v>
      </c>
    </row>
    <row r="135" s="13" customFormat="1">
      <c r="A135" s="13"/>
      <c r="B135" s="248"/>
      <c r="C135" s="249"/>
      <c r="D135" s="240" t="s">
        <v>161</v>
      </c>
      <c r="E135" s="250" t="s">
        <v>1</v>
      </c>
      <c r="F135" s="251" t="s">
        <v>162</v>
      </c>
      <c r="G135" s="249"/>
      <c r="H135" s="250" t="s">
        <v>1</v>
      </c>
      <c r="I135" s="252"/>
      <c r="J135" s="249"/>
      <c r="K135" s="249"/>
      <c r="L135" s="253"/>
      <c r="M135" s="254"/>
      <c r="N135" s="255"/>
      <c r="O135" s="255"/>
      <c r="P135" s="255"/>
      <c r="Q135" s="255"/>
      <c r="R135" s="255"/>
      <c r="S135" s="255"/>
      <c r="T135" s="256"/>
      <c r="U135" s="13"/>
      <c r="V135" s="13"/>
      <c r="W135" s="13"/>
      <c r="X135" s="13"/>
      <c r="Y135" s="13"/>
      <c r="Z135" s="13"/>
      <c r="AA135" s="13"/>
      <c r="AB135" s="13"/>
      <c r="AC135" s="13"/>
      <c r="AD135" s="13"/>
      <c r="AE135" s="13"/>
      <c r="AT135" s="257" t="s">
        <v>161</v>
      </c>
      <c r="AU135" s="257" t="s">
        <v>99</v>
      </c>
      <c r="AV135" s="13" t="s">
        <v>23</v>
      </c>
      <c r="AW135" s="13" t="s">
        <v>48</v>
      </c>
      <c r="AX135" s="13" t="s">
        <v>91</v>
      </c>
      <c r="AY135" s="257" t="s">
        <v>145</v>
      </c>
    </row>
    <row r="136" s="14" customFormat="1">
      <c r="A136" s="14"/>
      <c r="B136" s="258"/>
      <c r="C136" s="259"/>
      <c r="D136" s="240" t="s">
        <v>161</v>
      </c>
      <c r="E136" s="260" t="s">
        <v>1</v>
      </c>
      <c r="F136" s="261" t="s">
        <v>163</v>
      </c>
      <c r="G136" s="259"/>
      <c r="H136" s="262">
        <v>50.399999999999999</v>
      </c>
      <c r="I136" s="263"/>
      <c r="J136" s="259"/>
      <c r="K136" s="259"/>
      <c r="L136" s="264"/>
      <c r="M136" s="265"/>
      <c r="N136" s="266"/>
      <c r="O136" s="266"/>
      <c r="P136" s="266"/>
      <c r="Q136" s="266"/>
      <c r="R136" s="266"/>
      <c r="S136" s="266"/>
      <c r="T136" s="267"/>
      <c r="U136" s="14"/>
      <c r="V136" s="14"/>
      <c r="W136" s="14"/>
      <c r="X136" s="14"/>
      <c r="Y136" s="14"/>
      <c r="Z136" s="14"/>
      <c r="AA136" s="14"/>
      <c r="AB136" s="14"/>
      <c r="AC136" s="14"/>
      <c r="AD136" s="14"/>
      <c r="AE136" s="14"/>
      <c r="AT136" s="268" t="s">
        <v>161</v>
      </c>
      <c r="AU136" s="268" t="s">
        <v>99</v>
      </c>
      <c r="AV136" s="14" t="s">
        <v>99</v>
      </c>
      <c r="AW136" s="14" t="s">
        <v>48</v>
      </c>
      <c r="AX136" s="14" t="s">
        <v>91</v>
      </c>
      <c r="AY136" s="268" t="s">
        <v>145</v>
      </c>
    </row>
    <row r="137" s="2" customFormat="1" ht="37.8" customHeight="1">
      <c r="A137" s="39"/>
      <c r="B137" s="40"/>
      <c r="C137" s="227" t="s">
        <v>99</v>
      </c>
      <c r="D137" s="227" t="s">
        <v>148</v>
      </c>
      <c r="E137" s="228" t="s">
        <v>164</v>
      </c>
      <c r="F137" s="229" t="s">
        <v>165</v>
      </c>
      <c r="G137" s="230" t="s">
        <v>151</v>
      </c>
      <c r="H137" s="231">
        <v>50.399999999999999</v>
      </c>
      <c r="I137" s="232"/>
      <c r="J137" s="233">
        <f>ROUND(I137*H137,2)</f>
        <v>0</v>
      </c>
      <c r="K137" s="229" t="s">
        <v>152</v>
      </c>
      <c r="L137" s="45"/>
      <c r="M137" s="234" t="s">
        <v>1</v>
      </c>
      <c r="N137" s="235" t="s">
        <v>56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153</v>
      </c>
      <c r="AT137" s="238" t="s">
        <v>148</v>
      </c>
      <c r="AU137" s="238" t="s">
        <v>99</v>
      </c>
      <c r="AY137" s="17" t="s">
        <v>145</v>
      </c>
      <c r="BE137" s="239">
        <f>IF(N137="základní",J137,0)</f>
        <v>0</v>
      </c>
      <c r="BF137" s="239">
        <f>IF(N137="snížená",J137,0)</f>
        <v>0</v>
      </c>
      <c r="BG137" s="239">
        <f>IF(N137="zákl. přenesená",J137,0)</f>
        <v>0</v>
      </c>
      <c r="BH137" s="239">
        <f>IF(N137="sníž. přenesená",J137,0)</f>
        <v>0</v>
      </c>
      <c r="BI137" s="239">
        <f>IF(N137="nulová",J137,0)</f>
        <v>0</v>
      </c>
      <c r="BJ137" s="17" t="s">
        <v>23</v>
      </c>
      <c r="BK137" s="239">
        <f>ROUND(I137*H137,2)</f>
        <v>0</v>
      </c>
      <c r="BL137" s="17" t="s">
        <v>153</v>
      </c>
      <c r="BM137" s="238" t="s">
        <v>166</v>
      </c>
    </row>
    <row r="138" s="2" customFormat="1">
      <c r="A138" s="39"/>
      <c r="B138" s="40"/>
      <c r="C138" s="41"/>
      <c r="D138" s="240" t="s">
        <v>155</v>
      </c>
      <c r="E138" s="41"/>
      <c r="F138" s="241" t="s">
        <v>167</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7" t="s">
        <v>155</v>
      </c>
      <c r="AU138" s="17" t="s">
        <v>99</v>
      </c>
    </row>
    <row r="139" s="2" customFormat="1">
      <c r="A139" s="39"/>
      <c r="B139" s="40"/>
      <c r="C139" s="41"/>
      <c r="D139" s="245" t="s">
        <v>157</v>
      </c>
      <c r="E139" s="41"/>
      <c r="F139" s="246" t="s">
        <v>168</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7" t="s">
        <v>157</v>
      </c>
      <c r="AU139" s="17" t="s">
        <v>99</v>
      </c>
    </row>
    <row r="140" s="13" customFormat="1">
      <c r="A140" s="13"/>
      <c r="B140" s="248"/>
      <c r="C140" s="249"/>
      <c r="D140" s="240" t="s">
        <v>161</v>
      </c>
      <c r="E140" s="250" t="s">
        <v>1</v>
      </c>
      <c r="F140" s="251" t="s">
        <v>162</v>
      </c>
      <c r="G140" s="249"/>
      <c r="H140" s="250" t="s">
        <v>1</v>
      </c>
      <c r="I140" s="252"/>
      <c r="J140" s="249"/>
      <c r="K140" s="249"/>
      <c r="L140" s="253"/>
      <c r="M140" s="254"/>
      <c r="N140" s="255"/>
      <c r="O140" s="255"/>
      <c r="P140" s="255"/>
      <c r="Q140" s="255"/>
      <c r="R140" s="255"/>
      <c r="S140" s="255"/>
      <c r="T140" s="256"/>
      <c r="U140" s="13"/>
      <c r="V140" s="13"/>
      <c r="W140" s="13"/>
      <c r="X140" s="13"/>
      <c r="Y140" s="13"/>
      <c r="Z140" s="13"/>
      <c r="AA140" s="13"/>
      <c r="AB140" s="13"/>
      <c r="AC140" s="13"/>
      <c r="AD140" s="13"/>
      <c r="AE140" s="13"/>
      <c r="AT140" s="257" t="s">
        <v>161</v>
      </c>
      <c r="AU140" s="257" t="s">
        <v>99</v>
      </c>
      <c r="AV140" s="13" t="s">
        <v>23</v>
      </c>
      <c r="AW140" s="13" t="s">
        <v>48</v>
      </c>
      <c r="AX140" s="13" t="s">
        <v>91</v>
      </c>
      <c r="AY140" s="257" t="s">
        <v>145</v>
      </c>
    </row>
    <row r="141" s="14" customFormat="1">
      <c r="A141" s="14"/>
      <c r="B141" s="258"/>
      <c r="C141" s="259"/>
      <c r="D141" s="240" t="s">
        <v>161</v>
      </c>
      <c r="E141" s="260" t="s">
        <v>1</v>
      </c>
      <c r="F141" s="261" t="s">
        <v>163</v>
      </c>
      <c r="G141" s="259"/>
      <c r="H141" s="262">
        <v>50.399999999999999</v>
      </c>
      <c r="I141" s="263"/>
      <c r="J141" s="259"/>
      <c r="K141" s="259"/>
      <c r="L141" s="264"/>
      <c r="M141" s="265"/>
      <c r="N141" s="266"/>
      <c r="O141" s="266"/>
      <c r="P141" s="266"/>
      <c r="Q141" s="266"/>
      <c r="R141" s="266"/>
      <c r="S141" s="266"/>
      <c r="T141" s="267"/>
      <c r="U141" s="14"/>
      <c r="V141" s="14"/>
      <c r="W141" s="14"/>
      <c r="X141" s="14"/>
      <c r="Y141" s="14"/>
      <c r="Z141" s="14"/>
      <c r="AA141" s="14"/>
      <c r="AB141" s="14"/>
      <c r="AC141" s="14"/>
      <c r="AD141" s="14"/>
      <c r="AE141" s="14"/>
      <c r="AT141" s="268" t="s">
        <v>161</v>
      </c>
      <c r="AU141" s="268" t="s">
        <v>99</v>
      </c>
      <c r="AV141" s="14" t="s">
        <v>99</v>
      </c>
      <c r="AW141" s="14" t="s">
        <v>48</v>
      </c>
      <c r="AX141" s="14" t="s">
        <v>91</v>
      </c>
      <c r="AY141" s="268" t="s">
        <v>145</v>
      </c>
    </row>
    <row r="142" s="2" customFormat="1" ht="33" customHeight="1">
      <c r="A142" s="39"/>
      <c r="B142" s="40"/>
      <c r="C142" s="227" t="s">
        <v>169</v>
      </c>
      <c r="D142" s="227" t="s">
        <v>148</v>
      </c>
      <c r="E142" s="228" t="s">
        <v>170</v>
      </c>
      <c r="F142" s="229" t="s">
        <v>171</v>
      </c>
      <c r="G142" s="230" t="s">
        <v>172</v>
      </c>
      <c r="H142" s="231">
        <v>90.719999999999999</v>
      </c>
      <c r="I142" s="232"/>
      <c r="J142" s="233">
        <f>ROUND(I142*H142,2)</f>
        <v>0</v>
      </c>
      <c r="K142" s="229" t="s">
        <v>152</v>
      </c>
      <c r="L142" s="45"/>
      <c r="M142" s="234" t="s">
        <v>1</v>
      </c>
      <c r="N142" s="235" t="s">
        <v>56</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153</v>
      </c>
      <c r="AT142" s="238" t="s">
        <v>148</v>
      </c>
      <c r="AU142" s="238" t="s">
        <v>99</v>
      </c>
      <c r="AY142" s="17" t="s">
        <v>145</v>
      </c>
      <c r="BE142" s="239">
        <f>IF(N142="základní",J142,0)</f>
        <v>0</v>
      </c>
      <c r="BF142" s="239">
        <f>IF(N142="snížená",J142,0)</f>
        <v>0</v>
      </c>
      <c r="BG142" s="239">
        <f>IF(N142="zákl. přenesená",J142,0)</f>
        <v>0</v>
      </c>
      <c r="BH142" s="239">
        <f>IF(N142="sníž. přenesená",J142,0)</f>
        <v>0</v>
      </c>
      <c r="BI142" s="239">
        <f>IF(N142="nulová",J142,0)</f>
        <v>0</v>
      </c>
      <c r="BJ142" s="17" t="s">
        <v>23</v>
      </c>
      <c r="BK142" s="239">
        <f>ROUND(I142*H142,2)</f>
        <v>0</v>
      </c>
      <c r="BL142" s="17" t="s">
        <v>153</v>
      </c>
      <c r="BM142" s="238" t="s">
        <v>173</v>
      </c>
    </row>
    <row r="143" s="2" customFormat="1">
      <c r="A143" s="39"/>
      <c r="B143" s="40"/>
      <c r="C143" s="41"/>
      <c r="D143" s="240" t="s">
        <v>155</v>
      </c>
      <c r="E143" s="41"/>
      <c r="F143" s="241" t="s">
        <v>174</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7" t="s">
        <v>155</v>
      </c>
      <c r="AU143" s="17" t="s">
        <v>99</v>
      </c>
    </row>
    <row r="144" s="2" customFormat="1">
      <c r="A144" s="39"/>
      <c r="B144" s="40"/>
      <c r="C144" s="41"/>
      <c r="D144" s="245" t="s">
        <v>157</v>
      </c>
      <c r="E144" s="41"/>
      <c r="F144" s="246" t="s">
        <v>175</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7" t="s">
        <v>157</v>
      </c>
      <c r="AU144" s="17" t="s">
        <v>99</v>
      </c>
    </row>
    <row r="145" s="13" customFormat="1">
      <c r="A145" s="13"/>
      <c r="B145" s="248"/>
      <c r="C145" s="249"/>
      <c r="D145" s="240" t="s">
        <v>161</v>
      </c>
      <c r="E145" s="250" t="s">
        <v>1</v>
      </c>
      <c r="F145" s="251" t="s">
        <v>162</v>
      </c>
      <c r="G145" s="249"/>
      <c r="H145" s="250" t="s">
        <v>1</v>
      </c>
      <c r="I145" s="252"/>
      <c r="J145" s="249"/>
      <c r="K145" s="249"/>
      <c r="L145" s="253"/>
      <c r="M145" s="254"/>
      <c r="N145" s="255"/>
      <c r="O145" s="255"/>
      <c r="P145" s="255"/>
      <c r="Q145" s="255"/>
      <c r="R145" s="255"/>
      <c r="S145" s="255"/>
      <c r="T145" s="256"/>
      <c r="U145" s="13"/>
      <c r="V145" s="13"/>
      <c r="W145" s="13"/>
      <c r="X145" s="13"/>
      <c r="Y145" s="13"/>
      <c r="Z145" s="13"/>
      <c r="AA145" s="13"/>
      <c r="AB145" s="13"/>
      <c r="AC145" s="13"/>
      <c r="AD145" s="13"/>
      <c r="AE145" s="13"/>
      <c r="AT145" s="257" t="s">
        <v>161</v>
      </c>
      <c r="AU145" s="257" t="s">
        <v>99</v>
      </c>
      <c r="AV145" s="13" t="s">
        <v>23</v>
      </c>
      <c r="AW145" s="13" t="s">
        <v>48</v>
      </c>
      <c r="AX145" s="13" t="s">
        <v>91</v>
      </c>
      <c r="AY145" s="257" t="s">
        <v>145</v>
      </c>
    </row>
    <row r="146" s="14" customFormat="1">
      <c r="A146" s="14"/>
      <c r="B146" s="258"/>
      <c r="C146" s="259"/>
      <c r="D146" s="240" t="s">
        <v>161</v>
      </c>
      <c r="E146" s="260" t="s">
        <v>1</v>
      </c>
      <c r="F146" s="261" t="s">
        <v>176</v>
      </c>
      <c r="G146" s="259"/>
      <c r="H146" s="262">
        <v>90.719999999999999</v>
      </c>
      <c r="I146" s="263"/>
      <c r="J146" s="259"/>
      <c r="K146" s="259"/>
      <c r="L146" s="264"/>
      <c r="M146" s="265"/>
      <c r="N146" s="266"/>
      <c r="O146" s="266"/>
      <c r="P146" s="266"/>
      <c r="Q146" s="266"/>
      <c r="R146" s="266"/>
      <c r="S146" s="266"/>
      <c r="T146" s="267"/>
      <c r="U146" s="14"/>
      <c r="V146" s="14"/>
      <c r="W146" s="14"/>
      <c r="X146" s="14"/>
      <c r="Y146" s="14"/>
      <c r="Z146" s="14"/>
      <c r="AA146" s="14"/>
      <c r="AB146" s="14"/>
      <c r="AC146" s="14"/>
      <c r="AD146" s="14"/>
      <c r="AE146" s="14"/>
      <c r="AT146" s="268" t="s">
        <v>161</v>
      </c>
      <c r="AU146" s="268" t="s">
        <v>99</v>
      </c>
      <c r="AV146" s="14" t="s">
        <v>99</v>
      </c>
      <c r="AW146" s="14" t="s">
        <v>48</v>
      </c>
      <c r="AX146" s="14" t="s">
        <v>91</v>
      </c>
      <c r="AY146" s="268" t="s">
        <v>145</v>
      </c>
    </row>
    <row r="147" s="2" customFormat="1" ht="24.15" customHeight="1">
      <c r="A147" s="39"/>
      <c r="B147" s="40"/>
      <c r="C147" s="227" t="s">
        <v>153</v>
      </c>
      <c r="D147" s="227" t="s">
        <v>148</v>
      </c>
      <c r="E147" s="228" t="s">
        <v>177</v>
      </c>
      <c r="F147" s="229" t="s">
        <v>178</v>
      </c>
      <c r="G147" s="230" t="s">
        <v>179</v>
      </c>
      <c r="H147" s="231">
        <v>168</v>
      </c>
      <c r="I147" s="232"/>
      <c r="J147" s="233">
        <f>ROUND(I147*H147,2)</f>
        <v>0</v>
      </c>
      <c r="K147" s="229" t="s">
        <v>152</v>
      </c>
      <c r="L147" s="45"/>
      <c r="M147" s="234" t="s">
        <v>1</v>
      </c>
      <c r="N147" s="235" t="s">
        <v>56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153</v>
      </c>
      <c r="AT147" s="238" t="s">
        <v>148</v>
      </c>
      <c r="AU147" s="238" t="s">
        <v>99</v>
      </c>
      <c r="AY147" s="17" t="s">
        <v>145</v>
      </c>
      <c r="BE147" s="239">
        <f>IF(N147="základní",J147,0)</f>
        <v>0</v>
      </c>
      <c r="BF147" s="239">
        <f>IF(N147="snížená",J147,0)</f>
        <v>0</v>
      </c>
      <c r="BG147" s="239">
        <f>IF(N147="zákl. přenesená",J147,0)</f>
        <v>0</v>
      </c>
      <c r="BH147" s="239">
        <f>IF(N147="sníž. přenesená",J147,0)</f>
        <v>0</v>
      </c>
      <c r="BI147" s="239">
        <f>IF(N147="nulová",J147,0)</f>
        <v>0</v>
      </c>
      <c r="BJ147" s="17" t="s">
        <v>23</v>
      </c>
      <c r="BK147" s="239">
        <f>ROUND(I147*H147,2)</f>
        <v>0</v>
      </c>
      <c r="BL147" s="17" t="s">
        <v>153</v>
      </c>
      <c r="BM147" s="238" t="s">
        <v>180</v>
      </c>
    </row>
    <row r="148" s="2" customFormat="1">
      <c r="A148" s="39"/>
      <c r="B148" s="40"/>
      <c r="C148" s="41"/>
      <c r="D148" s="240" t="s">
        <v>155</v>
      </c>
      <c r="E148" s="41"/>
      <c r="F148" s="241" t="s">
        <v>181</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7" t="s">
        <v>155</v>
      </c>
      <c r="AU148" s="17" t="s">
        <v>99</v>
      </c>
    </row>
    <row r="149" s="2" customFormat="1">
      <c r="A149" s="39"/>
      <c r="B149" s="40"/>
      <c r="C149" s="41"/>
      <c r="D149" s="245" t="s">
        <v>157</v>
      </c>
      <c r="E149" s="41"/>
      <c r="F149" s="246" t="s">
        <v>182</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157</v>
      </c>
      <c r="AU149" s="17" t="s">
        <v>99</v>
      </c>
    </row>
    <row r="150" s="2" customFormat="1">
      <c r="A150" s="39"/>
      <c r="B150" s="40"/>
      <c r="C150" s="41"/>
      <c r="D150" s="240" t="s">
        <v>159</v>
      </c>
      <c r="E150" s="41"/>
      <c r="F150" s="247" t="s">
        <v>183</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7" t="s">
        <v>159</v>
      </c>
      <c r="AU150" s="17" t="s">
        <v>99</v>
      </c>
    </row>
    <row r="151" s="13" customFormat="1">
      <c r="A151" s="13"/>
      <c r="B151" s="248"/>
      <c r="C151" s="249"/>
      <c r="D151" s="240" t="s">
        <v>161</v>
      </c>
      <c r="E151" s="250" t="s">
        <v>1</v>
      </c>
      <c r="F151" s="251" t="s">
        <v>162</v>
      </c>
      <c r="G151" s="249"/>
      <c r="H151" s="250" t="s">
        <v>1</v>
      </c>
      <c r="I151" s="252"/>
      <c r="J151" s="249"/>
      <c r="K151" s="249"/>
      <c r="L151" s="253"/>
      <c r="M151" s="254"/>
      <c r="N151" s="255"/>
      <c r="O151" s="255"/>
      <c r="P151" s="255"/>
      <c r="Q151" s="255"/>
      <c r="R151" s="255"/>
      <c r="S151" s="255"/>
      <c r="T151" s="256"/>
      <c r="U151" s="13"/>
      <c r="V151" s="13"/>
      <c r="W151" s="13"/>
      <c r="X151" s="13"/>
      <c r="Y151" s="13"/>
      <c r="Z151" s="13"/>
      <c r="AA151" s="13"/>
      <c r="AB151" s="13"/>
      <c r="AC151" s="13"/>
      <c r="AD151" s="13"/>
      <c r="AE151" s="13"/>
      <c r="AT151" s="257" t="s">
        <v>161</v>
      </c>
      <c r="AU151" s="257" t="s">
        <v>99</v>
      </c>
      <c r="AV151" s="13" t="s">
        <v>23</v>
      </c>
      <c r="AW151" s="13" t="s">
        <v>48</v>
      </c>
      <c r="AX151" s="13" t="s">
        <v>91</v>
      </c>
      <c r="AY151" s="257" t="s">
        <v>145</v>
      </c>
    </row>
    <row r="152" s="14" customFormat="1">
      <c r="A152" s="14"/>
      <c r="B152" s="258"/>
      <c r="C152" s="259"/>
      <c r="D152" s="240" t="s">
        <v>161</v>
      </c>
      <c r="E152" s="260" t="s">
        <v>1</v>
      </c>
      <c r="F152" s="261" t="s">
        <v>184</v>
      </c>
      <c r="G152" s="259"/>
      <c r="H152" s="262">
        <v>168</v>
      </c>
      <c r="I152" s="263"/>
      <c r="J152" s="259"/>
      <c r="K152" s="259"/>
      <c r="L152" s="264"/>
      <c r="M152" s="265"/>
      <c r="N152" s="266"/>
      <c r="O152" s="266"/>
      <c r="P152" s="266"/>
      <c r="Q152" s="266"/>
      <c r="R152" s="266"/>
      <c r="S152" s="266"/>
      <c r="T152" s="267"/>
      <c r="U152" s="14"/>
      <c r="V152" s="14"/>
      <c r="W152" s="14"/>
      <c r="X152" s="14"/>
      <c r="Y152" s="14"/>
      <c r="Z152" s="14"/>
      <c r="AA152" s="14"/>
      <c r="AB152" s="14"/>
      <c r="AC152" s="14"/>
      <c r="AD152" s="14"/>
      <c r="AE152" s="14"/>
      <c r="AT152" s="268" t="s">
        <v>161</v>
      </c>
      <c r="AU152" s="268" t="s">
        <v>99</v>
      </c>
      <c r="AV152" s="14" t="s">
        <v>99</v>
      </c>
      <c r="AW152" s="14" t="s">
        <v>48</v>
      </c>
      <c r="AX152" s="14" t="s">
        <v>23</v>
      </c>
      <c r="AY152" s="268" t="s">
        <v>145</v>
      </c>
    </row>
    <row r="153" s="2" customFormat="1" ht="24.15" customHeight="1">
      <c r="A153" s="39"/>
      <c r="B153" s="40"/>
      <c r="C153" s="227" t="s">
        <v>185</v>
      </c>
      <c r="D153" s="227" t="s">
        <v>148</v>
      </c>
      <c r="E153" s="228" t="s">
        <v>186</v>
      </c>
      <c r="F153" s="229" t="s">
        <v>187</v>
      </c>
      <c r="G153" s="230" t="s">
        <v>179</v>
      </c>
      <c r="H153" s="231">
        <v>168</v>
      </c>
      <c r="I153" s="232"/>
      <c r="J153" s="233">
        <f>ROUND(I153*H153,2)</f>
        <v>0</v>
      </c>
      <c r="K153" s="229" t="s">
        <v>152</v>
      </c>
      <c r="L153" s="45"/>
      <c r="M153" s="234" t="s">
        <v>1</v>
      </c>
      <c r="N153" s="235" t="s">
        <v>56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153</v>
      </c>
      <c r="AT153" s="238" t="s">
        <v>148</v>
      </c>
      <c r="AU153" s="238" t="s">
        <v>99</v>
      </c>
      <c r="AY153" s="17" t="s">
        <v>145</v>
      </c>
      <c r="BE153" s="239">
        <f>IF(N153="základní",J153,0)</f>
        <v>0</v>
      </c>
      <c r="BF153" s="239">
        <f>IF(N153="snížená",J153,0)</f>
        <v>0</v>
      </c>
      <c r="BG153" s="239">
        <f>IF(N153="zákl. přenesená",J153,0)</f>
        <v>0</v>
      </c>
      <c r="BH153" s="239">
        <f>IF(N153="sníž. přenesená",J153,0)</f>
        <v>0</v>
      </c>
      <c r="BI153" s="239">
        <f>IF(N153="nulová",J153,0)</f>
        <v>0</v>
      </c>
      <c r="BJ153" s="17" t="s">
        <v>23</v>
      </c>
      <c r="BK153" s="239">
        <f>ROUND(I153*H153,2)</f>
        <v>0</v>
      </c>
      <c r="BL153" s="17" t="s">
        <v>153</v>
      </c>
      <c r="BM153" s="238" t="s">
        <v>188</v>
      </c>
    </row>
    <row r="154" s="2" customFormat="1">
      <c r="A154" s="39"/>
      <c r="B154" s="40"/>
      <c r="C154" s="41"/>
      <c r="D154" s="240" t="s">
        <v>155</v>
      </c>
      <c r="E154" s="41"/>
      <c r="F154" s="241" t="s">
        <v>189</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155</v>
      </c>
      <c r="AU154" s="17" t="s">
        <v>99</v>
      </c>
    </row>
    <row r="155" s="2" customFormat="1">
      <c r="A155" s="39"/>
      <c r="B155" s="40"/>
      <c r="C155" s="41"/>
      <c r="D155" s="245" t="s">
        <v>157</v>
      </c>
      <c r="E155" s="41"/>
      <c r="F155" s="246" t="s">
        <v>190</v>
      </c>
      <c r="G155" s="41"/>
      <c r="H155" s="41"/>
      <c r="I155" s="242"/>
      <c r="J155" s="41"/>
      <c r="K155" s="41"/>
      <c r="L155" s="45"/>
      <c r="M155" s="243"/>
      <c r="N155" s="244"/>
      <c r="O155" s="92"/>
      <c r="P155" s="92"/>
      <c r="Q155" s="92"/>
      <c r="R155" s="92"/>
      <c r="S155" s="92"/>
      <c r="T155" s="93"/>
      <c r="U155" s="39"/>
      <c r="V155" s="39"/>
      <c r="W155" s="39"/>
      <c r="X155" s="39"/>
      <c r="Y155" s="39"/>
      <c r="Z155" s="39"/>
      <c r="AA155" s="39"/>
      <c r="AB155" s="39"/>
      <c r="AC155" s="39"/>
      <c r="AD155" s="39"/>
      <c r="AE155" s="39"/>
      <c r="AT155" s="17" t="s">
        <v>157</v>
      </c>
      <c r="AU155" s="17" t="s">
        <v>99</v>
      </c>
    </row>
    <row r="156" s="13" customFormat="1">
      <c r="A156" s="13"/>
      <c r="B156" s="248"/>
      <c r="C156" s="249"/>
      <c r="D156" s="240" t="s">
        <v>161</v>
      </c>
      <c r="E156" s="250" t="s">
        <v>1</v>
      </c>
      <c r="F156" s="251" t="s">
        <v>191</v>
      </c>
      <c r="G156" s="249"/>
      <c r="H156" s="250" t="s">
        <v>1</v>
      </c>
      <c r="I156" s="252"/>
      <c r="J156" s="249"/>
      <c r="K156" s="249"/>
      <c r="L156" s="253"/>
      <c r="M156" s="254"/>
      <c r="N156" s="255"/>
      <c r="O156" s="255"/>
      <c r="P156" s="255"/>
      <c r="Q156" s="255"/>
      <c r="R156" s="255"/>
      <c r="S156" s="255"/>
      <c r="T156" s="256"/>
      <c r="U156" s="13"/>
      <c r="V156" s="13"/>
      <c r="W156" s="13"/>
      <c r="X156" s="13"/>
      <c r="Y156" s="13"/>
      <c r="Z156" s="13"/>
      <c r="AA156" s="13"/>
      <c r="AB156" s="13"/>
      <c r="AC156" s="13"/>
      <c r="AD156" s="13"/>
      <c r="AE156" s="13"/>
      <c r="AT156" s="257" t="s">
        <v>161</v>
      </c>
      <c r="AU156" s="257" t="s">
        <v>99</v>
      </c>
      <c r="AV156" s="13" t="s">
        <v>23</v>
      </c>
      <c r="AW156" s="13" t="s">
        <v>48</v>
      </c>
      <c r="AX156" s="13" t="s">
        <v>91</v>
      </c>
      <c r="AY156" s="257" t="s">
        <v>145</v>
      </c>
    </row>
    <row r="157" s="14" customFormat="1">
      <c r="A157" s="14"/>
      <c r="B157" s="258"/>
      <c r="C157" s="259"/>
      <c r="D157" s="240" t="s">
        <v>161</v>
      </c>
      <c r="E157" s="260" t="s">
        <v>1</v>
      </c>
      <c r="F157" s="261" t="s">
        <v>184</v>
      </c>
      <c r="G157" s="259"/>
      <c r="H157" s="262">
        <v>168</v>
      </c>
      <c r="I157" s="263"/>
      <c r="J157" s="259"/>
      <c r="K157" s="259"/>
      <c r="L157" s="264"/>
      <c r="M157" s="265"/>
      <c r="N157" s="266"/>
      <c r="O157" s="266"/>
      <c r="P157" s="266"/>
      <c r="Q157" s="266"/>
      <c r="R157" s="266"/>
      <c r="S157" s="266"/>
      <c r="T157" s="267"/>
      <c r="U157" s="14"/>
      <c r="V157" s="14"/>
      <c r="W157" s="14"/>
      <c r="X157" s="14"/>
      <c r="Y157" s="14"/>
      <c r="Z157" s="14"/>
      <c r="AA157" s="14"/>
      <c r="AB157" s="14"/>
      <c r="AC157" s="14"/>
      <c r="AD157" s="14"/>
      <c r="AE157" s="14"/>
      <c r="AT157" s="268" t="s">
        <v>161</v>
      </c>
      <c r="AU157" s="268" t="s">
        <v>99</v>
      </c>
      <c r="AV157" s="14" t="s">
        <v>99</v>
      </c>
      <c r="AW157" s="14" t="s">
        <v>48</v>
      </c>
      <c r="AX157" s="14" t="s">
        <v>23</v>
      </c>
      <c r="AY157" s="268" t="s">
        <v>145</v>
      </c>
    </row>
    <row r="158" s="12" customFormat="1" ht="22.8" customHeight="1">
      <c r="A158" s="12"/>
      <c r="B158" s="211"/>
      <c r="C158" s="212"/>
      <c r="D158" s="213" t="s">
        <v>90</v>
      </c>
      <c r="E158" s="225" t="s">
        <v>192</v>
      </c>
      <c r="F158" s="225" t="s">
        <v>193</v>
      </c>
      <c r="G158" s="212"/>
      <c r="H158" s="212"/>
      <c r="I158" s="215"/>
      <c r="J158" s="226">
        <f>BK158</f>
        <v>0</v>
      </c>
      <c r="K158" s="212"/>
      <c r="L158" s="217"/>
      <c r="M158" s="218"/>
      <c r="N158" s="219"/>
      <c r="O158" s="219"/>
      <c r="P158" s="220">
        <f>SUM(P159:P203)</f>
        <v>0</v>
      </c>
      <c r="Q158" s="219"/>
      <c r="R158" s="220">
        <f>SUM(R159:R203)</f>
        <v>226.80611999999999</v>
      </c>
      <c r="S158" s="219"/>
      <c r="T158" s="221">
        <f>SUM(T159:T203)</f>
        <v>0</v>
      </c>
      <c r="U158" s="12"/>
      <c r="V158" s="12"/>
      <c r="W158" s="12"/>
      <c r="X158" s="12"/>
      <c r="Y158" s="12"/>
      <c r="Z158" s="12"/>
      <c r="AA158" s="12"/>
      <c r="AB158" s="12"/>
      <c r="AC158" s="12"/>
      <c r="AD158" s="12"/>
      <c r="AE158" s="12"/>
      <c r="AR158" s="222" t="s">
        <v>23</v>
      </c>
      <c r="AT158" s="223" t="s">
        <v>90</v>
      </c>
      <c r="AU158" s="223" t="s">
        <v>23</v>
      </c>
      <c r="AY158" s="222" t="s">
        <v>145</v>
      </c>
      <c r="BK158" s="224">
        <f>SUM(BK159:BK203)</f>
        <v>0</v>
      </c>
    </row>
    <row r="159" s="2" customFormat="1" ht="24.15" customHeight="1">
      <c r="A159" s="39"/>
      <c r="B159" s="40"/>
      <c r="C159" s="227" t="s">
        <v>194</v>
      </c>
      <c r="D159" s="227" t="s">
        <v>148</v>
      </c>
      <c r="E159" s="228" t="s">
        <v>195</v>
      </c>
      <c r="F159" s="229" t="s">
        <v>196</v>
      </c>
      <c r="G159" s="230" t="s">
        <v>179</v>
      </c>
      <c r="H159" s="231">
        <v>168</v>
      </c>
      <c r="I159" s="232"/>
      <c r="J159" s="233">
        <f>ROUND(I159*H159,2)</f>
        <v>0</v>
      </c>
      <c r="K159" s="229" t="s">
        <v>152</v>
      </c>
      <c r="L159" s="45"/>
      <c r="M159" s="234" t="s">
        <v>1</v>
      </c>
      <c r="N159" s="235" t="s">
        <v>56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153</v>
      </c>
      <c r="AT159" s="238" t="s">
        <v>148</v>
      </c>
      <c r="AU159" s="238" t="s">
        <v>99</v>
      </c>
      <c r="AY159" s="17" t="s">
        <v>145</v>
      </c>
      <c r="BE159" s="239">
        <f>IF(N159="základní",J159,0)</f>
        <v>0</v>
      </c>
      <c r="BF159" s="239">
        <f>IF(N159="snížená",J159,0)</f>
        <v>0</v>
      </c>
      <c r="BG159" s="239">
        <f>IF(N159="zákl. přenesená",J159,0)</f>
        <v>0</v>
      </c>
      <c r="BH159" s="239">
        <f>IF(N159="sníž. přenesená",J159,0)</f>
        <v>0</v>
      </c>
      <c r="BI159" s="239">
        <f>IF(N159="nulová",J159,0)</f>
        <v>0</v>
      </c>
      <c r="BJ159" s="17" t="s">
        <v>23</v>
      </c>
      <c r="BK159" s="239">
        <f>ROUND(I159*H159,2)</f>
        <v>0</v>
      </c>
      <c r="BL159" s="17" t="s">
        <v>153</v>
      </c>
      <c r="BM159" s="238" t="s">
        <v>197</v>
      </c>
    </row>
    <row r="160" s="2" customFormat="1">
      <c r="A160" s="39"/>
      <c r="B160" s="40"/>
      <c r="C160" s="41"/>
      <c r="D160" s="240" t="s">
        <v>155</v>
      </c>
      <c r="E160" s="41"/>
      <c r="F160" s="241" t="s">
        <v>198</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7" t="s">
        <v>155</v>
      </c>
      <c r="AU160" s="17" t="s">
        <v>99</v>
      </c>
    </row>
    <row r="161" s="2" customFormat="1">
      <c r="A161" s="39"/>
      <c r="B161" s="40"/>
      <c r="C161" s="41"/>
      <c r="D161" s="245" t="s">
        <v>157</v>
      </c>
      <c r="E161" s="41"/>
      <c r="F161" s="246" t="s">
        <v>199</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7" t="s">
        <v>157</v>
      </c>
      <c r="AU161" s="17" t="s">
        <v>99</v>
      </c>
    </row>
    <row r="162" s="13" customFormat="1">
      <c r="A162" s="13"/>
      <c r="B162" s="248"/>
      <c r="C162" s="249"/>
      <c r="D162" s="240" t="s">
        <v>161</v>
      </c>
      <c r="E162" s="250" t="s">
        <v>1</v>
      </c>
      <c r="F162" s="251" t="s">
        <v>162</v>
      </c>
      <c r="G162" s="249"/>
      <c r="H162" s="250" t="s">
        <v>1</v>
      </c>
      <c r="I162" s="252"/>
      <c r="J162" s="249"/>
      <c r="K162" s="249"/>
      <c r="L162" s="253"/>
      <c r="M162" s="254"/>
      <c r="N162" s="255"/>
      <c r="O162" s="255"/>
      <c r="P162" s="255"/>
      <c r="Q162" s="255"/>
      <c r="R162" s="255"/>
      <c r="S162" s="255"/>
      <c r="T162" s="256"/>
      <c r="U162" s="13"/>
      <c r="V162" s="13"/>
      <c r="W162" s="13"/>
      <c r="X162" s="13"/>
      <c r="Y162" s="13"/>
      <c r="Z162" s="13"/>
      <c r="AA162" s="13"/>
      <c r="AB162" s="13"/>
      <c r="AC162" s="13"/>
      <c r="AD162" s="13"/>
      <c r="AE162" s="13"/>
      <c r="AT162" s="257" t="s">
        <v>161</v>
      </c>
      <c r="AU162" s="257" t="s">
        <v>99</v>
      </c>
      <c r="AV162" s="13" t="s">
        <v>23</v>
      </c>
      <c r="AW162" s="13" t="s">
        <v>48</v>
      </c>
      <c r="AX162" s="13" t="s">
        <v>91</v>
      </c>
      <c r="AY162" s="257" t="s">
        <v>145</v>
      </c>
    </row>
    <row r="163" s="14" customFormat="1">
      <c r="A163" s="14"/>
      <c r="B163" s="258"/>
      <c r="C163" s="259"/>
      <c r="D163" s="240" t="s">
        <v>161</v>
      </c>
      <c r="E163" s="260" t="s">
        <v>1</v>
      </c>
      <c r="F163" s="261" t="s">
        <v>184</v>
      </c>
      <c r="G163" s="259"/>
      <c r="H163" s="262">
        <v>168</v>
      </c>
      <c r="I163" s="263"/>
      <c r="J163" s="259"/>
      <c r="K163" s="259"/>
      <c r="L163" s="264"/>
      <c r="M163" s="265"/>
      <c r="N163" s="266"/>
      <c r="O163" s="266"/>
      <c r="P163" s="266"/>
      <c r="Q163" s="266"/>
      <c r="R163" s="266"/>
      <c r="S163" s="266"/>
      <c r="T163" s="267"/>
      <c r="U163" s="14"/>
      <c r="V163" s="14"/>
      <c r="W163" s="14"/>
      <c r="X163" s="14"/>
      <c r="Y163" s="14"/>
      <c r="Z163" s="14"/>
      <c r="AA163" s="14"/>
      <c r="AB163" s="14"/>
      <c r="AC163" s="14"/>
      <c r="AD163" s="14"/>
      <c r="AE163" s="14"/>
      <c r="AT163" s="268" t="s">
        <v>161</v>
      </c>
      <c r="AU163" s="268" t="s">
        <v>99</v>
      </c>
      <c r="AV163" s="14" t="s">
        <v>99</v>
      </c>
      <c r="AW163" s="14" t="s">
        <v>48</v>
      </c>
      <c r="AX163" s="14" t="s">
        <v>23</v>
      </c>
      <c r="AY163" s="268" t="s">
        <v>145</v>
      </c>
    </row>
    <row r="164" s="2" customFormat="1" ht="16.5" customHeight="1">
      <c r="A164" s="39"/>
      <c r="B164" s="40"/>
      <c r="C164" s="269" t="s">
        <v>200</v>
      </c>
      <c r="D164" s="269" t="s">
        <v>201</v>
      </c>
      <c r="E164" s="270" t="s">
        <v>202</v>
      </c>
      <c r="F164" s="271" t="s">
        <v>203</v>
      </c>
      <c r="G164" s="272" t="s">
        <v>172</v>
      </c>
      <c r="H164" s="273">
        <v>110.88</v>
      </c>
      <c r="I164" s="274"/>
      <c r="J164" s="275">
        <f>ROUND(I164*H164,2)</f>
        <v>0</v>
      </c>
      <c r="K164" s="271" t="s">
        <v>152</v>
      </c>
      <c r="L164" s="276"/>
      <c r="M164" s="277" t="s">
        <v>1</v>
      </c>
      <c r="N164" s="278" t="s">
        <v>56</v>
      </c>
      <c r="O164" s="92"/>
      <c r="P164" s="236">
        <f>O164*H164</f>
        <v>0</v>
      </c>
      <c r="Q164" s="236">
        <v>1</v>
      </c>
      <c r="R164" s="236">
        <f>Q164*H164</f>
        <v>110.88</v>
      </c>
      <c r="S164" s="236">
        <v>0</v>
      </c>
      <c r="T164" s="237">
        <f>S164*H164</f>
        <v>0</v>
      </c>
      <c r="U164" s="39"/>
      <c r="V164" s="39"/>
      <c r="W164" s="39"/>
      <c r="X164" s="39"/>
      <c r="Y164" s="39"/>
      <c r="Z164" s="39"/>
      <c r="AA164" s="39"/>
      <c r="AB164" s="39"/>
      <c r="AC164" s="39"/>
      <c r="AD164" s="39"/>
      <c r="AE164" s="39"/>
      <c r="AR164" s="238" t="s">
        <v>204</v>
      </c>
      <c r="AT164" s="238" t="s">
        <v>201</v>
      </c>
      <c r="AU164" s="238" t="s">
        <v>99</v>
      </c>
      <c r="AY164" s="17" t="s">
        <v>145</v>
      </c>
      <c r="BE164" s="239">
        <f>IF(N164="základní",J164,0)</f>
        <v>0</v>
      </c>
      <c r="BF164" s="239">
        <f>IF(N164="snížená",J164,0)</f>
        <v>0</v>
      </c>
      <c r="BG164" s="239">
        <f>IF(N164="zákl. přenesená",J164,0)</f>
        <v>0</v>
      </c>
      <c r="BH164" s="239">
        <f>IF(N164="sníž. přenesená",J164,0)</f>
        <v>0</v>
      </c>
      <c r="BI164" s="239">
        <f>IF(N164="nulová",J164,0)</f>
        <v>0</v>
      </c>
      <c r="BJ164" s="17" t="s">
        <v>23</v>
      </c>
      <c r="BK164" s="239">
        <f>ROUND(I164*H164,2)</f>
        <v>0</v>
      </c>
      <c r="BL164" s="17" t="s">
        <v>153</v>
      </c>
      <c r="BM164" s="238" t="s">
        <v>205</v>
      </c>
    </row>
    <row r="165" s="2" customFormat="1">
      <c r="A165" s="39"/>
      <c r="B165" s="40"/>
      <c r="C165" s="41"/>
      <c r="D165" s="240" t="s">
        <v>155</v>
      </c>
      <c r="E165" s="41"/>
      <c r="F165" s="241" t="s">
        <v>203</v>
      </c>
      <c r="G165" s="41"/>
      <c r="H165" s="41"/>
      <c r="I165" s="242"/>
      <c r="J165" s="41"/>
      <c r="K165" s="41"/>
      <c r="L165" s="45"/>
      <c r="M165" s="243"/>
      <c r="N165" s="244"/>
      <c r="O165" s="92"/>
      <c r="P165" s="92"/>
      <c r="Q165" s="92"/>
      <c r="R165" s="92"/>
      <c r="S165" s="92"/>
      <c r="T165" s="93"/>
      <c r="U165" s="39"/>
      <c r="V165" s="39"/>
      <c r="W165" s="39"/>
      <c r="X165" s="39"/>
      <c r="Y165" s="39"/>
      <c r="Z165" s="39"/>
      <c r="AA165" s="39"/>
      <c r="AB165" s="39"/>
      <c r="AC165" s="39"/>
      <c r="AD165" s="39"/>
      <c r="AE165" s="39"/>
      <c r="AT165" s="17" t="s">
        <v>155</v>
      </c>
      <c r="AU165" s="17" t="s">
        <v>99</v>
      </c>
    </row>
    <row r="166" s="13" customFormat="1">
      <c r="A166" s="13"/>
      <c r="B166" s="248"/>
      <c r="C166" s="249"/>
      <c r="D166" s="240" t="s">
        <v>161</v>
      </c>
      <c r="E166" s="250" t="s">
        <v>1</v>
      </c>
      <c r="F166" s="251" t="s">
        <v>162</v>
      </c>
      <c r="G166" s="249"/>
      <c r="H166" s="250" t="s">
        <v>1</v>
      </c>
      <c r="I166" s="252"/>
      <c r="J166" s="249"/>
      <c r="K166" s="249"/>
      <c r="L166" s="253"/>
      <c r="M166" s="254"/>
      <c r="N166" s="255"/>
      <c r="O166" s="255"/>
      <c r="P166" s="255"/>
      <c r="Q166" s="255"/>
      <c r="R166" s="255"/>
      <c r="S166" s="255"/>
      <c r="T166" s="256"/>
      <c r="U166" s="13"/>
      <c r="V166" s="13"/>
      <c r="W166" s="13"/>
      <c r="X166" s="13"/>
      <c r="Y166" s="13"/>
      <c r="Z166" s="13"/>
      <c r="AA166" s="13"/>
      <c r="AB166" s="13"/>
      <c r="AC166" s="13"/>
      <c r="AD166" s="13"/>
      <c r="AE166" s="13"/>
      <c r="AT166" s="257" t="s">
        <v>161</v>
      </c>
      <c r="AU166" s="257" t="s">
        <v>99</v>
      </c>
      <c r="AV166" s="13" t="s">
        <v>23</v>
      </c>
      <c r="AW166" s="13" t="s">
        <v>48</v>
      </c>
      <c r="AX166" s="13" t="s">
        <v>91</v>
      </c>
      <c r="AY166" s="257" t="s">
        <v>145</v>
      </c>
    </row>
    <row r="167" s="14" customFormat="1">
      <c r="A167" s="14"/>
      <c r="B167" s="258"/>
      <c r="C167" s="259"/>
      <c r="D167" s="240" t="s">
        <v>161</v>
      </c>
      <c r="E167" s="260" t="s">
        <v>1</v>
      </c>
      <c r="F167" s="261" t="s">
        <v>206</v>
      </c>
      <c r="G167" s="259"/>
      <c r="H167" s="262">
        <v>110.88000000000001</v>
      </c>
      <c r="I167" s="263"/>
      <c r="J167" s="259"/>
      <c r="K167" s="259"/>
      <c r="L167" s="264"/>
      <c r="M167" s="265"/>
      <c r="N167" s="266"/>
      <c r="O167" s="266"/>
      <c r="P167" s="266"/>
      <c r="Q167" s="266"/>
      <c r="R167" s="266"/>
      <c r="S167" s="266"/>
      <c r="T167" s="267"/>
      <c r="U167" s="14"/>
      <c r="V167" s="14"/>
      <c r="W167" s="14"/>
      <c r="X167" s="14"/>
      <c r="Y167" s="14"/>
      <c r="Z167" s="14"/>
      <c r="AA167" s="14"/>
      <c r="AB167" s="14"/>
      <c r="AC167" s="14"/>
      <c r="AD167" s="14"/>
      <c r="AE167" s="14"/>
      <c r="AT167" s="268" t="s">
        <v>161</v>
      </c>
      <c r="AU167" s="268" t="s">
        <v>99</v>
      </c>
      <c r="AV167" s="14" t="s">
        <v>99</v>
      </c>
      <c r="AW167" s="14" t="s">
        <v>48</v>
      </c>
      <c r="AX167" s="14" t="s">
        <v>23</v>
      </c>
      <c r="AY167" s="268" t="s">
        <v>145</v>
      </c>
    </row>
    <row r="168" s="2" customFormat="1" ht="24.15" customHeight="1">
      <c r="A168" s="39"/>
      <c r="B168" s="40"/>
      <c r="C168" s="227" t="s">
        <v>204</v>
      </c>
      <c r="D168" s="227" t="s">
        <v>148</v>
      </c>
      <c r="E168" s="228" t="s">
        <v>207</v>
      </c>
      <c r="F168" s="229" t="s">
        <v>208</v>
      </c>
      <c r="G168" s="230" t="s">
        <v>179</v>
      </c>
      <c r="H168" s="231">
        <v>336</v>
      </c>
      <c r="I168" s="232"/>
      <c r="J168" s="233">
        <f>ROUND(I168*H168,2)</f>
        <v>0</v>
      </c>
      <c r="K168" s="229" t="s">
        <v>152</v>
      </c>
      <c r="L168" s="45"/>
      <c r="M168" s="234" t="s">
        <v>1</v>
      </c>
      <c r="N168" s="235" t="s">
        <v>56</v>
      </c>
      <c r="O168" s="92"/>
      <c r="P168" s="236">
        <f>O168*H168</f>
        <v>0</v>
      </c>
      <c r="Q168" s="236">
        <v>0.34499999999999997</v>
      </c>
      <c r="R168" s="236">
        <f>Q168*H168</f>
        <v>115.91999999999999</v>
      </c>
      <c r="S168" s="236">
        <v>0</v>
      </c>
      <c r="T168" s="237">
        <f>S168*H168</f>
        <v>0</v>
      </c>
      <c r="U168" s="39"/>
      <c r="V168" s="39"/>
      <c r="W168" s="39"/>
      <c r="X168" s="39"/>
      <c r="Y168" s="39"/>
      <c r="Z168" s="39"/>
      <c r="AA168" s="39"/>
      <c r="AB168" s="39"/>
      <c r="AC168" s="39"/>
      <c r="AD168" s="39"/>
      <c r="AE168" s="39"/>
      <c r="AR168" s="238" t="s">
        <v>153</v>
      </c>
      <c r="AT168" s="238" t="s">
        <v>148</v>
      </c>
      <c r="AU168" s="238" t="s">
        <v>99</v>
      </c>
      <c r="AY168" s="17" t="s">
        <v>145</v>
      </c>
      <c r="BE168" s="239">
        <f>IF(N168="základní",J168,0)</f>
        <v>0</v>
      </c>
      <c r="BF168" s="239">
        <f>IF(N168="snížená",J168,0)</f>
        <v>0</v>
      </c>
      <c r="BG168" s="239">
        <f>IF(N168="zákl. přenesená",J168,0)</f>
        <v>0</v>
      </c>
      <c r="BH168" s="239">
        <f>IF(N168="sníž. přenesená",J168,0)</f>
        <v>0</v>
      </c>
      <c r="BI168" s="239">
        <f>IF(N168="nulová",J168,0)</f>
        <v>0</v>
      </c>
      <c r="BJ168" s="17" t="s">
        <v>23</v>
      </c>
      <c r="BK168" s="239">
        <f>ROUND(I168*H168,2)</f>
        <v>0</v>
      </c>
      <c r="BL168" s="17" t="s">
        <v>153</v>
      </c>
      <c r="BM168" s="238" t="s">
        <v>209</v>
      </c>
    </row>
    <row r="169" s="2" customFormat="1">
      <c r="A169" s="39"/>
      <c r="B169" s="40"/>
      <c r="C169" s="41"/>
      <c r="D169" s="240" t="s">
        <v>155</v>
      </c>
      <c r="E169" s="41"/>
      <c r="F169" s="241" t="s">
        <v>210</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7" t="s">
        <v>155</v>
      </c>
      <c r="AU169" s="17" t="s">
        <v>99</v>
      </c>
    </row>
    <row r="170" s="2" customFormat="1">
      <c r="A170" s="39"/>
      <c r="B170" s="40"/>
      <c r="C170" s="41"/>
      <c r="D170" s="245" t="s">
        <v>157</v>
      </c>
      <c r="E170" s="41"/>
      <c r="F170" s="246" t="s">
        <v>211</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7" t="s">
        <v>157</v>
      </c>
      <c r="AU170" s="17" t="s">
        <v>99</v>
      </c>
    </row>
    <row r="171" s="13" customFormat="1">
      <c r="A171" s="13"/>
      <c r="B171" s="248"/>
      <c r="C171" s="249"/>
      <c r="D171" s="240" t="s">
        <v>161</v>
      </c>
      <c r="E171" s="250" t="s">
        <v>1</v>
      </c>
      <c r="F171" s="251" t="s">
        <v>212</v>
      </c>
      <c r="G171" s="249"/>
      <c r="H171" s="250" t="s">
        <v>1</v>
      </c>
      <c r="I171" s="252"/>
      <c r="J171" s="249"/>
      <c r="K171" s="249"/>
      <c r="L171" s="253"/>
      <c r="M171" s="254"/>
      <c r="N171" s="255"/>
      <c r="O171" s="255"/>
      <c r="P171" s="255"/>
      <c r="Q171" s="255"/>
      <c r="R171" s="255"/>
      <c r="S171" s="255"/>
      <c r="T171" s="256"/>
      <c r="U171" s="13"/>
      <c r="V171" s="13"/>
      <c r="W171" s="13"/>
      <c r="X171" s="13"/>
      <c r="Y171" s="13"/>
      <c r="Z171" s="13"/>
      <c r="AA171" s="13"/>
      <c r="AB171" s="13"/>
      <c r="AC171" s="13"/>
      <c r="AD171" s="13"/>
      <c r="AE171" s="13"/>
      <c r="AT171" s="257" t="s">
        <v>161</v>
      </c>
      <c r="AU171" s="257" t="s">
        <v>99</v>
      </c>
      <c r="AV171" s="13" t="s">
        <v>23</v>
      </c>
      <c r="AW171" s="13" t="s">
        <v>48</v>
      </c>
      <c r="AX171" s="13" t="s">
        <v>91</v>
      </c>
      <c r="AY171" s="257" t="s">
        <v>145</v>
      </c>
    </row>
    <row r="172" s="14" customFormat="1">
      <c r="A172" s="14"/>
      <c r="B172" s="258"/>
      <c r="C172" s="259"/>
      <c r="D172" s="240" t="s">
        <v>161</v>
      </c>
      <c r="E172" s="260" t="s">
        <v>1</v>
      </c>
      <c r="F172" s="261" t="s">
        <v>184</v>
      </c>
      <c r="G172" s="259"/>
      <c r="H172" s="262">
        <v>168</v>
      </c>
      <c r="I172" s="263"/>
      <c r="J172" s="259"/>
      <c r="K172" s="259"/>
      <c r="L172" s="264"/>
      <c r="M172" s="265"/>
      <c r="N172" s="266"/>
      <c r="O172" s="266"/>
      <c r="P172" s="266"/>
      <c r="Q172" s="266"/>
      <c r="R172" s="266"/>
      <c r="S172" s="266"/>
      <c r="T172" s="267"/>
      <c r="U172" s="14"/>
      <c r="V172" s="14"/>
      <c r="W172" s="14"/>
      <c r="X172" s="14"/>
      <c r="Y172" s="14"/>
      <c r="Z172" s="14"/>
      <c r="AA172" s="14"/>
      <c r="AB172" s="14"/>
      <c r="AC172" s="14"/>
      <c r="AD172" s="14"/>
      <c r="AE172" s="14"/>
      <c r="AT172" s="268" t="s">
        <v>161</v>
      </c>
      <c r="AU172" s="268" t="s">
        <v>99</v>
      </c>
      <c r="AV172" s="14" t="s">
        <v>99</v>
      </c>
      <c r="AW172" s="14" t="s">
        <v>48</v>
      </c>
      <c r="AX172" s="14" t="s">
        <v>91</v>
      </c>
      <c r="AY172" s="268" t="s">
        <v>145</v>
      </c>
    </row>
    <row r="173" s="13" customFormat="1">
      <c r="A173" s="13"/>
      <c r="B173" s="248"/>
      <c r="C173" s="249"/>
      <c r="D173" s="240" t="s">
        <v>161</v>
      </c>
      <c r="E173" s="250" t="s">
        <v>1</v>
      </c>
      <c r="F173" s="251" t="s">
        <v>213</v>
      </c>
      <c r="G173" s="249"/>
      <c r="H173" s="250" t="s">
        <v>1</v>
      </c>
      <c r="I173" s="252"/>
      <c r="J173" s="249"/>
      <c r="K173" s="249"/>
      <c r="L173" s="253"/>
      <c r="M173" s="254"/>
      <c r="N173" s="255"/>
      <c r="O173" s="255"/>
      <c r="P173" s="255"/>
      <c r="Q173" s="255"/>
      <c r="R173" s="255"/>
      <c r="S173" s="255"/>
      <c r="T173" s="256"/>
      <c r="U173" s="13"/>
      <c r="V173" s="13"/>
      <c r="W173" s="13"/>
      <c r="X173" s="13"/>
      <c r="Y173" s="13"/>
      <c r="Z173" s="13"/>
      <c r="AA173" s="13"/>
      <c r="AB173" s="13"/>
      <c r="AC173" s="13"/>
      <c r="AD173" s="13"/>
      <c r="AE173" s="13"/>
      <c r="AT173" s="257" t="s">
        <v>161</v>
      </c>
      <c r="AU173" s="257" t="s">
        <v>99</v>
      </c>
      <c r="AV173" s="13" t="s">
        <v>23</v>
      </c>
      <c r="AW173" s="13" t="s">
        <v>48</v>
      </c>
      <c r="AX173" s="13" t="s">
        <v>91</v>
      </c>
      <c r="AY173" s="257" t="s">
        <v>145</v>
      </c>
    </row>
    <row r="174" s="14" customFormat="1">
      <c r="A174" s="14"/>
      <c r="B174" s="258"/>
      <c r="C174" s="259"/>
      <c r="D174" s="240" t="s">
        <v>161</v>
      </c>
      <c r="E174" s="260" t="s">
        <v>1</v>
      </c>
      <c r="F174" s="261" t="s">
        <v>184</v>
      </c>
      <c r="G174" s="259"/>
      <c r="H174" s="262">
        <v>168</v>
      </c>
      <c r="I174" s="263"/>
      <c r="J174" s="259"/>
      <c r="K174" s="259"/>
      <c r="L174" s="264"/>
      <c r="M174" s="265"/>
      <c r="N174" s="266"/>
      <c r="O174" s="266"/>
      <c r="P174" s="266"/>
      <c r="Q174" s="266"/>
      <c r="R174" s="266"/>
      <c r="S174" s="266"/>
      <c r="T174" s="267"/>
      <c r="U174" s="14"/>
      <c r="V174" s="14"/>
      <c r="W174" s="14"/>
      <c r="X174" s="14"/>
      <c r="Y174" s="14"/>
      <c r="Z174" s="14"/>
      <c r="AA174" s="14"/>
      <c r="AB174" s="14"/>
      <c r="AC174" s="14"/>
      <c r="AD174" s="14"/>
      <c r="AE174" s="14"/>
      <c r="AT174" s="268" t="s">
        <v>161</v>
      </c>
      <c r="AU174" s="268" t="s">
        <v>99</v>
      </c>
      <c r="AV174" s="14" t="s">
        <v>99</v>
      </c>
      <c r="AW174" s="14" t="s">
        <v>48</v>
      </c>
      <c r="AX174" s="14" t="s">
        <v>91</v>
      </c>
      <c r="AY174" s="268" t="s">
        <v>145</v>
      </c>
    </row>
    <row r="175" s="2" customFormat="1" ht="24.15" customHeight="1">
      <c r="A175" s="39"/>
      <c r="B175" s="40"/>
      <c r="C175" s="227" t="s">
        <v>214</v>
      </c>
      <c r="D175" s="227" t="s">
        <v>148</v>
      </c>
      <c r="E175" s="228" t="s">
        <v>215</v>
      </c>
      <c r="F175" s="229" t="s">
        <v>216</v>
      </c>
      <c r="G175" s="230" t="s">
        <v>179</v>
      </c>
      <c r="H175" s="231">
        <v>180.19999999999999</v>
      </c>
      <c r="I175" s="232"/>
      <c r="J175" s="233">
        <f>ROUND(I175*H175,2)</f>
        <v>0</v>
      </c>
      <c r="K175" s="229" t="s">
        <v>152</v>
      </c>
      <c r="L175" s="45"/>
      <c r="M175" s="234" t="s">
        <v>1</v>
      </c>
      <c r="N175" s="235" t="s">
        <v>56</v>
      </c>
      <c r="O175" s="92"/>
      <c r="P175" s="236">
        <f>O175*H175</f>
        <v>0</v>
      </c>
      <c r="Q175" s="236">
        <v>0</v>
      </c>
      <c r="R175" s="236">
        <f>Q175*H175</f>
        <v>0</v>
      </c>
      <c r="S175" s="236">
        <v>0</v>
      </c>
      <c r="T175" s="237">
        <f>S175*H175</f>
        <v>0</v>
      </c>
      <c r="U175" s="39"/>
      <c r="V175" s="39"/>
      <c r="W175" s="39"/>
      <c r="X175" s="39"/>
      <c r="Y175" s="39"/>
      <c r="Z175" s="39"/>
      <c r="AA175" s="39"/>
      <c r="AB175" s="39"/>
      <c r="AC175" s="39"/>
      <c r="AD175" s="39"/>
      <c r="AE175" s="39"/>
      <c r="AR175" s="238" t="s">
        <v>153</v>
      </c>
      <c r="AT175" s="238" t="s">
        <v>148</v>
      </c>
      <c r="AU175" s="238" t="s">
        <v>99</v>
      </c>
      <c r="AY175" s="17" t="s">
        <v>145</v>
      </c>
      <c r="BE175" s="239">
        <f>IF(N175="základní",J175,0)</f>
        <v>0</v>
      </c>
      <c r="BF175" s="239">
        <f>IF(N175="snížená",J175,0)</f>
        <v>0</v>
      </c>
      <c r="BG175" s="239">
        <f>IF(N175="zákl. přenesená",J175,0)</f>
        <v>0</v>
      </c>
      <c r="BH175" s="239">
        <f>IF(N175="sníž. přenesená",J175,0)</f>
        <v>0</v>
      </c>
      <c r="BI175" s="239">
        <f>IF(N175="nulová",J175,0)</f>
        <v>0</v>
      </c>
      <c r="BJ175" s="17" t="s">
        <v>23</v>
      </c>
      <c r="BK175" s="239">
        <f>ROUND(I175*H175,2)</f>
        <v>0</v>
      </c>
      <c r="BL175" s="17" t="s">
        <v>153</v>
      </c>
      <c r="BM175" s="238" t="s">
        <v>217</v>
      </c>
    </row>
    <row r="176" s="2" customFormat="1">
      <c r="A176" s="39"/>
      <c r="B176" s="40"/>
      <c r="C176" s="41"/>
      <c r="D176" s="240" t="s">
        <v>155</v>
      </c>
      <c r="E176" s="41"/>
      <c r="F176" s="241" t="s">
        <v>218</v>
      </c>
      <c r="G176" s="41"/>
      <c r="H176" s="41"/>
      <c r="I176" s="242"/>
      <c r="J176" s="41"/>
      <c r="K176" s="41"/>
      <c r="L176" s="45"/>
      <c r="M176" s="243"/>
      <c r="N176" s="244"/>
      <c r="O176" s="92"/>
      <c r="P176" s="92"/>
      <c r="Q176" s="92"/>
      <c r="R176" s="92"/>
      <c r="S176" s="92"/>
      <c r="T176" s="93"/>
      <c r="U176" s="39"/>
      <c r="V176" s="39"/>
      <c r="W176" s="39"/>
      <c r="X176" s="39"/>
      <c r="Y176" s="39"/>
      <c r="Z176" s="39"/>
      <c r="AA176" s="39"/>
      <c r="AB176" s="39"/>
      <c r="AC176" s="39"/>
      <c r="AD176" s="39"/>
      <c r="AE176" s="39"/>
      <c r="AT176" s="17" t="s">
        <v>155</v>
      </c>
      <c r="AU176" s="17" t="s">
        <v>99</v>
      </c>
    </row>
    <row r="177" s="2" customFormat="1">
      <c r="A177" s="39"/>
      <c r="B177" s="40"/>
      <c r="C177" s="41"/>
      <c r="D177" s="245" t="s">
        <v>157</v>
      </c>
      <c r="E177" s="41"/>
      <c r="F177" s="246" t="s">
        <v>219</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7" t="s">
        <v>157</v>
      </c>
      <c r="AU177" s="17" t="s">
        <v>99</v>
      </c>
    </row>
    <row r="178" s="13" customFormat="1">
      <c r="A178" s="13"/>
      <c r="B178" s="248"/>
      <c r="C178" s="249"/>
      <c r="D178" s="240" t="s">
        <v>161</v>
      </c>
      <c r="E178" s="250" t="s">
        <v>1</v>
      </c>
      <c r="F178" s="251" t="s">
        <v>220</v>
      </c>
      <c r="G178" s="249"/>
      <c r="H178" s="250" t="s">
        <v>1</v>
      </c>
      <c r="I178" s="252"/>
      <c r="J178" s="249"/>
      <c r="K178" s="249"/>
      <c r="L178" s="253"/>
      <c r="M178" s="254"/>
      <c r="N178" s="255"/>
      <c r="O178" s="255"/>
      <c r="P178" s="255"/>
      <c r="Q178" s="255"/>
      <c r="R178" s="255"/>
      <c r="S178" s="255"/>
      <c r="T178" s="256"/>
      <c r="U178" s="13"/>
      <c r="V178" s="13"/>
      <c r="W178" s="13"/>
      <c r="X178" s="13"/>
      <c r="Y178" s="13"/>
      <c r="Z178" s="13"/>
      <c r="AA178" s="13"/>
      <c r="AB178" s="13"/>
      <c r="AC178" s="13"/>
      <c r="AD178" s="13"/>
      <c r="AE178" s="13"/>
      <c r="AT178" s="257" t="s">
        <v>161</v>
      </c>
      <c r="AU178" s="257" t="s">
        <v>99</v>
      </c>
      <c r="AV178" s="13" t="s">
        <v>23</v>
      </c>
      <c r="AW178" s="13" t="s">
        <v>48</v>
      </c>
      <c r="AX178" s="13" t="s">
        <v>91</v>
      </c>
      <c r="AY178" s="257" t="s">
        <v>145</v>
      </c>
    </row>
    <row r="179" s="14" customFormat="1">
      <c r="A179" s="14"/>
      <c r="B179" s="258"/>
      <c r="C179" s="259"/>
      <c r="D179" s="240" t="s">
        <v>161</v>
      </c>
      <c r="E179" s="260" t="s">
        <v>1</v>
      </c>
      <c r="F179" s="261" t="s">
        <v>221</v>
      </c>
      <c r="G179" s="259"/>
      <c r="H179" s="262">
        <v>180.19999999999999</v>
      </c>
      <c r="I179" s="263"/>
      <c r="J179" s="259"/>
      <c r="K179" s="259"/>
      <c r="L179" s="264"/>
      <c r="M179" s="265"/>
      <c r="N179" s="266"/>
      <c r="O179" s="266"/>
      <c r="P179" s="266"/>
      <c r="Q179" s="266"/>
      <c r="R179" s="266"/>
      <c r="S179" s="266"/>
      <c r="T179" s="267"/>
      <c r="U179" s="14"/>
      <c r="V179" s="14"/>
      <c r="W179" s="14"/>
      <c r="X179" s="14"/>
      <c r="Y179" s="14"/>
      <c r="Z179" s="14"/>
      <c r="AA179" s="14"/>
      <c r="AB179" s="14"/>
      <c r="AC179" s="14"/>
      <c r="AD179" s="14"/>
      <c r="AE179" s="14"/>
      <c r="AT179" s="268" t="s">
        <v>161</v>
      </c>
      <c r="AU179" s="268" t="s">
        <v>99</v>
      </c>
      <c r="AV179" s="14" t="s">
        <v>99</v>
      </c>
      <c r="AW179" s="14" t="s">
        <v>48</v>
      </c>
      <c r="AX179" s="14" t="s">
        <v>23</v>
      </c>
      <c r="AY179" s="268" t="s">
        <v>145</v>
      </c>
    </row>
    <row r="180" s="2" customFormat="1" ht="21.75" customHeight="1">
      <c r="A180" s="39"/>
      <c r="B180" s="40"/>
      <c r="C180" s="227" t="s">
        <v>28</v>
      </c>
      <c r="D180" s="227" t="s">
        <v>148</v>
      </c>
      <c r="E180" s="228" t="s">
        <v>222</v>
      </c>
      <c r="F180" s="229" t="s">
        <v>223</v>
      </c>
      <c r="G180" s="230" t="s">
        <v>179</v>
      </c>
      <c r="H180" s="231">
        <v>620</v>
      </c>
      <c r="I180" s="232"/>
      <c r="J180" s="233">
        <f>ROUND(I180*H180,2)</f>
        <v>0</v>
      </c>
      <c r="K180" s="229" t="s">
        <v>152</v>
      </c>
      <c r="L180" s="45"/>
      <c r="M180" s="234" t="s">
        <v>1</v>
      </c>
      <c r="N180" s="235" t="s">
        <v>56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153</v>
      </c>
      <c r="AT180" s="238" t="s">
        <v>148</v>
      </c>
      <c r="AU180" s="238" t="s">
        <v>99</v>
      </c>
      <c r="AY180" s="17" t="s">
        <v>145</v>
      </c>
      <c r="BE180" s="239">
        <f>IF(N180="základní",J180,0)</f>
        <v>0</v>
      </c>
      <c r="BF180" s="239">
        <f>IF(N180="snížená",J180,0)</f>
        <v>0</v>
      </c>
      <c r="BG180" s="239">
        <f>IF(N180="zákl. přenesená",J180,0)</f>
        <v>0</v>
      </c>
      <c r="BH180" s="239">
        <f>IF(N180="sníž. přenesená",J180,0)</f>
        <v>0</v>
      </c>
      <c r="BI180" s="239">
        <f>IF(N180="nulová",J180,0)</f>
        <v>0</v>
      </c>
      <c r="BJ180" s="17" t="s">
        <v>23</v>
      </c>
      <c r="BK180" s="239">
        <f>ROUND(I180*H180,2)</f>
        <v>0</v>
      </c>
      <c r="BL180" s="17" t="s">
        <v>153</v>
      </c>
      <c r="BM180" s="238" t="s">
        <v>224</v>
      </c>
    </row>
    <row r="181" s="2" customFormat="1">
      <c r="A181" s="39"/>
      <c r="B181" s="40"/>
      <c r="C181" s="41"/>
      <c r="D181" s="240" t="s">
        <v>155</v>
      </c>
      <c r="E181" s="41"/>
      <c r="F181" s="241" t="s">
        <v>225</v>
      </c>
      <c r="G181" s="41"/>
      <c r="H181" s="41"/>
      <c r="I181" s="242"/>
      <c r="J181" s="41"/>
      <c r="K181" s="41"/>
      <c r="L181" s="45"/>
      <c r="M181" s="243"/>
      <c r="N181" s="244"/>
      <c r="O181" s="92"/>
      <c r="P181" s="92"/>
      <c r="Q181" s="92"/>
      <c r="R181" s="92"/>
      <c r="S181" s="92"/>
      <c r="T181" s="93"/>
      <c r="U181" s="39"/>
      <c r="V181" s="39"/>
      <c r="W181" s="39"/>
      <c r="X181" s="39"/>
      <c r="Y181" s="39"/>
      <c r="Z181" s="39"/>
      <c r="AA181" s="39"/>
      <c r="AB181" s="39"/>
      <c r="AC181" s="39"/>
      <c r="AD181" s="39"/>
      <c r="AE181" s="39"/>
      <c r="AT181" s="17" t="s">
        <v>155</v>
      </c>
      <c r="AU181" s="17" t="s">
        <v>99</v>
      </c>
    </row>
    <row r="182" s="2" customFormat="1">
      <c r="A182" s="39"/>
      <c r="B182" s="40"/>
      <c r="C182" s="41"/>
      <c r="D182" s="245" t="s">
        <v>157</v>
      </c>
      <c r="E182" s="41"/>
      <c r="F182" s="246" t="s">
        <v>226</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7" t="s">
        <v>157</v>
      </c>
      <c r="AU182" s="17" t="s">
        <v>99</v>
      </c>
    </row>
    <row r="183" s="13" customFormat="1">
      <c r="A183" s="13"/>
      <c r="B183" s="248"/>
      <c r="C183" s="249"/>
      <c r="D183" s="240" t="s">
        <v>161</v>
      </c>
      <c r="E183" s="250" t="s">
        <v>1</v>
      </c>
      <c r="F183" s="251" t="s">
        <v>227</v>
      </c>
      <c r="G183" s="249"/>
      <c r="H183" s="250" t="s">
        <v>1</v>
      </c>
      <c r="I183" s="252"/>
      <c r="J183" s="249"/>
      <c r="K183" s="249"/>
      <c r="L183" s="253"/>
      <c r="M183" s="254"/>
      <c r="N183" s="255"/>
      <c r="O183" s="255"/>
      <c r="P183" s="255"/>
      <c r="Q183" s="255"/>
      <c r="R183" s="255"/>
      <c r="S183" s="255"/>
      <c r="T183" s="256"/>
      <c r="U183" s="13"/>
      <c r="V183" s="13"/>
      <c r="W183" s="13"/>
      <c r="X183" s="13"/>
      <c r="Y183" s="13"/>
      <c r="Z183" s="13"/>
      <c r="AA183" s="13"/>
      <c r="AB183" s="13"/>
      <c r="AC183" s="13"/>
      <c r="AD183" s="13"/>
      <c r="AE183" s="13"/>
      <c r="AT183" s="257" t="s">
        <v>161</v>
      </c>
      <c r="AU183" s="257" t="s">
        <v>99</v>
      </c>
      <c r="AV183" s="13" t="s">
        <v>23</v>
      </c>
      <c r="AW183" s="13" t="s">
        <v>48</v>
      </c>
      <c r="AX183" s="13" t="s">
        <v>91</v>
      </c>
      <c r="AY183" s="257" t="s">
        <v>145</v>
      </c>
    </row>
    <row r="184" s="14" customFormat="1">
      <c r="A184" s="14"/>
      <c r="B184" s="258"/>
      <c r="C184" s="259"/>
      <c r="D184" s="240" t="s">
        <v>161</v>
      </c>
      <c r="E184" s="260" t="s">
        <v>1</v>
      </c>
      <c r="F184" s="261" t="s">
        <v>228</v>
      </c>
      <c r="G184" s="259"/>
      <c r="H184" s="262">
        <v>620</v>
      </c>
      <c r="I184" s="263"/>
      <c r="J184" s="259"/>
      <c r="K184" s="259"/>
      <c r="L184" s="264"/>
      <c r="M184" s="265"/>
      <c r="N184" s="266"/>
      <c r="O184" s="266"/>
      <c r="P184" s="266"/>
      <c r="Q184" s="266"/>
      <c r="R184" s="266"/>
      <c r="S184" s="266"/>
      <c r="T184" s="267"/>
      <c r="U184" s="14"/>
      <c r="V184" s="14"/>
      <c r="W184" s="14"/>
      <c r="X184" s="14"/>
      <c r="Y184" s="14"/>
      <c r="Z184" s="14"/>
      <c r="AA184" s="14"/>
      <c r="AB184" s="14"/>
      <c r="AC184" s="14"/>
      <c r="AD184" s="14"/>
      <c r="AE184" s="14"/>
      <c r="AT184" s="268" t="s">
        <v>161</v>
      </c>
      <c r="AU184" s="268" t="s">
        <v>99</v>
      </c>
      <c r="AV184" s="14" t="s">
        <v>99</v>
      </c>
      <c r="AW184" s="14" t="s">
        <v>48</v>
      </c>
      <c r="AX184" s="14" t="s">
        <v>23</v>
      </c>
      <c r="AY184" s="268" t="s">
        <v>145</v>
      </c>
    </row>
    <row r="185" s="2" customFormat="1" ht="33" customHeight="1">
      <c r="A185" s="39"/>
      <c r="B185" s="40"/>
      <c r="C185" s="227" t="s">
        <v>229</v>
      </c>
      <c r="D185" s="227" t="s">
        <v>148</v>
      </c>
      <c r="E185" s="228" t="s">
        <v>230</v>
      </c>
      <c r="F185" s="229" t="s">
        <v>231</v>
      </c>
      <c r="G185" s="230" t="s">
        <v>179</v>
      </c>
      <c r="H185" s="231">
        <v>620</v>
      </c>
      <c r="I185" s="232"/>
      <c r="J185" s="233">
        <f>ROUND(I185*H185,2)</f>
        <v>0</v>
      </c>
      <c r="K185" s="229" t="s">
        <v>152</v>
      </c>
      <c r="L185" s="45"/>
      <c r="M185" s="234" t="s">
        <v>1</v>
      </c>
      <c r="N185" s="235" t="s">
        <v>56</v>
      </c>
      <c r="O185" s="92"/>
      <c r="P185" s="236">
        <f>O185*H185</f>
        <v>0</v>
      </c>
      <c r="Q185" s="236">
        <v>0</v>
      </c>
      <c r="R185" s="236">
        <f>Q185*H185</f>
        <v>0</v>
      </c>
      <c r="S185" s="236">
        <v>0</v>
      </c>
      <c r="T185" s="237">
        <f>S185*H185</f>
        <v>0</v>
      </c>
      <c r="U185" s="39"/>
      <c r="V185" s="39"/>
      <c r="W185" s="39"/>
      <c r="X185" s="39"/>
      <c r="Y185" s="39"/>
      <c r="Z185" s="39"/>
      <c r="AA185" s="39"/>
      <c r="AB185" s="39"/>
      <c r="AC185" s="39"/>
      <c r="AD185" s="39"/>
      <c r="AE185" s="39"/>
      <c r="AR185" s="238" t="s">
        <v>153</v>
      </c>
      <c r="AT185" s="238" t="s">
        <v>148</v>
      </c>
      <c r="AU185" s="238" t="s">
        <v>99</v>
      </c>
      <c r="AY185" s="17" t="s">
        <v>145</v>
      </c>
      <c r="BE185" s="239">
        <f>IF(N185="základní",J185,0)</f>
        <v>0</v>
      </c>
      <c r="BF185" s="239">
        <f>IF(N185="snížená",J185,0)</f>
        <v>0</v>
      </c>
      <c r="BG185" s="239">
        <f>IF(N185="zákl. přenesená",J185,0)</f>
        <v>0</v>
      </c>
      <c r="BH185" s="239">
        <f>IF(N185="sníž. přenesená",J185,0)</f>
        <v>0</v>
      </c>
      <c r="BI185" s="239">
        <f>IF(N185="nulová",J185,0)</f>
        <v>0</v>
      </c>
      <c r="BJ185" s="17" t="s">
        <v>23</v>
      </c>
      <c r="BK185" s="239">
        <f>ROUND(I185*H185,2)</f>
        <v>0</v>
      </c>
      <c r="BL185" s="17" t="s">
        <v>153</v>
      </c>
      <c r="BM185" s="238" t="s">
        <v>232</v>
      </c>
    </row>
    <row r="186" s="2" customFormat="1">
      <c r="A186" s="39"/>
      <c r="B186" s="40"/>
      <c r="C186" s="41"/>
      <c r="D186" s="240" t="s">
        <v>155</v>
      </c>
      <c r="E186" s="41"/>
      <c r="F186" s="241" t="s">
        <v>233</v>
      </c>
      <c r="G186" s="41"/>
      <c r="H186" s="41"/>
      <c r="I186" s="242"/>
      <c r="J186" s="41"/>
      <c r="K186" s="41"/>
      <c r="L186" s="45"/>
      <c r="M186" s="243"/>
      <c r="N186" s="244"/>
      <c r="O186" s="92"/>
      <c r="P186" s="92"/>
      <c r="Q186" s="92"/>
      <c r="R186" s="92"/>
      <c r="S186" s="92"/>
      <c r="T186" s="93"/>
      <c r="U186" s="39"/>
      <c r="V186" s="39"/>
      <c r="W186" s="39"/>
      <c r="X186" s="39"/>
      <c r="Y186" s="39"/>
      <c r="Z186" s="39"/>
      <c r="AA186" s="39"/>
      <c r="AB186" s="39"/>
      <c r="AC186" s="39"/>
      <c r="AD186" s="39"/>
      <c r="AE186" s="39"/>
      <c r="AT186" s="17" t="s">
        <v>155</v>
      </c>
      <c r="AU186" s="17" t="s">
        <v>99</v>
      </c>
    </row>
    <row r="187" s="2" customFormat="1">
      <c r="A187" s="39"/>
      <c r="B187" s="40"/>
      <c r="C187" s="41"/>
      <c r="D187" s="245" t="s">
        <v>157</v>
      </c>
      <c r="E187" s="41"/>
      <c r="F187" s="246" t="s">
        <v>234</v>
      </c>
      <c r="G187" s="41"/>
      <c r="H187" s="41"/>
      <c r="I187" s="242"/>
      <c r="J187" s="41"/>
      <c r="K187" s="41"/>
      <c r="L187" s="45"/>
      <c r="M187" s="243"/>
      <c r="N187" s="244"/>
      <c r="O187" s="92"/>
      <c r="P187" s="92"/>
      <c r="Q187" s="92"/>
      <c r="R187" s="92"/>
      <c r="S187" s="92"/>
      <c r="T187" s="93"/>
      <c r="U187" s="39"/>
      <c r="V187" s="39"/>
      <c r="W187" s="39"/>
      <c r="X187" s="39"/>
      <c r="Y187" s="39"/>
      <c r="Z187" s="39"/>
      <c r="AA187" s="39"/>
      <c r="AB187" s="39"/>
      <c r="AC187" s="39"/>
      <c r="AD187" s="39"/>
      <c r="AE187" s="39"/>
      <c r="AT187" s="17" t="s">
        <v>157</v>
      </c>
      <c r="AU187" s="17" t="s">
        <v>99</v>
      </c>
    </row>
    <row r="188" s="13" customFormat="1">
      <c r="A188" s="13"/>
      <c r="B188" s="248"/>
      <c r="C188" s="249"/>
      <c r="D188" s="240" t="s">
        <v>161</v>
      </c>
      <c r="E188" s="250" t="s">
        <v>1</v>
      </c>
      <c r="F188" s="251" t="s">
        <v>227</v>
      </c>
      <c r="G188" s="249"/>
      <c r="H188" s="250" t="s">
        <v>1</v>
      </c>
      <c r="I188" s="252"/>
      <c r="J188" s="249"/>
      <c r="K188" s="249"/>
      <c r="L188" s="253"/>
      <c r="M188" s="254"/>
      <c r="N188" s="255"/>
      <c r="O188" s="255"/>
      <c r="P188" s="255"/>
      <c r="Q188" s="255"/>
      <c r="R188" s="255"/>
      <c r="S188" s="255"/>
      <c r="T188" s="256"/>
      <c r="U188" s="13"/>
      <c r="V188" s="13"/>
      <c r="W188" s="13"/>
      <c r="X188" s="13"/>
      <c r="Y188" s="13"/>
      <c r="Z188" s="13"/>
      <c r="AA188" s="13"/>
      <c r="AB188" s="13"/>
      <c r="AC188" s="13"/>
      <c r="AD188" s="13"/>
      <c r="AE188" s="13"/>
      <c r="AT188" s="257" t="s">
        <v>161</v>
      </c>
      <c r="AU188" s="257" t="s">
        <v>99</v>
      </c>
      <c r="AV188" s="13" t="s">
        <v>23</v>
      </c>
      <c r="AW188" s="13" t="s">
        <v>48</v>
      </c>
      <c r="AX188" s="13" t="s">
        <v>91</v>
      </c>
      <c r="AY188" s="257" t="s">
        <v>145</v>
      </c>
    </row>
    <row r="189" s="14" customFormat="1">
      <c r="A189" s="14"/>
      <c r="B189" s="258"/>
      <c r="C189" s="259"/>
      <c r="D189" s="240" t="s">
        <v>161</v>
      </c>
      <c r="E189" s="260" t="s">
        <v>1</v>
      </c>
      <c r="F189" s="261" t="s">
        <v>228</v>
      </c>
      <c r="G189" s="259"/>
      <c r="H189" s="262">
        <v>620</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161</v>
      </c>
      <c r="AU189" s="268" t="s">
        <v>99</v>
      </c>
      <c r="AV189" s="14" t="s">
        <v>99</v>
      </c>
      <c r="AW189" s="14" t="s">
        <v>48</v>
      </c>
      <c r="AX189" s="14" t="s">
        <v>23</v>
      </c>
      <c r="AY189" s="268" t="s">
        <v>145</v>
      </c>
    </row>
    <row r="190" s="2" customFormat="1" ht="33" customHeight="1">
      <c r="A190" s="39"/>
      <c r="B190" s="40"/>
      <c r="C190" s="227" t="s">
        <v>235</v>
      </c>
      <c r="D190" s="227" t="s">
        <v>148</v>
      </c>
      <c r="E190" s="228" t="s">
        <v>236</v>
      </c>
      <c r="F190" s="229" t="s">
        <v>237</v>
      </c>
      <c r="G190" s="230" t="s">
        <v>179</v>
      </c>
      <c r="H190" s="231">
        <v>180.19999999999999</v>
      </c>
      <c r="I190" s="232"/>
      <c r="J190" s="233">
        <f>ROUND(I190*H190,2)</f>
        <v>0</v>
      </c>
      <c r="K190" s="229" t="s">
        <v>152</v>
      </c>
      <c r="L190" s="45"/>
      <c r="M190" s="234" t="s">
        <v>1</v>
      </c>
      <c r="N190" s="235" t="s">
        <v>56</v>
      </c>
      <c r="O190" s="92"/>
      <c r="P190" s="236">
        <f>O190*H190</f>
        <v>0</v>
      </c>
      <c r="Q190" s="236">
        <v>0</v>
      </c>
      <c r="R190" s="236">
        <f>Q190*H190</f>
        <v>0</v>
      </c>
      <c r="S190" s="236">
        <v>0</v>
      </c>
      <c r="T190" s="237">
        <f>S190*H190</f>
        <v>0</v>
      </c>
      <c r="U190" s="39"/>
      <c r="V190" s="39"/>
      <c r="W190" s="39"/>
      <c r="X190" s="39"/>
      <c r="Y190" s="39"/>
      <c r="Z190" s="39"/>
      <c r="AA190" s="39"/>
      <c r="AB190" s="39"/>
      <c r="AC190" s="39"/>
      <c r="AD190" s="39"/>
      <c r="AE190" s="39"/>
      <c r="AR190" s="238" t="s">
        <v>153</v>
      </c>
      <c r="AT190" s="238" t="s">
        <v>148</v>
      </c>
      <c r="AU190" s="238" t="s">
        <v>99</v>
      </c>
      <c r="AY190" s="17" t="s">
        <v>145</v>
      </c>
      <c r="BE190" s="239">
        <f>IF(N190="základní",J190,0)</f>
        <v>0</v>
      </c>
      <c r="BF190" s="239">
        <f>IF(N190="snížená",J190,0)</f>
        <v>0</v>
      </c>
      <c r="BG190" s="239">
        <f>IF(N190="zákl. přenesená",J190,0)</f>
        <v>0</v>
      </c>
      <c r="BH190" s="239">
        <f>IF(N190="sníž. přenesená",J190,0)</f>
        <v>0</v>
      </c>
      <c r="BI190" s="239">
        <f>IF(N190="nulová",J190,0)</f>
        <v>0</v>
      </c>
      <c r="BJ190" s="17" t="s">
        <v>23</v>
      </c>
      <c r="BK190" s="239">
        <f>ROUND(I190*H190,2)</f>
        <v>0</v>
      </c>
      <c r="BL190" s="17" t="s">
        <v>153</v>
      </c>
      <c r="BM190" s="238" t="s">
        <v>238</v>
      </c>
    </row>
    <row r="191" s="2" customFormat="1">
      <c r="A191" s="39"/>
      <c r="B191" s="40"/>
      <c r="C191" s="41"/>
      <c r="D191" s="240" t="s">
        <v>155</v>
      </c>
      <c r="E191" s="41"/>
      <c r="F191" s="241" t="s">
        <v>239</v>
      </c>
      <c r="G191" s="41"/>
      <c r="H191" s="41"/>
      <c r="I191" s="242"/>
      <c r="J191" s="41"/>
      <c r="K191" s="41"/>
      <c r="L191" s="45"/>
      <c r="M191" s="243"/>
      <c r="N191" s="244"/>
      <c r="O191" s="92"/>
      <c r="P191" s="92"/>
      <c r="Q191" s="92"/>
      <c r="R191" s="92"/>
      <c r="S191" s="92"/>
      <c r="T191" s="93"/>
      <c r="U191" s="39"/>
      <c r="V191" s="39"/>
      <c r="W191" s="39"/>
      <c r="X191" s="39"/>
      <c r="Y191" s="39"/>
      <c r="Z191" s="39"/>
      <c r="AA191" s="39"/>
      <c r="AB191" s="39"/>
      <c r="AC191" s="39"/>
      <c r="AD191" s="39"/>
      <c r="AE191" s="39"/>
      <c r="AT191" s="17" t="s">
        <v>155</v>
      </c>
      <c r="AU191" s="17" t="s">
        <v>99</v>
      </c>
    </row>
    <row r="192" s="2" customFormat="1">
      <c r="A192" s="39"/>
      <c r="B192" s="40"/>
      <c r="C192" s="41"/>
      <c r="D192" s="245" t="s">
        <v>157</v>
      </c>
      <c r="E192" s="41"/>
      <c r="F192" s="246" t="s">
        <v>240</v>
      </c>
      <c r="G192" s="41"/>
      <c r="H192" s="41"/>
      <c r="I192" s="242"/>
      <c r="J192" s="41"/>
      <c r="K192" s="41"/>
      <c r="L192" s="45"/>
      <c r="M192" s="243"/>
      <c r="N192" s="244"/>
      <c r="O192" s="92"/>
      <c r="P192" s="92"/>
      <c r="Q192" s="92"/>
      <c r="R192" s="92"/>
      <c r="S192" s="92"/>
      <c r="T192" s="93"/>
      <c r="U192" s="39"/>
      <c r="V192" s="39"/>
      <c r="W192" s="39"/>
      <c r="X192" s="39"/>
      <c r="Y192" s="39"/>
      <c r="Z192" s="39"/>
      <c r="AA192" s="39"/>
      <c r="AB192" s="39"/>
      <c r="AC192" s="39"/>
      <c r="AD192" s="39"/>
      <c r="AE192" s="39"/>
      <c r="AT192" s="17" t="s">
        <v>157</v>
      </c>
      <c r="AU192" s="17" t="s">
        <v>99</v>
      </c>
    </row>
    <row r="193" s="13" customFormat="1">
      <c r="A193" s="13"/>
      <c r="B193" s="248"/>
      <c r="C193" s="249"/>
      <c r="D193" s="240" t="s">
        <v>161</v>
      </c>
      <c r="E193" s="250" t="s">
        <v>1</v>
      </c>
      <c r="F193" s="251" t="s">
        <v>220</v>
      </c>
      <c r="G193" s="249"/>
      <c r="H193" s="250" t="s">
        <v>1</v>
      </c>
      <c r="I193" s="252"/>
      <c r="J193" s="249"/>
      <c r="K193" s="249"/>
      <c r="L193" s="253"/>
      <c r="M193" s="254"/>
      <c r="N193" s="255"/>
      <c r="O193" s="255"/>
      <c r="P193" s="255"/>
      <c r="Q193" s="255"/>
      <c r="R193" s="255"/>
      <c r="S193" s="255"/>
      <c r="T193" s="256"/>
      <c r="U193" s="13"/>
      <c r="V193" s="13"/>
      <c r="W193" s="13"/>
      <c r="X193" s="13"/>
      <c r="Y193" s="13"/>
      <c r="Z193" s="13"/>
      <c r="AA193" s="13"/>
      <c r="AB193" s="13"/>
      <c r="AC193" s="13"/>
      <c r="AD193" s="13"/>
      <c r="AE193" s="13"/>
      <c r="AT193" s="257" t="s">
        <v>161</v>
      </c>
      <c r="AU193" s="257" t="s">
        <v>99</v>
      </c>
      <c r="AV193" s="13" t="s">
        <v>23</v>
      </c>
      <c r="AW193" s="13" t="s">
        <v>48</v>
      </c>
      <c r="AX193" s="13" t="s">
        <v>91</v>
      </c>
      <c r="AY193" s="257" t="s">
        <v>145</v>
      </c>
    </row>
    <row r="194" s="14" customFormat="1">
      <c r="A194" s="14"/>
      <c r="B194" s="258"/>
      <c r="C194" s="259"/>
      <c r="D194" s="240" t="s">
        <v>161</v>
      </c>
      <c r="E194" s="260" t="s">
        <v>1</v>
      </c>
      <c r="F194" s="261" t="s">
        <v>221</v>
      </c>
      <c r="G194" s="259"/>
      <c r="H194" s="262">
        <v>180.19999999999999</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161</v>
      </c>
      <c r="AU194" s="268" t="s">
        <v>99</v>
      </c>
      <c r="AV194" s="14" t="s">
        <v>99</v>
      </c>
      <c r="AW194" s="14" t="s">
        <v>48</v>
      </c>
      <c r="AX194" s="14" t="s">
        <v>23</v>
      </c>
      <c r="AY194" s="268" t="s">
        <v>145</v>
      </c>
    </row>
    <row r="195" s="2" customFormat="1" ht="24.15" customHeight="1">
      <c r="A195" s="39"/>
      <c r="B195" s="40"/>
      <c r="C195" s="227" t="s">
        <v>241</v>
      </c>
      <c r="D195" s="227" t="s">
        <v>148</v>
      </c>
      <c r="E195" s="228" t="s">
        <v>242</v>
      </c>
      <c r="F195" s="229" t="s">
        <v>243</v>
      </c>
      <c r="G195" s="230" t="s">
        <v>244</v>
      </c>
      <c r="H195" s="231">
        <v>68</v>
      </c>
      <c r="I195" s="232"/>
      <c r="J195" s="233">
        <f>ROUND(I195*H195,2)</f>
        <v>0</v>
      </c>
      <c r="K195" s="229" t="s">
        <v>152</v>
      </c>
      <c r="L195" s="45"/>
      <c r="M195" s="234" t="s">
        <v>1</v>
      </c>
      <c r="N195" s="235" t="s">
        <v>56</v>
      </c>
      <c r="O195" s="92"/>
      <c r="P195" s="236">
        <f>O195*H195</f>
        <v>0</v>
      </c>
      <c r="Q195" s="236">
        <v>9.0000000000000006E-05</v>
      </c>
      <c r="R195" s="236">
        <f>Q195*H195</f>
        <v>0.0061200000000000004</v>
      </c>
      <c r="S195" s="236">
        <v>0</v>
      </c>
      <c r="T195" s="237">
        <f>S195*H195</f>
        <v>0</v>
      </c>
      <c r="U195" s="39"/>
      <c r="V195" s="39"/>
      <c r="W195" s="39"/>
      <c r="X195" s="39"/>
      <c r="Y195" s="39"/>
      <c r="Z195" s="39"/>
      <c r="AA195" s="39"/>
      <c r="AB195" s="39"/>
      <c r="AC195" s="39"/>
      <c r="AD195" s="39"/>
      <c r="AE195" s="39"/>
      <c r="AR195" s="238" t="s">
        <v>153</v>
      </c>
      <c r="AT195" s="238" t="s">
        <v>148</v>
      </c>
      <c r="AU195" s="238" t="s">
        <v>99</v>
      </c>
      <c r="AY195" s="17" t="s">
        <v>145</v>
      </c>
      <c r="BE195" s="239">
        <f>IF(N195="základní",J195,0)</f>
        <v>0</v>
      </c>
      <c r="BF195" s="239">
        <f>IF(N195="snížená",J195,0)</f>
        <v>0</v>
      </c>
      <c r="BG195" s="239">
        <f>IF(N195="zákl. přenesená",J195,0)</f>
        <v>0</v>
      </c>
      <c r="BH195" s="239">
        <f>IF(N195="sníž. přenesená",J195,0)</f>
        <v>0</v>
      </c>
      <c r="BI195" s="239">
        <f>IF(N195="nulová",J195,0)</f>
        <v>0</v>
      </c>
      <c r="BJ195" s="17" t="s">
        <v>23</v>
      </c>
      <c r="BK195" s="239">
        <f>ROUND(I195*H195,2)</f>
        <v>0</v>
      </c>
      <c r="BL195" s="17" t="s">
        <v>153</v>
      </c>
      <c r="BM195" s="238" t="s">
        <v>245</v>
      </c>
    </row>
    <row r="196" s="2" customFormat="1">
      <c r="A196" s="39"/>
      <c r="B196" s="40"/>
      <c r="C196" s="41"/>
      <c r="D196" s="240" t="s">
        <v>155</v>
      </c>
      <c r="E196" s="41"/>
      <c r="F196" s="241" t="s">
        <v>246</v>
      </c>
      <c r="G196" s="41"/>
      <c r="H196" s="41"/>
      <c r="I196" s="242"/>
      <c r="J196" s="41"/>
      <c r="K196" s="41"/>
      <c r="L196" s="45"/>
      <c r="M196" s="243"/>
      <c r="N196" s="244"/>
      <c r="O196" s="92"/>
      <c r="P196" s="92"/>
      <c r="Q196" s="92"/>
      <c r="R196" s="92"/>
      <c r="S196" s="92"/>
      <c r="T196" s="93"/>
      <c r="U196" s="39"/>
      <c r="V196" s="39"/>
      <c r="W196" s="39"/>
      <c r="X196" s="39"/>
      <c r="Y196" s="39"/>
      <c r="Z196" s="39"/>
      <c r="AA196" s="39"/>
      <c r="AB196" s="39"/>
      <c r="AC196" s="39"/>
      <c r="AD196" s="39"/>
      <c r="AE196" s="39"/>
      <c r="AT196" s="17" t="s">
        <v>155</v>
      </c>
      <c r="AU196" s="17" t="s">
        <v>99</v>
      </c>
    </row>
    <row r="197" s="2" customFormat="1">
      <c r="A197" s="39"/>
      <c r="B197" s="40"/>
      <c r="C197" s="41"/>
      <c r="D197" s="245" t="s">
        <v>157</v>
      </c>
      <c r="E197" s="41"/>
      <c r="F197" s="246" t="s">
        <v>247</v>
      </c>
      <c r="G197" s="41"/>
      <c r="H197" s="41"/>
      <c r="I197" s="242"/>
      <c r="J197" s="41"/>
      <c r="K197" s="41"/>
      <c r="L197" s="45"/>
      <c r="M197" s="243"/>
      <c r="N197" s="244"/>
      <c r="O197" s="92"/>
      <c r="P197" s="92"/>
      <c r="Q197" s="92"/>
      <c r="R197" s="92"/>
      <c r="S197" s="92"/>
      <c r="T197" s="93"/>
      <c r="U197" s="39"/>
      <c r="V197" s="39"/>
      <c r="W197" s="39"/>
      <c r="X197" s="39"/>
      <c r="Y197" s="39"/>
      <c r="Z197" s="39"/>
      <c r="AA197" s="39"/>
      <c r="AB197" s="39"/>
      <c r="AC197" s="39"/>
      <c r="AD197" s="39"/>
      <c r="AE197" s="39"/>
      <c r="AT197" s="17" t="s">
        <v>157</v>
      </c>
      <c r="AU197" s="17" t="s">
        <v>99</v>
      </c>
    </row>
    <row r="198" s="13" customFormat="1">
      <c r="A198" s="13"/>
      <c r="B198" s="248"/>
      <c r="C198" s="249"/>
      <c r="D198" s="240" t="s">
        <v>161</v>
      </c>
      <c r="E198" s="250" t="s">
        <v>1</v>
      </c>
      <c r="F198" s="251" t="s">
        <v>248</v>
      </c>
      <c r="G198" s="249"/>
      <c r="H198" s="250" t="s">
        <v>1</v>
      </c>
      <c r="I198" s="252"/>
      <c r="J198" s="249"/>
      <c r="K198" s="249"/>
      <c r="L198" s="253"/>
      <c r="M198" s="254"/>
      <c r="N198" s="255"/>
      <c r="O198" s="255"/>
      <c r="P198" s="255"/>
      <c r="Q198" s="255"/>
      <c r="R198" s="255"/>
      <c r="S198" s="255"/>
      <c r="T198" s="256"/>
      <c r="U198" s="13"/>
      <c r="V198" s="13"/>
      <c r="W198" s="13"/>
      <c r="X198" s="13"/>
      <c r="Y198" s="13"/>
      <c r="Z198" s="13"/>
      <c r="AA198" s="13"/>
      <c r="AB198" s="13"/>
      <c r="AC198" s="13"/>
      <c r="AD198" s="13"/>
      <c r="AE198" s="13"/>
      <c r="AT198" s="257" t="s">
        <v>161</v>
      </c>
      <c r="AU198" s="257" t="s">
        <v>99</v>
      </c>
      <c r="AV198" s="13" t="s">
        <v>23</v>
      </c>
      <c r="AW198" s="13" t="s">
        <v>48</v>
      </c>
      <c r="AX198" s="13" t="s">
        <v>91</v>
      </c>
      <c r="AY198" s="257" t="s">
        <v>145</v>
      </c>
    </row>
    <row r="199" s="14" customFormat="1">
      <c r="A199" s="14"/>
      <c r="B199" s="258"/>
      <c r="C199" s="259"/>
      <c r="D199" s="240" t="s">
        <v>161</v>
      </c>
      <c r="E199" s="260" t="s">
        <v>1</v>
      </c>
      <c r="F199" s="261" t="s">
        <v>249</v>
      </c>
      <c r="G199" s="259"/>
      <c r="H199" s="262">
        <v>68</v>
      </c>
      <c r="I199" s="263"/>
      <c r="J199" s="259"/>
      <c r="K199" s="259"/>
      <c r="L199" s="264"/>
      <c r="M199" s="265"/>
      <c r="N199" s="266"/>
      <c r="O199" s="266"/>
      <c r="P199" s="266"/>
      <c r="Q199" s="266"/>
      <c r="R199" s="266"/>
      <c r="S199" s="266"/>
      <c r="T199" s="267"/>
      <c r="U199" s="14"/>
      <c r="V199" s="14"/>
      <c r="W199" s="14"/>
      <c r="X199" s="14"/>
      <c r="Y199" s="14"/>
      <c r="Z199" s="14"/>
      <c r="AA199" s="14"/>
      <c r="AB199" s="14"/>
      <c r="AC199" s="14"/>
      <c r="AD199" s="14"/>
      <c r="AE199" s="14"/>
      <c r="AT199" s="268" t="s">
        <v>161</v>
      </c>
      <c r="AU199" s="268" t="s">
        <v>99</v>
      </c>
      <c r="AV199" s="14" t="s">
        <v>99</v>
      </c>
      <c r="AW199" s="14" t="s">
        <v>48</v>
      </c>
      <c r="AX199" s="14" t="s">
        <v>23</v>
      </c>
      <c r="AY199" s="268" t="s">
        <v>145</v>
      </c>
    </row>
    <row r="200" s="2" customFormat="1" ht="33" customHeight="1">
      <c r="A200" s="39"/>
      <c r="B200" s="40"/>
      <c r="C200" s="227" t="s">
        <v>250</v>
      </c>
      <c r="D200" s="227" t="s">
        <v>148</v>
      </c>
      <c r="E200" s="228" t="s">
        <v>251</v>
      </c>
      <c r="F200" s="229" t="s">
        <v>252</v>
      </c>
      <c r="G200" s="230" t="s">
        <v>172</v>
      </c>
      <c r="H200" s="231">
        <v>226.80600000000001</v>
      </c>
      <c r="I200" s="232"/>
      <c r="J200" s="233">
        <f>ROUND(I200*H200,2)</f>
        <v>0</v>
      </c>
      <c r="K200" s="229" t="s">
        <v>152</v>
      </c>
      <c r="L200" s="45"/>
      <c r="M200" s="234" t="s">
        <v>1</v>
      </c>
      <c r="N200" s="235" t="s">
        <v>56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153</v>
      </c>
      <c r="AT200" s="238" t="s">
        <v>148</v>
      </c>
      <c r="AU200" s="238" t="s">
        <v>99</v>
      </c>
      <c r="AY200" s="17" t="s">
        <v>145</v>
      </c>
      <c r="BE200" s="239">
        <f>IF(N200="základní",J200,0)</f>
        <v>0</v>
      </c>
      <c r="BF200" s="239">
        <f>IF(N200="snížená",J200,0)</f>
        <v>0</v>
      </c>
      <c r="BG200" s="239">
        <f>IF(N200="zákl. přenesená",J200,0)</f>
        <v>0</v>
      </c>
      <c r="BH200" s="239">
        <f>IF(N200="sníž. přenesená",J200,0)</f>
        <v>0</v>
      </c>
      <c r="BI200" s="239">
        <f>IF(N200="nulová",J200,0)</f>
        <v>0</v>
      </c>
      <c r="BJ200" s="17" t="s">
        <v>23</v>
      </c>
      <c r="BK200" s="239">
        <f>ROUND(I200*H200,2)</f>
        <v>0</v>
      </c>
      <c r="BL200" s="17" t="s">
        <v>153</v>
      </c>
      <c r="BM200" s="238" t="s">
        <v>253</v>
      </c>
    </row>
    <row r="201" s="2" customFormat="1">
      <c r="A201" s="39"/>
      <c r="B201" s="40"/>
      <c r="C201" s="41"/>
      <c r="D201" s="240" t="s">
        <v>155</v>
      </c>
      <c r="E201" s="41"/>
      <c r="F201" s="241" t="s">
        <v>254</v>
      </c>
      <c r="G201" s="41"/>
      <c r="H201" s="41"/>
      <c r="I201" s="242"/>
      <c r="J201" s="41"/>
      <c r="K201" s="41"/>
      <c r="L201" s="45"/>
      <c r="M201" s="243"/>
      <c r="N201" s="244"/>
      <c r="O201" s="92"/>
      <c r="P201" s="92"/>
      <c r="Q201" s="92"/>
      <c r="R201" s="92"/>
      <c r="S201" s="92"/>
      <c r="T201" s="93"/>
      <c r="U201" s="39"/>
      <c r="V201" s="39"/>
      <c r="W201" s="39"/>
      <c r="X201" s="39"/>
      <c r="Y201" s="39"/>
      <c r="Z201" s="39"/>
      <c r="AA201" s="39"/>
      <c r="AB201" s="39"/>
      <c r="AC201" s="39"/>
      <c r="AD201" s="39"/>
      <c r="AE201" s="39"/>
      <c r="AT201" s="17" t="s">
        <v>155</v>
      </c>
      <c r="AU201" s="17" t="s">
        <v>99</v>
      </c>
    </row>
    <row r="202" s="2" customFormat="1">
      <c r="A202" s="39"/>
      <c r="B202" s="40"/>
      <c r="C202" s="41"/>
      <c r="D202" s="245" t="s">
        <v>157</v>
      </c>
      <c r="E202" s="41"/>
      <c r="F202" s="246" t="s">
        <v>255</v>
      </c>
      <c r="G202" s="41"/>
      <c r="H202" s="41"/>
      <c r="I202" s="242"/>
      <c r="J202" s="41"/>
      <c r="K202" s="41"/>
      <c r="L202" s="45"/>
      <c r="M202" s="243"/>
      <c r="N202" s="244"/>
      <c r="O202" s="92"/>
      <c r="P202" s="92"/>
      <c r="Q202" s="92"/>
      <c r="R202" s="92"/>
      <c r="S202" s="92"/>
      <c r="T202" s="93"/>
      <c r="U202" s="39"/>
      <c r="V202" s="39"/>
      <c r="W202" s="39"/>
      <c r="X202" s="39"/>
      <c r="Y202" s="39"/>
      <c r="Z202" s="39"/>
      <c r="AA202" s="39"/>
      <c r="AB202" s="39"/>
      <c r="AC202" s="39"/>
      <c r="AD202" s="39"/>
      <c r="AE202" s="39"/>
      <c r="AT202" s="17" t="s">
        <v>157</v>
      </c>
      <c r="AU202" s="17" t="s">
        <v>99</v>
      </c>
    </row>
    <row r="203" s="2" customFormat="1">
      <c r="A203" s="39"/>
      <c r="B203" s="40"/>
      <c r="C203" s="41"/>
      <c r="D203" s="240" t="s">
        <v>159</v>
      </c>
      <c r="E203" s="41"/>
      <c r="F203" s="247" t="s">
        <v>256</v>
      </c>
      <c r="G203" s="41"/>
      <c r="H203" s="41"/>
      <c r="I203" s="242"/>
      <c r="J203" s="41"/>
      <c r="K203" s="41"/>
      <c r="L203" s="45"/>
      <c r="M203" s="243"/>
      <c r="N203" s="244"/>
      <c r="O203" s="92"/>
      <c r="P203" s="92"/>
      <c r="Q203" s="92"/>
      <c r="R203" s="92"/>
      <c r="S203" s="92"/>
      <c r="T203" s="93"/>
      <c r="U203" s="39"/>
      <c r="V203" s="39"/>
      <c r="W203" s="39"/>
      <c r="X203" s="39"/>
      <c r="Y203" s="39"/>
      <c r="Z203" s="39"/>
      <c r="AA203" s="39"/>
      <c r="AB203" s="39"/>
      <c r="AC203" s="39"/>
      <c r="AD203" s="39"/>
      <c r="AE203" s="39"/>
      <c r="AT203" s="17" t="s">
        <v>159</v>
      </c>
      <c r="AU203" s="17" t="s">
        <v>99</v>
      </c>
    </row>
    <row r="204" s="12" customFormat="1" ht="22.8" customHeight="1">
      <c r="A204" s="12"/>
      <c r="B204" s="211"/>
      <c r="C204" s="212"/>
      <c r="D204" s="213" t="s">
        <v>90</v>
      </c>
      <c r="E204" s="225" t="s">
        <v>257</v>
      </c>
      <c r="F204" s="225" t="s">
        <v>258</v>
      </c>
      <c r="G204" s="212"/>
      <c r="H204" s="212"/>
      <c r="I204" s="215"/>
      <c r="J204" s="226">
        <f>BK204</f>
        <v>0</v>
      </c>
      <c r="K204" s="212"/>
      <c r="L204" s="217"/>
      <c r="M204" s="218"/>
      <c r="N204" s="219"/>
      <c r="O204" s="219"/>
      <c r="P204" s="220">
        <f>SUM(P205:P230)</f>
        <v>0</v>
      </c>
      <c r="Q204" s="219"/>
      <c r="R204" s="220">
        <f>SUM(R205:R230)</f>
        <v>16.841053780000003</v>
      </c>
      <c r="S204" s="219"/>
      <c r="T204" s="221">
        <f>SUM(T205:T230)</f>
        <v>0</v>
      </c>
      <c r="U204" s="12"/>
      <c r="V204" s="12"/>
      <c r="W204" s="12"/>
      <c r="X204" s="12"/>
      <c r="Y204" s="12"/>
      <c r="Z204" s="12"/>
      <c r="AA204" s="12"/>
      <c r="AB204" s="12"/>
      <c r="AC204" s="12"/>
      <c r="AD204" s="12"/>
      <c r="AE204" s="12"/>
      <c r="AR204" s="222" t="s">
        <v>23</v>
      </c>
      <c r="AT204" s="223" t="s">
        <v>90</v>
      </c>
      <c r="AU204" s="223" t="s">
        <v>23</v>
      </c>
      <c r="AY204" s="222" t="s">
        <v>145</v>
      </c>
      <c r="BK204" s="224">
        <f>SUM(BK205:BK230)</f>
        <v>0</v>
      </c>
    </row>
    <row r="205" s="2" customFormat="1" ht="24.15" customHeight="1">
      <c r="A205" s="39"/>
      <c r="B205" s="40"/>
      <c r="C205" s="227" t="s">
        <v>8</v>
      </c>
      <c r="D205" s="227" t="s">
        <v>148</v>
      </c>
      <c r="E205" s="228" t="s">
        <v>259</v>
      </c>
      <c r="F205" s="229" t="s">
        <v>260</v>
      </c>
      <c r="G205" s="230" t="s">
        <v>179</v>
      </c>
      <c r="H205" s="231">
        <v>11.800000000000001</v>
      </c>
      <c r="I205" s="232"/>
      <c r="J205" s="233">
        <f>ROUND(I205*H205,2)</f>
        <v>0</v>
      </c>
      <c r="K205" s="229" t="s">
        <v>152</v>
      </c>
      <c r="L205" s="45"/>
      <c r="M205" s="234" t="s">
        <v>1</v>
      </c>
      <c r="N205" s="235" t="s">
        <v>56</v>
      </c>
      <c r="O205" s="92"/>
      <c r="P205" s="236">
        <f>O205*H205</f>
        <v>0</v>
      </c>
      <c r="Q205" s="236">
        <v>0.1837</v>
      </c>
      <c r="R205" s="236">
        <f>Q205*H205</f>
        <v>2.1676600000000001</v>
      </c>
      <c r="S205" s="236">
        <v>0</v>
      </c>
      <c r="T205" s="237">
        <f>S205*H205</f>
        <v>0</v>
      </c>
      <c r="U205" s="39"/>
      <c r="V205" s="39"/>
      <c r="W205" s="39"/>
      <c r="X205" s="39"/>
      <c r="Y205" s="39"/>
      <c r="Z205" s="39"/>
      <c r="AA205" s="39"/>
      <c r="AB205" s="39"/>
      <c r="AC205" s="39"/>
      <c r="AD205" s="39"/>
      <c r="AE205" s="39"/>
      <c r="AR205" s="238" t="s">
        <v>153</v>
      </c>
      <c r="AT205" s="238" t="s">
        <v>148</v>
      </c>
      <c r="AU205" s="238" t="s">
        <v>99</v>
      </c>
      <c r="AY205" s="17" t="s">
        <v>145</v>
      </c>
      <c r="BE205" s="239">
        <f>IF(N205="základní",J205,0)</f>
        <v>0</v>
      </c>
      <c r="BF205" s="239">
        <f>IF(N205="snížená",J205,0)</f>
        <v>0</v>
      </c>
      <c r="BG205" s="239">
        <f>IF(N205="zákl. přenesená",J205,0)</f>
        <v>0</v>
      </c>
      <c r="BH205" s="239">
        <f>IF(N205="sníž. přenesená",J205,0)</f>
        <v>0</v>
      </c>
      <c r="BI205" s="239">
        <f>IF(N205="nulová",J205,0)</f>
        <v>0</v>
      </c>
      <c r="BJ205" s="17" t="s">
        <v>23</v>
      </c>
      <c r="BK205" s="239">
        <f>ROUND(I205*H205,2)</f>
        <v>0</v>
      </c>
      <c r="BL205" s="17" t="s">
        <v>153</v>
      </c>
      <c r="BM205" s="238" t="s">
        <v>261</v>
      </c>
    </row>
    <row r="206" s="2" customFormat="1">
      <c r="A206" s="39"/>
      <c r="B206" s="40"/>
      <c r="C206" s="41"/>
      <c r="D206" s="240" t="s">
        <v>155</v>
      </c>
      <c r="E206" s="41"/>
      <c r="F206" s="241" t="s">
        <v>262</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7" t="s">
        <v>155</v>
      </c>
      <c r="AU206" s="17" t="s">
        <v>99</v>
      </c>
    </row>
    <row r="207" s="2" customFormat="1">
      <c r="A207" s="39"/>
      <c r="B207" s="40"/>
      <c r="C207" s="41"/>
      <c r="D207" s="245" t="s">
        <v>157</v>
      </c>
      <c r="E207" s="41"/>
      <c r="F207" s="246" t="s">
        <v>263</v>
      </c>
      <c r="G207" s="41"/>
      <c r="H207" s="41"/>
      <c r="I207" s="242"/>
      <c r="J207" s="41"/>
      <c r="K207" s="41"/>
      <c r="L207" s="45"/>
      <c r="M207" s="243"/>
      <c r="N207" s="244"/>
      <c r="O207" s="92"/>
      <c r="P207" s="92"/>
      <c r="Q207" s="92"/>
      <c r="R207" s="92"/>
      <c r="S207" s="92"/>
      <c r="T207" s="93"/>
      <c r="U207" s="39"/>
      <c r="V207" s="39"/>
      <c r="W207" s="39"/>
      <c r="X207" s="39"/>
      <c r="Y207" s="39"/>
      <c r="Z207" s="39"/>
      <c r="AA207" s="39"/>
      <c r="AB207" s="39"/>
      <c r="AC207" s="39"/>
      <c r="AD207" s="39"/>
      <c r="AE207" s="39"/>
      <c r="AT207" s="17" t="s">
        <v>157</v>
      </c>
      <c r="AU207" s="17" t="s">
        <v>99</v>
      </c>
    </row>
    <row r="208" s="2" customFormat="1">
      <c r="A208" s="39"/>
      <c r="B208" s="40"/>
      <c r="C208" s="41"/>
      <c r="D208" s="240" t="s">
        <v>159</v>
      </c>
      <c r="E208" s="41"/>
      <c r="F208" s="247" t="s">
        <v>264</v>
      </c>
      <c r="G208" s="41"/>
      <c r="H208" s="41"/>
      <c r="I208" s="242"/>
      <c r="J208" s="41"/>
      <c r="K208" s="41"/>
      <c r="L208" s="45"/>
      <c r="M208" s="243"/>
      <c r="N208" s="244"/>
      <c r="O208" s="92"/>
      <c r="P208" s="92"/>
      <c r="Q208" s="92"/>
      <c r="R208" s="92"/>
      <c r="S208" s="92"/>
      <c r="T208" s="93"/>
      <c r="U208" s="39"/>
      <c r="V208" s="39"/>
      <c r="W208" s="39"/>
      <c r="X208" s="39"/>
      <c r="Y208" s="39"/>
      <c r="Z208" s="39"/>
      <c r="AA208" s="39"/>
      <c r="AB208" s="39"/>
      <c r="AC208" s="39"/>
      <c r="AD208" s="39"/>
      <c r="AE208" s="39"/>
      <c r="AT208" s="17" t="s">
        <v>159</v>
      </c>
      <c r="AU208" s="17" t="s">
        <v>99</v>
      </c>
    </row>
    <row r="209" s="13" customFormat="1">
      <c r="A209" s="13"/>
      <c r="B209" s="248"/>
      <c r="C209" s="249"/>
      <c r="D209" s="240" t="s">
        <v>161</v>
      </c>
      <c r="E209" s="250" t="s">
        <v>1</v>
      </c>
      <c r="F209" s="251" t="s">
        <v>265</v>
      </c>
      <c r="G209" s="249"/>
      <c r="H209" s="250" t="s">
        <v>1</v>
      </c>
      <c r="I209" s="252"/>
      <c r="J209" s="249"/>
      <c r="K209" s="249"/>
      <c r="L209" s="253"/>
      <c r="M209" s="254"/>
      <c r="N209" s="255"/>
      <c r="O209" s="255"/>
      <c r="P209" s="255"/>
      <c r="Q209" s="255"/>
      <c r="R209" s="255"/>
      <c r="S209" s="255"/>
      <c r="T209" s="256"/>
      <c r="U209" s="13"/>
      <c r="V209" s="13"/>
      <c r="W209" s="13"/>
      <c r="X209" s="13"/>
      <c r="Y209" s="13"/>
      <c r="Z209" s="13"/>
      <c r="AA209" s="13"/>
      <c r="AB209" s="13"/>
      <c r="AC209" s="13"/>
      <c r="AD209" s="13"/>
      <c r="AE209" s="13"/>
      <c r="AT209" s="257" t="s">
        <v>161</v>
      </c>
      <c r="AU209" s="257" t="s">
        <v>99</v>
      </c>
      <c r="AV209" s="13" t="s">
        <v>23</v>
      </c>
      <c r="AW209" s="13" t="s">
        <v>48</v>
      </c>
      <c r="AX209" s="13" t="s">
        <v>91</v>
      </c>
      <c r="AY209" s="257" t="s">
        <v>145</v>
      </c>
    </row>
    <row r="210" s="14" customFormat="1">
      <c r="A210" s="14"/>
      <c r="B210" s="258"/>
      <c r="C210" s="259"/>
      <c r="D210" s="240" t="s">
        <v>161</v>
      </c>
      <c r="E210" s="260" t="s">
        <v>1</v>
      </c>
      <c r="F210" s="261" t="s">
        <v>266</v>
      </c>
      <c r="G210" s="259"/>
      <c r="H210" s="262">
        <v>11.800000000000001</v>
      </c>
      <c r="I210" s="263"/>
      <c r="J210" s="259"/>
      <c r="K210" s="259"/>
      <c r="L210" s="264"/>
      <c r="M210" s="265"/>
      <c r="N210" s="266"/>
      <c r="O210" s="266"/>
      <c r="P210" s="266"/>
      <c r="Q210" s="266"/>
      <c r="R210" s="266"/>
      <c r="S210" s="266"/>
      <c r="T210" s="267"/>
      <c r="U210" s="14"/>
      <c r="V210" s="14"/>
      <c r="W210" s="14"/>
      <c r="X210" s="14"/>
      <c r="Y210" s="14"/>
      <c r="Z210" s="14"/>
      <c r="AA210" s="14"/>
      <c r="AB210" s="14"/>
      <c r="AC210" s="14"/>
      <c r="AD210" s="14"/>
      <c r="AE210" s="14"/>
      <c r="AT210" s="268" t="s">
        <v>161</v>
      </c>
      <c r="AU210" s="268" t="s">
        <v>99</v>
      </c>
      <c r="AV210" s="14" t="s">
        <v>99</v>
      </c>
      <c r="AW210" s="14" t="s">
        <v>48</v>
      </c>
      <c r="AX210" s="14" t="s">
        <v>23</v>
      </c>
      <c r="AY210" s="268" t="s">
        <v>145</v>
      </c>
    </row>
    <row r="211" s="2" customFormat="1" ht="24.15" customHeight="1">
      <c r="A211" s="39"/>
      <c r="B211" s="40"/>
      <c r="C211" s="227" t="s">
        <v>267</v>
      </c>
      <c r="D211" s="227" t="s">
        <v>148</v>
      </c>
      <c r="E211" s="228" t="s">
        <v>268</v>
      </c>
      <c r="F211" s="229" t="s">
        <v>269</v>
      </c>
      <c r="G211" s="230" t="s">
        <v>244</v>
      </c>
      <c r="H211" s="231">
        <v>78.700000000000003</v>
      </c>
      <c r="I211" s="232"/>
      <c r="J211" s="233">
        <f>ROUND(I211*H211,2)</f>
        <v>0</v>
      </c>
      <c r="K211" s="229" t="s">
        <v>152</v>
      </c>
      <c r="L211" s="45"/>
      <c r="M211" s="234" t="s">
        <v>1</v>
      </c>
      <c r="N211" s="235" t="s">
        <v>56</v>
      </c>
      <c r="O211" s="92"/>
      <c r="P211" s="236">
        <f>O211*H211</f>
        <v>0</v>
      </c>
      <c r="Q211" s="236">
        <v>0.089779999999999999</v>
      </c>
      <c r="R211" s="236">
        <f>Q211*H211</f>
        <v>7.0656860000000004</v>
      </c>
      <c r="S211" s="236">
        <v>0</v>
      </c>
      <c r="T211" s="237">
        <f>S211*H211</f>
        <v>0</v>
      </c>
      <c r="U211" s="39"/>
      <c r="V211" s="39"/>
      <c r="W211" s="39"/>
      <c r="X211" s="39"/>
      <c r="Y211" s="39"/>
      <c r="Z211" s="39"/>
      <c r="AA211" s="39"/>
      <c r="AB211" s="39"/>
      <c r="AC211" s="39"/>
      <c r="AD211" s="39"/>
      <c r="AE211" s="39"/>
      <c r="AR211" s="238" t="s">
        <v>153</v>
      </c>
      <c r="AT211" s="238" t="s">
        <v>148</v>
      </c>
      <c r="AU211" s="238" t="s">
        <v>99</v>
      </c>
      <c r="AY211" s="17" t="s">
        <v>145</v>
      </c>
      <c r="BE211" s="239">
        <f>IF(N211="základní",J211,0)</f>
        <v>0</v>
      </c>
      <c r="BF211" s="239">
        <f>IF(N211="snížená",J211,0)</f>
        <v>0</v>
      </c>
      <c r="BG211" s="239">
        <f>IF(N211="zákl. přenesená",J211,0)</f>
        <v>0</v>
      </c>
      <c r="BH211" s="239">
        <f>IF(N211="sníž. přenesená",J211,0)</f>
        <v>0</v>
      </c>
      <c r="BI211" s="239">
        <f>IF(N211="nulová",J211,0)</f>
        <v>0</v>
      </c>
      <c r="BJ211" s="17" t="s">
        <v>23</v>
      </c>
      <c r="BK211" s="239">
        <f>ROUND(I211*H211,2)</f>
        <v>0</v>
      </c>
      <c r="BL211" s="17" t="s">
        <v>153</v>
      </c>
      <c r="BM211" s="238" t="s">
        <v>270</v>
      </c>
    </row>
    <row r="212" s="2" customFormat="1">
      <c r="A212" s="39"/>
      <c r="B212" s="40"/>
      <c r="C212" s="41"/>
      <c r="D212" s="240" t="s">
        <v>155</v>
      </c>
      <c r="E212" s="41"/>
      <c r="F212" s="241" t="s">
        <v>271</v>
      </c>
      <c r="G212" s="41"/>
      <c r="H212" s="41"/>
      <c r="I212" s="242"/>
      <c r="J212" s="41"/>
      <c r="K212" s="41"/>
      <c r="L212" s="45"/>
      <c r="M212" s="243"/>
      <c r="N212" s="244"/>
      <c r="O212" s="92"/>
      <c r="P212" s="92"/>
      <c r="Q212" s="92"/>
      <c r="R212" s="92"/>
      <c r="S212" s="92"/>
      <c r="T212" s="93"/>
      <c r="U212" s="39"/>
      <c r="V212" s="39"/>
      <c r="W212" s="39"/>
      <c r="X212" s="39"/>
      <c r="Y212" s="39"/>
      <c r="Z212" s="39"/>
      <c r="AA212" s="39"/>
      <c r="AB212" s="39"/>
      <c r="AC212" s="39"/>
      <c r="AD212" s="39"/>
      <c r="AE212" s="39"/>
      <c r="AT212" s="17" t="s">
        <v>155</v>
      </c>
      <c r="AU212" s="17" t="s">
        <v>99</v>
      </c>
    </row>
    <row r="213" s="2" customFormat="1">
      <c r="A213" s="39"/>
      <c r="B213" s="40"/>
      <c r="C213" s="41"/>
      <c r="D213" s="245" t="s">
        <v>157</v>
      </c>
      <c r="E213" s="41"/>
      <c r="F213" s="246" t="s">
        <v>272</v>
      </c>
      <c r="G213" s="41"/>
      <c r="H213" s="41"/>
      <c r="I213" s="242"/>
      <c r="J213" s="41"/>
      <c r="K213" s="41"/>
      <c r="L213" s="45"/>
      <c r="M213" s="243"/>
      <c r="N213" s="244"/>
      <c r="O213" s="92"/>
      <c r="P213" s="92"/>
      <c r="Q213" s="92"/>
      <c r="R213" s="92"/>
      <c r="S213" s="92"/>
      <c r="T213" s="93"/>
      <c r="U213" s="39"/>
      <c r="V213" s="39"/>
      <c r="W213" s="39"/>
      <c r="X213" s="39"/>
      <c r="Y213" s="39"/>
      <c r="Z213" s="39"/>
      <c r="AA213" s="39"/>
      <c r="AB213" s="39"/>
      <c r="AC213" s="39"/>
      <c r="AD213" s="39"/>
      <c r="AE213" s="39"/>
      <c r="AT213" s="17" t="s">
        <v>157</v>
      </c>
      <c r="AU213" s="17" t="s">
        <v>99</v>
      </c>
    </row>
    <row r="214" s="2" customFormat="1">
      <c r="A214" s="39"/>
      <c r="B214" s="40"/>
      <c r="C214" s="41"/>
      <c r="D214" s="240" t="s">
        <v>159</v>
      </c>
      <c r="E214" s="41"/>
      <c r="F214" s="247" t="s">
        <v>273</v>
      </c>
      <c r="G214" s="41"/>
      <c r="H214" s="41"/>
      <c r="I214" s="242"/>
      <c r="J214" s="41"/>
      <c r="K214" s="41"/>
      <c r="L214" s="45"/>
      <c r="M214" s="243"/>
      <c r="N214" s="244"/>
      <c r="O214" s="92"/>
      <c r="P214" s="92"/>
      <c r="Q214" s="92"/>
      <c r="R214" s="92"/>
      <c r="S214" s="92"/>
      <c r="T214" s="93"/>
      <c r="U214" s="39"/>
      <c r="V214" s="39"/>
      <c r="W214" s="39"/>
      <c r="X214" s="39"/>
      <c r="Y214" s="39"/>
      <c r="Z214" s="39"/>
      <c r="AA214" s="39"/>
      <c r="AB214" s="39"/>
      <c r="AC214" s="39"/>
      <c r="AD214" s="39"/>
      <c r="AE214" s="39"/>
      <c r="AT214" s="17" t="s">
        <v>159</v>
      </c>
      <c r="AU214" s="17" t="s">
        <v>99</v>
      </c>
    </row>
    <row r="215" s="13" customFormat="1">
      <c r="A215" s="13"/>
      <c r="B215" s="248"/>
      <c r="C215" s="249"/>
      <c r="D215" s="240" t="s">
        <v>161</v>
      </c>
      <c r="E215" s="250" t="s">
        <v>1</v>
      </c>
      <c r="F215" s="251" t="s">
        <v>274</v>
      </c>
      <c r="G215" s="249"/>
      <c r="H215" s="250" t="s">
        <v>1</v>
      </c>
      <c r="I215" s="252"/>
      <c r="J215" s="249"/>
      <c r="K215" s="249"/>
      <c r="L215" s="253"/>
      <c r="M215" s="254"/>
      <c r="N215" s="255"/>
      <c r="O215" s="255"/>
      <c r="P215" s="255"/>
      <c r="Q215" s="255"/>
      <c r="R215" s="255"/>
      <c r="S215" s="255"/>
      <c r="T215" s="256"/>
      <c r="U215" s="13"/>
      <c r="V215" s="13"/>
      <c r="W215" s="13"/>
      <c r="X215" s="13"/>
      <c r="Y215" s="13"/>
      <c r="Z215" s="13"/>
      <c r="AA215" s="13"/>
      <c r="AB215" s="13"/>
      <c r="AC215" s="13"/>
      <c r="AD215" s="13"/>
      <c r="AE215" s="13"/>
      <c r="AT215" s="257" t="s">
        <v>161</v>
      </c>
      <c r="AU215" s="257" t="s">
        <v>99</v>
      </c>
      <c r="AV215" s="13" t="s">
        <v>23</v>
      </c>
      <c r="AW215" s="13" t="s">
        <v>48</v>
      </c>
      <c r="AX215" s="13" t="s">
        <v>91</v>
      </c>
      <c r="AY215" s="257" t="s">
        <v>145</v>
      </c>
    </row>
    <row r="216" s="14" customFormat="1">
      <c r="A216" s="14"/>
      <c r="B216" s="258"/>
      <c r="C216" s="259"/>
      <c r="D216" s="240" t="s">
        <v>161</v>
      </c>
      <c r="E216" s="260" t="s">
        <v>1</v>
      </c>
      <c r="F216" s="261" t="s">
        <v>275</v>
      </c>
      <c r="G216" s="259"/>
      <c r="H216" s="262">
        <v>78.700000000000003</v>
      </c>
      <c r="I216" s="263"/>
      <c r="J216" s="259"/>
      <c r="K216" s="259"/>
      <c r="L216" s="264"/>
      <c r="M216" s="265"/>
      <c r="N216" s="266"/>
      <c r="O216" s="266"/>
      <c r="P216" s="266"/>
      <c r="Q216" s="266"/>
      <c r="R216" s="266"/>
      <c r="S216" s="266"/>
      <c r="T216" s="267"/>
      <c r="U216" s="14"/>
      <c r="V216" s="14"/>
      <c r="W216" s="14"/>
      <c r="X216" s="14"/>
      <c r="Y216" s="14"/>
      <c r="Z216" s="14"/>
      <c r="AA216" s="14"/>
      <c r="AB216" s="14"/>
      <c r="AC216" s="14"/>
      <c r="AD216" s="14"/>
      <c r="AE216" s="14"/>
      <c r="AT216" s="268" t="s">
        <v>161</v>
      </c>
      <c r="AU216" s="268" t="s">
        <v>99</v>
      </c>
      <c r="AV216" s="14" t="s">
        <v>99</v>
      </c>
      <c r="AW216" s="14" t="s">
        <v>48</v>
      </c>
      <c r="AX216" s="14" t="s">
        <v>23</v>
      </c>
      <c r="AY216" s="268" t="s">
        <v>145</v>
      </c>
    </row>
    <row r="217" s="2" customFormat="1" ht="16.5" customHeight="1">
      <c r="A217" s="39"/>
      <c r="B217" s="40"/>
      <c r="C217" s="269" t="s">
        <v>276</v>
      </c>
      <c r="D217" s="269" t="s">
        <v>201</v>
      </c>
      <c r="E217" s="270" t="s">
        <v>277</v>
      </c>
      <c r="F217" s="271" t="s">
        <v>278</v>
      </c>
      <c r="G217" s="272" t="s">
        <v>179</v>
      </c>
      <c r="H217" s="273">
        <v>19.867000000000001</v>
      </c>
      <c r="I217" s="274"/>
      <c r="J217" s="275">
        <f>ROUND(I217*H217,2)</f>
        <v>0</v>
      </c>
      <c r="K217" s="271" t="s">
        <v>152</v>
      </c>
      <c r="L217" s="276"/>
      <c r="M217" s="277" t="s">
        <v>1</v>
      </c>
      <c r="N217" s="278" t="s">
        <v>56</v>
      </c>
      <c r="O217" s="92"/>
      <c r="P217" s="236">
        <f>O217*H217</f>
        <v>0</v>
      </c>
      <c r="Q217" s="236">
        <v>0.222</v>
      </c>
      <c r="R217" s="236">
        <f>Q217*H217</f>
        <v>4.4104740000000007</v>
      </c>
      <c r="S217" s="236">
        <v>0</v>
      </c>
      <c r="T217" s="237">
        <f>S217*H217</f>
        <v>0</v>
      </c>
      <c r="U217" s="39"/>
      <c r="V217" s="39"/>
      <c r="W217" s="39"/>
      <c r="X217" s="39"/>
      <c r="Y217" s="39"/>
      <c r="Z217" s="39"/>
      <c r="AA217" s="39"/>
      <c r="AB217" s="39"/>
      <c r="AC217" s="39"/>
      <c r="AD217" s="39"/>
      <c r="AE217" s="39"/>
      <c r="AR217" s="238" t="s">
        <v>204</v>
      </c>
      <c r="AT217" s="238" t="s">
        <v>201</v>
      </c>
      <c r="AU217" s="238" t="s">
        <v>99</v>
      </c>
      <c r="AY217" s="17" t="s">
        <v>145</v>
      </c>
      <c r="BE217" s="239">
        <f>IF(N217="základní",J217,0)</f>
        <v>0</v>
      </c>
      <c r="BF217" s="239">
        <f>IF(N217="snížená",J217,0)</f>
        <v>0</v>
      </c>
      <c r="BG217" s="239">
        <f>IF(N217="zákl. přenesená",J217,0)</f>
        <v>0</v>
      </c>
      <c r="BH217" s="239">
        <f>IF(N217="sníž. přenesená",J217,0)</f>
        <v>0</v>
      </c>
      <c r="BI217" s="239">
        <f>IF(N217="nulová",J217,0)</f>
        <v>0</v>
      </c>
      <c r="BJ217" s="17" t="s">
        <v>23</v>
      </c>
      <c r="BK217" s="239">
        <f>ROUND(I217*H217,2)</f>
        <v>0</v>
      </c>
      <c r="BL217" s="17" t="s">
        <v>153</v>
      </c>
      <c r="BM217" s="238" t="s">
        <v>279</v>
      </c>
    </row>
    <row r="218" s="2" customFormat="1">
      <c r="A218" s="39"/>
      <c r="B218" s="40"/>
      <c r="C218" s="41"/>
      <c r="D218" s="240" t="s">
        <v>155</v>
      </c>
      <c r="E218" s="41"/>
      <c r="F218" s="241" t="s">
        <v>278</v>
      </c>
      <c r="G218" s="41"/>
      <c r="H218" s="41"/>
      <c r="I218" s="242"/>
      <c r="J218" s="41"/>
      <c r="K218" s="41"/>
      <c r="L218" s="45"/>
      <c r="M218" s="243"/>
      <c r="N218" s="244"/>
      <c r="O218" s="92"/>
      <c r="P218" s="92"/>
      <c r="Q218" s="92"/>
      <c r="R218" s="92"/>
      <c r="S218" s="92"/>
      <c r="T218" s="93"/>
      <c r="U218" s="39"/>
      <c r="V218" s="39"/>
      <c r="W218" s="39"/>
      <c r="X218" s="39"/>
      <c r="Y218" s="39"/>
      <c r="Z218" s="39"/>
      <c r="AA218" s="39"/>
      <c r="AB218" s="39"/>
      <c r="AC218" s="39"/>
      <c r="AD218" s="39"/>
      <c r="AE218" s="39"/>
      <c r="AT218" s="17" t="s">
        <v>155</v>
      </c>
      <c r="AU218" s="17" t="s">
        <v>99</v>
      </c>
    </row>
    <row r="219" s="13" customFormat="1">
      <c r="A219" s="13"/>
      <c r="B219" s="248"/>
      <c r="C219" s="249"/>
      <c r="D219" s="240" t="s">
        <v>161</v>
      </c>
      <c r="E219" s="250" t="s">
        <v>1</v>
      </c>
      <c r="F219" s="251" t="s">
        <v>274</v>
      </c>
      <c r="G219" s="249"/>
      <c r="H219" s="250" t="s">
        <v>1</v>
      </c>
      <c r="I219" s="252"/>
      <c r="J219" s="249"/>
      <c r="K219" s="249"/>
      <c r="L219" s="253"/>
      <c r="M219" s="254"/>
      <c r="N219" s="255"/>
      <c r="O219" s="255"/>
      <c r="P219" s="255"/>
      <c r="Q219" s="255"/>
      <c r="R219" s="255"/>
      <c r="S219" s="255"/>
      <c r="T219" s="256"/>
      <c r="U219" s="13"/>
      <c r="V219" s="13"/>
      <c r="W219" s="13"/>
      <c r="X219" s="13"/>
      <c r="Y219" s="13"/>
      <c r="Z219" s="13"/>
      <c r="AA219" s="13"/>
      <c r="AB219" s="13"/>
      <c r="AC219" s="13"/>
      <c r="AD219" s="13"/>
      <c r="AE219" s="13"/>
      <c r="AT219" s="257" t="s">
        <v>161</v>
      </c>
      <c r="AU219" s="257" t="s">
        <v>99</v>
      </c>
      <c r="AV219" s="13" t="s">
        <v>23</v>
      </c>
      <c r="AW219" s="13" t="s">
        <v>48</v>
      </c>
      <c r="AX219" s="13" t="s">
        <v>91</v>
      </c>
      <c r="AY219" s="257" t="s">
        <v>145</v>
      </c>
    </row>
    <row r="220" s="14" customFormat="1">
      <c r="A220" s="14"/>
      <c r="B220" s="258"/>
      <c r="C220" s="259"/>
      <c r="D220" s="240" t="s">
        <v>161</v>
      </c>
      <c r="E220" s="260" t="s">
        <v>1</v>
      </c>
      <c r="F220" s="261" t="s">
        <v>280</v>
      </c>
      <c r="G220" s="259"/>
      <c r="H220" s="262">
        <v>7.9487000000000014</v>
      </c>
      <c r="I220" s="263"/>
      <c r="J220" s="259"/>
      <c r="K220" s="259"/>
      <c r="L220" s="264"/>
      <c r="M220" s="265"/>
      <c r="N220" s="266"/>
      <c r="O220" s="266"/>
      <c r="P220" s="266"/>
      <c r="Q220" s="266"/>
      <c r="R220" s="266"/>
      <c r="S220" s="266"/>
      <c r="T220" s="267"/>
      <c r="U220" s="14"/>
      <c r="V220" s="14"/>
      <c r="W220" s="14"/>
      <c r="X220" s="14"/>
      <c r="Y220" s="14"/>
      <c r="Z220" s="14"/>
      <c r="AA220" s="14"/>
      <c r="AB220" s="14"/>
      <c r="AC220" s="14"/>
      <c r="AD220" s="14"/>
      <c r="AE220" s="14"/>
      <c r="AT220" s="268" t="s">
        <v>161</v>
      </c>
      <c r="AU220" s="268" t="s">
        <v>99</v>
      </c>
      <c r="AV220" s="14" t="s">
        <v>99</v>
      </c>
      <c r="AW220" s="14" t="s">
        <v>48</v>
      </c>
      <c r="AX220" s="14" t="s">
        <v>91</v>
      </c>
      <c r="AY220" s="268" t="s">
        <v>145</v>
      </c>
    </row>
    <row r="221" s="13" customFormat="1">
      <c r="A221" s="13"/>
      <c r="B221" s="248"/>
      <c r="C221" s="249"/>
      <c r="D221" s="240" t="s">
        <v>161</v>
      </c>
      <c r="E221" s="250" t="s">
        <v>1</v>
      </c>
      <c r="F221" s="251" t="s">
        <v>265</v>
      </c>
      <c r="G221" s="249"/>
      <c r="H221" s="250" t="s">
        <v>1</v>
      </c>
      <c r="I221" s="252"/>
      <c r="J221" s="249"/>
      <c r="K221" s="249"/>
      <c r="L221" s="253"/>
      <c r="M221" s="254"/>
      <c r="N221" s="255"/>
      <c r="O221" s="255"/>
      <c r="P221" s="255"/>
      <c r="Q221" s="255"/>
      <c r="R221" s="255"/>
      <c r="S221" s="255"/>
      <c r="T221" s="256"/>
      <c r="U221" s="13"/>
      <c r="V221" s="13"/>
      <c r="W221" s="13"/>
      <c r="X221" s="13"/>
      <c r="Y221" s="13"/>
      <c r="Z221" s="13"/>
      <c r="AA221" s="13"/>
      <c r="AB221" s="13"/>
      <c r="AC221" s="13"/>
      <c r="AD221" s="13"/>
      <c r="AE221" s="13"/>
      <c r="AT221" s="257" t="s">
        <v>161</v>
      </c>
      <c r="AU221" s="257" t="s">
        <v>99</v>
      </c>
      <c r="AV221" s="13" t="s">
        <v>23</v>
      </c>
      <c r="AW221" s="13" t="s">
        <v>48</v>
      </c>
      <c r="AX221" s="13" t="s">
        <v>91</v>
      </c>
      <c r="AY221" s="257" t="s">
        <v>145</v>
      </c>
    </row>
    <row r="222" s="14" customFormat="1">
      <c r="A222" s="14"/>
      <c r="B222" s="258"/>
      <c r="C222" s="259"/>
      <c r="D222" s="240" t="s">
        <v>161</v>
      </c>
      <c r="E222" s="260" t="s">
        <v>1</v>
      </c>
      <c r="F222" s="261" t="s">
        <v>281</v>
      </c>
      <c r="G222" s="259"/>
      <c r="H222" s="262">
        <v>11.918000000000001</v>
      </c>
      <c r="I222" s="263"/>
      <c r="J222" s="259"/>
      <c r="K222" s="259"/>
      <c r="L222" s="264"/>
      <c r="M222" s="265"/>
      <c r="N222" s="266"/>
      <c r="O222" s="266"/>
      <c r="P222" s="266"/>
      <c r="Q222" s="266"/>
      <c r="R222" s="266"/>
      <c r="S222" s="266"/>
      <c r="T222" s="267"/>
      <c r="U222" s="14"/>
      <c r="V222" s="14"/>
      <c r="W222" s="14"/>
      <c r="X222" s="14"/>
      <c r="Y222" s="14"/>
      <c r="Z222" s="14"/>
      <c r="AA222" s="14"/>
      <c r="AB222" s="14"/>
      <c r="AC222" s="14"/>
      <c r="AD222" s="14"/>
      <c r="AE222" s="14"/>
      <c r="AT222" s="268" t="s">
        <v>161</v>
      </c>
      <c r="AU222" s="268" t="s">
        <v>99</v>
      </c>
      <c r="AV222" s="14" t="s">
        <v>99</v>
      </c>
      <c r="AW222" s="14" t="s">
        <v>48</v>
      </c>
      <c r="AX222" s="14" t="s">
        <v>91</v>
      </c>
      <c r="AY222" s="268" t="s">
        <v>145</v>
      </c>
    </row>
    <row r="223" s="2" customFormat="1" ht="24.15" customHeight="1">
      <c r="A223" s="39"/>
      <c r="B223" s="40"/>
      <c r="C223" s="227" t="s">
        <v>282</v>
      </c>
      <c r="D223" s="227" t="s">
        <v>148</v>
      </c>
      <c r="E223" s="228" t="s">
        <v>283</v>
      </c>
      <c r="F223" s="229" t="s">
        <v>284</v>
      </c>
      <c r="G223" s="230" t="s">
        <v>151</v>
      </c>
      <c r="H223" s="231">
        <v>1.417</v>
      </c>
      <c r="I223" s="232"/>
      <c r="J223" s="233">
        <f>ROUND(I223*H223,2)</f>
        <v>0</v>
      </c>
      <c r="K223" s="229" t="s">
        <v>152</v>
      </c>
      <c r="L223" s="45"/>
      <c r="M223" s="234" t="s">
        <v>1</v>
      </c>
      <c r="N223" s="235" t="s">
        <v>56</v>
      </c>
      <c r="O223" s="92"/>
      <c r="P223" s="236">
        <f>O223*H223</f>
        <v>0</v>
      </c>
      <c r="Q223" s="236">
        <v>2.2563399999999998</v>
      </c>
      <c r="R223" s="236">
        <f>Q223*H223</f>
        <v>3.1972337799999999</v>
      </c>
      <c r="S223" s="236">
        <v>0</v>
      </c>
      <c r="T223" s="237">
        <f>S223*H223</f>
        <v>0</v>
      </c>
      <c r="U223" s="39"/>
      <c r="V223" s="39"/>
      <c r="W223" s="39"/>
      <c r="X223" s="39"/>
      <c r="Y223" s="39"/>
      <c r="Z223" s="39"/>
      <c r="AA223" s="39"/>
      <c r="AB223" s="39"/>
      <c r="AC223" s="39"/>
      <c r="AD223" s="39"/>
      <c r="AE223" s="39"/>
      <c r="AR223" s="238" t="s">
        <v>153</v>
      </c>
      <c r="AT223" s="238" t="s">
        <v>148</v>
      </c>
      <c r="AU223" s="238" t="s">
        <v>99</v>
      </c>
      <c r="AY223" s="17" t="s">
        <v>145</v>
      </c>
      <c r="BE223" s="239">
        <f>IF(N223="základní",J223,0)</f>
        <v>0</v>
      </c>
      <c r="BF223" s="239">
        <f>IF(N223="snížená",J223,0)</f>
        <v>0</v>
      </c>
      <c r="BG223" s="239">
        <f>IF(N223="zákl. přenesená",J223,0)</f>
        <v>0</v>
      </c>
      <c r="BH223" s="239">
        <f>IF(N223="sníž. přenesená",J223,0)</f>
        <v>0</v>
      </c>
      <c r="BI223" s="239">
        <f>IF(N223="nulová",J223,0)</f>
        <v>0</v>
      </c>
      <c r="BJ223" s="17" t="s">
        <v>23</v>
      </c>
      <c r="BK223" s="239">
        <f>ROUND(I223*H223,2)</f>
        <v>0</v>
      </c>
      <c r="BL223" s="17" t="s">
        <v>153</v>
      </c>
      <c r="BM223" s="238" t="s">
        <v>285</v>
      </c>
    </row>
    <row r="224" s="2" customFormat="1">
      <c r="A224" s="39"/>
      <c r="B224" s="40"/>
      <c r="C224" s="41"/>
      <c r="D224" s="240" t="s">
        <v>155</v>
      </c>
      <c r="E224" s="41"/>
      <c r="F224" s="241" t="s">
        <v>286</v>
      </c>
      <c r="G224" s="41"/>
      <c r="H224" s="41"/>
      <c r="I224" s="242"/>
      <c r="J224" s="41"/>
      <c r="K224" s="41"/>
      <c r="L224" s="45"/>
      <c r="M224" s="243"/>
      <c r="N224" s="244"/>
      <c r="O224" s="92"/>
      <c r="P224" s="92"/>
      <c r="Q224" s="92"/>
      <c r="R224" s="92"/>
      <c r="S224" s="92"/>
      <c r="T224" s="93"/>
      <c r="U224" s="39"/>
      <c r="V224" s="39"/>
      <c r="W224" s="39"/>
      <c r="X224" s="39"/>
      <c r="Y224" s="39"/>
      <c r="Z224" s="39"/>
      <c r="AA224" s="39"/>
      <c r="AB224" s="39"/>
      <c r="AC224" s="39"/>
      <c r="AD224" s="39"/>
      <c r="AE224" s="39"/>
      <c r="AT224" s="17" t="s">
        <v>155</v>
      </c>
      <c r="AU224" s="17" t="s">
        <v>99</v>
      </c>
    </row>
    <row r="225" s="2" customFormat="1">
      <c r="A225" s="39"/>
      <c r="B225" s="40"/>
      <c r="C225" s="41"/>
      <c r="D225" s="245" t="s">
        <v>157</v>
      </c>
      <c r="E225" s="41"/>
      <c r="F225" s="246" t="s">
        <v>287</v>
      </c>
      <c r="G225" s="41"/>
      <c r="H225" s="41"/>
      <c r="I225" s="242"/>
      <c r="J225" s="41"/>
      <c r="K225" s="41"/>
      <c r="L225" s="45"/>
      <c r="M225" s="243"/>
      <c r="N225" s="244"/>
      <c r="O225" s="92"/>
      <c r="P225" s="92"/>
      <c r="Q225" s="92"/>
      <c r="R225" s="92"/>
      <c r="S225" s="92"/>
      <c r="T225" s="93"/>
      <c r="U225" s="39"/>
      <c r="V225" s="39"/>
      <c r="W225" s="39"/>
      <c r="X225" s="39"/>
      <c r="Y225" s="39"/>
      <c r="Z225" s="39"/>
      <c r="AA225" s="39"/>
      <c r="AB225" s="39"/>
      <c r="AC225" s="39"/>
      <c r="AD225" s="39"/>
      <c r="AE225" s="39"/>
      <c r="AT225" s="17" t="s">
        <v>157</v>
      </c>
      <c r="AU225" s="17" t="s">
        <v>99</v>
      </c>
    </row>
    <row r="226" s="13" customFormat="1">
      <c r="A226" s="13"/>
      <c r="B226" s="248"/>
      <c r="C226" s="249"/>
      <c r="D226" s="240" t="s">
        <v>161</v>
      </c>
      <c r="E226" s="250" t="s">
        <v>1</v>
      </c>
      <c r="F226" s="251" t="s">
        <v>274</v>
      </c>
      <c r="G226" s="249"/>
      <c r="H226" s="250" t="s">
        <v>1</v>
      </c>
      <c r="I226" s="252"/>
      <c r="J226" s="249"/>
      <c r="K226" s="249"/>
      <c r="L226" s="253"/>
      <c r="M226" s="254"/>
      <c r="N226" s="255"/>
      <c r="O226" s="255"/>
      <c r="P226" s="255"/>
      <c r="Q226" s="255"/>
      <c r="R226" s="255"/>
      <c r="S226" s="255"/>
      <c r="T226" s="256"/>
      <c r="U226" s="13"/>
      <c r="V226" s="13"/>
      <c r="W226" s="13"/>
      <c r="X226" s="13"/>
      <c r="Y226" s="13"/>
      <c r="Z226" s="13"/>
      <c r="AA226" s="13"/>
      <c r="AB226" s="13"/>
      <c r="AC226" s="13"/>
      <c r="AD226" s="13"/>
      <c r="AE226" s="13"/>
      <c r="AT226" s="257" t="s">
        <v>161</v>
      </c>
      <c r="AU226" s="257" t="s">
        <v>99</v>
      </c>
      <c r="AV226" s="13" t="s">
        <v>23</v>
      </c>
      <c r="AW226" s="13" t="s">
        <v>48</v>
      </c>
      <c r="AX226" s="13" t="s">
        <v>91</v>
      </c>
      <c r="AY226" s="257" t="s">
        <v>145</v>
      </c>
    </row>
    <row r="227" s="14" customFormat="1">
      <c r="A227" s="14"/>
      <c r="B227" s="258"/>
      <c r="C227" s="259"/>
      <c r="D227" s="240" t="s">
        <v>161</v>
      </c>
      <c r="E227" s="260" t="s">
        <v>1</v>
      </c>
      <c r="F227" s="261" t="s">
        <v>288</v>
      </c>
      <c r="G227" s="259"/>
      <c r="H227" s="262">
        <v>1.4165999999999999</v>
      </c>
      <c r="I227" s="263"/>
      <c r="J227" s="259"/>
      <c r="K227" s="259"/>
      <c r="L227" s="264"/>
      <c r="M227" s="265"/>
      <c r="N227" s="266"/>
      <c r="O227" s="266"/>
      <c r="P227" s="266"/>
      <c r="Q227" s="266"/>
      <c r="R227" s="266"/>
      <c r="S227" s="266"/>
      <c r="T227" s="267"/>
      <c r="U227" s="14"/>
      <c r="V227" s="14"/>
      <c r="W227" s="14"/>
      <c r="X227" s="14"/>
      <c r="Y227" s="14"/>
      <c r="Z227" s="14"/>
      <c r="AA227" s="14"/>
      <c r="AB227" s="14"/>
      <c r="AC227" s="14"/>
      <c r="AD227" s="14"/>
      <c r="AE227" s="14"/>
      <c r="AT227" s="268" t="s">
        <v>161</v>
      </c>
      <c r="AU227" s="268" t="s">
        <v>99</v>
      </c>
      <c r="AV227" s="14" t="s">
        <v>99</v>
      </c>
      <c r="AW227" s="14" t="s">
        <v>48</v>
      </c>
      <c r="AX227" s="14" t="s">
        <v>23</v>
      </c>
      <c r="AY227" s="268" t="s">
        <v>145</v>
      </c>
    </row>
    <row r="228" s="2" customFormat="1" ht="24.15" customHeight="1">
      <c r="A228" s="39"/>
      <c r="B228" s="40"/>
      <c r="C228" s="227" t="s">
        <v>289</v>
      </c>
      <c r="D228" s="227" t="s">
        <v>148</v>
      </c>
      <c r="E228" s="228" t="s">
        <v>290</v>
      </c>
      <c r="F228" s="229" t="s">
        <v>291</v>
      </c>
      <c r="G228" s="230" t="s">
        <v>172</v>
      </c>
      <c r="H228" s="231">
        <v>16.841000000000001</v>
      </c>
      <c r="I228" s="232"/>
      <c r="J228" s="233">
        <f>ROUND(I228*H228,2)</f>
        <v>0</v>
      </c>
      <c r="K228" s="229" t="s">
        <v>152</v>
      </c>
      <c r="L228" s="45"/>
      <c r="M228" s="234" t="s">
        <v>1</v>
      </c>
      <c r="N228" s="235" t="s">
        <v>56</v>
      </c>
      <c r="O228" s="92"/>
      <c r="P228" s="236">
        <f>O228*H228</f>
        <v>0</v>
      </c>
      <c r="Q228" s="236">
        <v>0</v>
      </c>
      <c r="R228" s="236">
        <f>Q228*H228</f>
        <v>0</v>
      </c>
      <c r="S228" s="236">
        <v>0</v>
      </c>
      <c r="T228" s="237">
        <f>S228*H228</f>
        <v>0</v>
      </c>
      <c r="U228" s="39"/>
      <c r="V228" s="39"/>
      <c r="W228" s="39"/>
      <c r="X228" s="39"/>
      <c r="Y228" s="39"/>
      <c r="Z228" s="39"/>
      <c r="AA228" s="39"/>
      <c r="AB228" s="39"/>
      <c r="AC228" s="39"/>
      <c r="AD228" s="39"/>
      <c r="AE228" s="39"/>
      <c r="AR228" s="238" t="s">
        <v>153</v>
      </c>
      <c r="AT228" s="238" t="s">
        <v>148</v>
      </c>
      <c r="AU228" s="238" t="s">
        <v>99</v>
      </c>
      <c r="AY228" s="17" t="s">
        <v>145</v>
      </c>
      <c r="BE228" s="239">
        <f>IF(N228="základní",J228,0)</f>
        <v>0</v>
      </c>
      <c r="BF228" s="239">
        <f>IF(N228="snížená",J228,0)</f>
        <v>0</v>
      </c>
      <c r="BG228" s="239">
        <f>IF(N228="zákl. přenesená",J228,0)</f>
        <v>0</v>
      </c>
      <c r="BH228" s="239">
        <f>IF(N228="sníž. přenesená",J228,0)</f>
        <v>0</v>
      </c>
      <c r="BI228" s="239">
        <f>IF(N228="nulová",J228,0)</f>
        <v>0</v>
      </c>
      <c r="BJ228" s="17" t="s">
        <v>23</v>
      </c>
      <c r="BK228" s="239">
        <f>ROUND(I228*H228,2)</f>
        <v>0</v>
      </c>
      <c r="BL228" s="17" t="s">
        <v>153</v>
      </c>
      <c r="BM228" s="238" t="s">
        <v>292</v>
      </c>
    </row>
    <row r="229" s="2" customFormat="1">
      <c r="A229" s="39"/>
      <c r="B229" s="40"/>
      <c r="C229" s="41"/>
      <c r="D229" s="240" t="s">
        <v>155</v>
      </c>
      <c r="E229" s="41"/>
      <c r="F229" s="241" t="s">
        <v>293</v>
      </c>
      <c r="G229" s="41"/>
      <c r="H229" s="41"/>
      <c r="I229" s="242"/>
      <c r="J229" s="41"/>
      <c r="K229" s="41"/>
      <c r="L229" s="45"/>
      <c r="M229" s="243"/>
      <c r="N229" s="244"/>
      <c r="O229" s="92"/>
      <c r="P229" s="92"/>
      <c r="Q229" s="92"/>
      <c r="R229" s="92"/>
      <c r="S229" s="92"/>
      <c r="T229" s="93"/>
      <c r="U229" s="39"/>
      <c r="V229" s="39"/>
      <c r="W229" s="39"/>
      <c r="X229" s="39"/>
      <c r="Y229" s="39"/>
      <c r="Z229" s="39"/>
      <c r="AA229" s="39"/>
      <c r="AB229" s="39"/>
      <c r="AC229" s="39"/>
      <c r="AD229" s="39"/>
      <c r="AE229" s="39"/>
      <c r="AT229" s="17" t="s">
        <v>155</v>
      </c>
      <c r="AU229" s="17" t="s">
        <v>99</v>
      </c>
    </row>
    <row r="230" s="2" customFormat="1">
      <c r="A230" s="39"/>
      <c r="B230" s="40"/>
      <c r="C230" s="41"/>
      <c r="D230" s="245" t="s">
        <v>157</v>
      </c>
      <c r="E230" s="41"/>
      <c r="F230" s="246" t="s">
        <v>294</v>
      </c>
      <c r="G230" s="41"/>
      <c r="H230" s="41"/>
      <c r="I230" s="242"/>
      <c r="J230" s="41"/>
      <c r="K230" s="41"/>
      <c r="L230" s="45"/>
      <c r="M230" s="243"/>
      <c r="N230" s="244"/>
      <c r="O230" s="92"/>
      <c r="P230" s="92"/>
      <c r="Q230" s="92"/>
      <c r="R230" s="92"/>
      <c r="S230" s="92"/>
      <c r="T230" s="93"/>
      <c r="U230" s="39"/>
      <c r="V230" s="39"/>
      <c r="W230" s="39"/>
      <c r="X230" s="39"/>
      <c r="Y230" s="39"/>
      <c r="Z230" s="39"/>
      <c r="AA230" s="39"/>
      <c r="AB230" s="39"/>
      <c r="AC230" s="39"/>
      <c r="AD230" s="39"/>
      <c r="AE230" s="39"/>
      <c r="AT230" s="17" t="s">
        <v>157</v>
      </c>
      <c r="AU230" s="17" t="s">
        <v>99</v>
      </c>
    </row>
    <row r="231" s="12" customFormat="1" ht="22.8" customHeight="1">
      <c r="A231" s="12"/>
      <c r="B231" s="211"/>
      <c r="C231" s="212"/>
      <c r="D231" s="213" t="s">
        <v>90</v>
      </c>
      <c r="E231" s="225" t="s">
        <v>204</v>
      </c>
      <c r="F231" s="225" t="s">
        <v>295</v>
      </c>
      <c r="G231" s="212"/>
      <c r="H231" s="212"/>
      <c r="I231" s="215"/>
      <c r="J231" s="226">
        <f>BK231</f>
        <v>0</v>
      </c>
      <c r="K231" s="212"/>
      <c r="L231" s="217"/>
      <c r="M231" s="218"/>
      <c r="N231" s="219"/>
      <c r="O231" s="219"/>
      <c r="P231" s="220">
        <f>P232</f>
        <v>0</v>
      </c>
      <c r="Q231" s="219"/>
      <c r="R231" s="220">
        <f>R232</f>
        <v>1.4616600000000002</v>
      </c>
      <c r="S231" s="219"/>
      <c r="T231" s="221">
        <f>T232</f>
        <v>0</v>
      </c>
      <c r="U231" s="12"/>
      <c r="V231" s="12"/>
      <c r="W231" s="12"/>
      <c r="X231" s="12"/>
      <c r="Y231" s="12"/>
      <c r="Z231" s="12"/>
      <c r="AA231" s="12"/>
      <c r="AB231" s="12"/>
      <c r="AC231" s="12"/>
      <c r="AD231" s="12"/>
      <c r="AE231" s="12"/>
      <c r="AR231" s="222" t="s">
        <v>23</v>
      </c>
      <c r="AT231" s="223" t="s">
        <v>90</v>
      </c>
      <c r="AU231" s="223" t="s">
        <v>23</v>
      </c>
      <c r="AY231" s="222" t="s">
        <v>145</v>
      </c>
      <c r="BK231" s="224">
        <f>BK232</f>
        <v>0</v>
      </c>
    </row>
    <row r="232" s="12" customFormat="1" ht="20.88" customHeight="1">
      <c r="A232" s="12"/>
      <c r="B232" s="211"/>
      <c r="C232" s="212"/>
      <c r="D232" s="213" t="s">
        <v>90</v>
      </c>
      <c r="E232" s="225" t="s">
        <v>296</v>
      </c>
      <c r="F232" s="225" t="s">
        <v>297</v>
      </c>
      <c r="G232" s="212"/>
      <c r="H232" s="212"/>
      <c r="I232" s="215"/>
      <c r="J232" s="226">
        <f>BK232</f>
        <v>0</v>
      </c>
      <c r="K232" s="212"/>
      <c r="L232" s="217"/>
      <c r="M232" s="218"/>
      <c r="N232" s="219"/>
      <c r="O232" s="219"/>
      <c r="P232" s="220">
        <f>SUM(P233:P247)</f>
        <v>0</v>
      </c>
      <c r="Q232" s="219"/>
      <c r="R232" s="220">
        <f>SUM(R233:R247)</f>
        <v>1.4616600000000002</v>
      </c>
      <c r="S232" s="219"/>
      <c r="T232" s="221">
        <f>SUM(T233:T247)</f>
        <v>0</v>
      </c>
      <c r="U232" s="12"/>
      <c r="V232" s="12"/>
      <c r="W232" s="12"/>
      <c r="X232" s="12"/>
      <c r="Y232" s="12"/>
      <c r="Z232" s="12"/>
      <c r="AA232" s="12"/>
      <c r="AB232" s="12"/>
      <c r="AC232" s="12"/>
      <c r="AD232" s="12"/>
      <c r="AE232" s="12"/>
      <c r="AR232" s="222" t="s">
        <v>23</v>
      </c>
      <c r="AT232" s="223" t="s">
        <v>90</v>
      </c>
      <c r="AU232" s="223" t="s">
        <v>99</v>
      </c>
      <c r="AY232" s="222" t="s">
        <v>145</v>
      </c>
      <c r="BK232" s="224">
        <f>SUM(BK233:BK247)</f>
        <v>0</v>
      </c>
    </row>
    <row r="233" s="2" customFormat="1" ht="24.15" customHeight="1">
      <c r="A233" s="39"/>
      <c r="B233" s="40"/>
      <c r="C233" s="227" t="s">
        <v>298</v>
      </c>
      <c r="D233" s="227" t="s">
        <v>148</v>
      </c>
      <c r="E233" s="228" t="s">
        <v>299</v>
      </c>
      <c r="F233" s="229" t="s">
        <v>300</v>
      </c>
      <c r="G233" s="230" t="s">
        <v>301</v>
      </c>
      <c r="H233" s="231">
        <v>1</v>
      </c>
      <c r="I233" s="232"/>
      <c r="J233" s="233">
        <f>ROUND(I233*H233,2)</f>
        <v>0</v>
      </c>
      <c r="K233" s="229" t="s">
        <v>152</v>
      </c>
      <c r="L233" s="45"/>
      <c r="M233" s="234" t="s">
        <v>1</v>
      </c>
      <c r="N233" s="235" t="s">
        <v>56</v>
      </c>
      <c r="O233" s="92"/>
      <c r="P233" s="236">
        <f>O233*H233</f>
        <v>0</v>
      </c>
      <c r="Q233" s="236">
        <v>0.21734000000000001</v>
      </c>
      <c r="R233" s="236">
        <f>Q233*H233</f>
        <v>0.21734000000000001</v>
      </c>
      <c r="S233" s="236">
        <v>0</v>
      </c>
      <c r="T233" s="237">
        <f>S233*H233</f>
        <v>0</v>
      </c>
      <c r="U233" s="39"/>
      <c r="V233" s="39"/>
      <c r="W233" s="39"/>
      <c r="X233" s="39"/>
      <c r="Y233" s="39"/>
      <c r="Z233" s="39"/>
      <c r="AA233" s="39"/>
      <c r="AB233" s="39"/>
      <c r="AC233" s="39"/>
      <c r="AD233" s="39"/>
      <c r="AE233" s="39"/>
      <c r="AR233" s="238" t="s">
        <v>153</v>
      </c>
      <c r="AT233" s="238" t="s">
        <v>148</v>
      </c>
      <c r="AU233" s="238" t="s">
        <v>169</v>
      </c>
      <c r="AY233" s="17" t="s">
        <v>145</v>
      </c>
      <c r="BE233" s="239">
        <f>IF(N233="základní",J233,0)</f>
        <v>0</v>
      </c>
      <c r="BF233" s="239">
        <f>IF(N233="snížená",J233,0)</f>
        <v>0</v>
      </c>
      <c r="BG233" s="239">
        <f>IF(N233="zákl. přenesená",J233,0)</f>
        <v>0</v>
      </c>
      <c r="BH233" s="239">
        <f>IF(N233="sníž. přenesená",J233,0)</f>
        <v>0</v>
      </c>
      <c r="BI233" s="239">
        <f>IF(N233="nulová",J233,0)</f>
        <v>0</v>
      </c>
      <c r="BJ233" s="17" t="s">
        <v>23</v>
      </c>
      <c r="BK233" s="239">
        <f>ROUND(I233*H233,2)</f>
        <v>0</v>
      </c>
      <c r="BL233" s="17" t="s">
        <v>153</v>
      </c>
      <c r="BM233" s="238" t="s">
        <v>302</v>
      </c>
    </row>
    <row r="234" s="2" customFormat="1">
      <c r="A234" s="39"/>
      <c r="B234" s="40"/>
      <c r="C234" s="41"/>
      <c r="D234" s="240" t="s">
        <v>155</v>
      </c>
      <c r="E234" s="41"/>
      <c r="F234" s="241" t="s">
        <v>303</v>
      </c>
      <c r="G234" s="41"/>
      <c r="H234" s="41"/>
      <c r="I234" s="242"/>
      <c r="J234" s="41"/>
      <c r="K234" s="41"/>
      <c r="L234" s="45"/>
      <c r="M234" s="243"/>
      <c r="N234" s="244"/>
      <c r="O234" s="92"/>
      <c r="P234" s="92"/>
      <c r="Q234" s="92"/>
      <c r="R234" s="92"/>
      <c r="S234" s="92"/>
      <c r="T234" s="93"/>
      <c r="U234" s="39"/>
      <c r="V234" s="39"/>
      <c r="W234" s="39"/>
      <c r="X234" s="39"/>
      <c r="Y234" s="39"/>
      <c r="Z234" s="39"/>
      <c r="AA234" s="39"/>
      <c r="AB234" s="39"/>
      <c r="AC234" s="39"/>
      <c r="AD234" s="39"/>
      <c r="AE234" s="39"/>
      <c r="AT234" s="17" t="s">
        <v>155</v>
      </c>
      <c r="AU234" s="17" t="s">
        <v>169</v>
      </c>
    </row>
    <row r="235" s="2" customFormat="1">
      <c r="A235" s="39"/>
      <c r="B235" s="40"/>
      <c r="C235" s="41"/>
      <c r="D235" s="245" t="s">
        <v>157</v>
      </c>
      <c r="E235" s="41"/>
      <c r="F235" s="246" t="s">
        <v>304</v>
      </c>
      <c r="G235" s="41"/>
      <c r="H235" s="41"/>
      <c r="I235" s="242"/>
      <c r="J235" s="41"/>
      <c r="K235" s="41"/>
      <c r="L235" s="45"/>
      <c r="M235" s="243"/>
      <c r="N235" s="244"/>
      <c r="O235" s="92"/>
      <c r="P235" s="92"/>
      <c r="Q235" s="92"/>
      <c r="R235" s="92"/>
      <c r="S235" s="92"/>
      <c r="T235" s="93"/>
      <c r="U235" s="39"/>
      <c r="V235" s="39"/>
      <c r="W235" s="39"/>
      <c r="X235" s="39"/>
      <c r="Y235" s="39"/>
      <c r="Z235" s="39"/>
      <c r="AA235" s="39"/>
      <c r="AB235" s="39"/>
      <c r="AC235" s="39"/>
      <c r="AD235" s="39"/>
      <c r="AE235" s="39"/>
      <c r="AT235" s="17" t="s">
        <v>157</v>
      </c>
      <c r="AU235" s="17" t="s">
        <v>169</v>
      </c>
    </row>
    <row r="236" s="2" customFormat="1">
      <c r="A236" s="39"/>
      <c r="B236" s="40"/>
      <c r="C236" s="41"/>
      <c r="D236" s="240" t="s">
        <v>159</v>
      </c>
      <c r="E236" s="41"/>
      <c r="F236" s="247" t="s">
        <v>305</v>
      </c>
      <c r="G236" s="41"/>
      <c r="H236" s="41"/>
      <c r="I236" s="242"/>
      <c r="J236" s="41"/>
      <c r="K236" s="41"/>
      <c r="L236" s="45"/>
      <c r="M236" s="243"/>
      <c r="N236" s="244"/>
      <c r="O236" s="92"/>
      <c r="P236" s="92"/>
      <c r="Q236" s="92"/>
      <c r="R236" s="92"/>
      <c r="S236" s="92"/>
      <c r="T236" s="93"/>
      <c r="U236" s="39"/>
      <c r="V236" s="39"/>
      <c r="W236" s="39"/>
      <c r="X236" s="39"/>
      <c r="Y236" s="39"/>
      <c r="Z236" s="39"/>
      <c r="AA236" s="39"/>
      <c r="AB236" s="39"/>
      <c r="AC236" s="39"/>
      <c r="AD236" s="39"/>
      <c r="AE236" s="39"/>
      <c r="AT236" s="17" t="s">
        <v>159</v>
      </c>
      <c r="AU236" s="17" t="s">
        <v>169</v>
      </c>
    </row>
    <row r="237" s="13" customFormat="1">
      <c r="A237" s="13"/>
      <c r="B237" s="248"/>
      <c r="C237" s="249"/>
      <c r="D237" s="240" t="s">
        <v>161</v>
      </c>
      <c r="E237" s="250" t="s">
        <v>1</v>
      </c>
      <c r="F237" s="251" t="s">
        <v>306</v>
      </c>
      <c r="G237" s="249"/>
      <c r="H237" s="250" t="s">
        <v>1</v>
      </c>
      <c r="I237" s="252"/>
      <c r="J237" s="249"/>
      <c r="K237" s="249"/>
      <c r="L237" s="253"/>
      <c r="M237" s="254"/>
      <c r="N237" s="255"/>
      <c r="O237" s="255"/>
      <c r="P237" s="255"/>
      <c r="Q237" s="255"/>
      <c r="R237" s="255"/>
      <c r="S237" s="255"/>
      <c r="T237" s="256"/>
      <c r="U237" s="13"/>
      <c r="V237" s="13"/>
      <c r="W237" s="13"/>
      <c r="X237" s="13"/>
      <c r="Y237" s="13"/>
      <c r="Z237" s="13"/>
      <c r="AA237" s="13"/>
      <c r="AB237" s="13"/>
      <c r="AC237" s="13"/>
      <c r="AD237" s="13"/>
      <c r="AE237" s="13"/>
      <c r="AT237" s="257" t="s">
        <v>161</v>
      </c>
      <c r="AU237" s="257" t="s">
        <v>169</v>
      </c>
      <c r="AV237" s="13" t="s">
        <v>23</v>
      </c>
      <c r="AW237" s="13" t="s">
        <v>48</v>
      </c>
      <c r="AX237" s="13" t="s">
        <v>91</v>
      </c>
      <c r="AY237" s="257" t="s">
        <v>145</v>
      </c>
    </row>
    <row r="238" s="14" customFormat="1">
      <c r="A238" s="14"/>
      <c r="B238" s="258"/>
      <c r="C238" s="259"/>
      <c r="D238" s="240" t="s">
        <v>161</v>
      </c>
      <c r="E238" s="260" t="s">
        <v>1</v>
      </c>
      <c r="F238" s="261" t="s">
        <v>23</v>
      </c>
      <c r="G238" s="259"/>
      <c r="H238" s="262">
        <v>1</v>
      </c>
      <c r="I238" s="263"/>
      <c r="J238" s="259"/>
      <c r="K238" s="259"/>
      <c r="L238" s="264"/>
      <c r="M238" s="265"/>
      <c r="N238" s="266"/>
      <c r="O238" s="266"/>
      <c r="P238" s="266"/>
      <c r="Q238" s="266"/>
      <c r="R238" s="266"/>
      <c r="S238" s="266"/>
      <c r="T238" s="267"/>
      <c r="U238" s="14"/>
      <c r="V238" s="14"/>
      <c r="W238" s="14"/>
      <c r="X238" s="14"/>
      <c r="Y238" s="14"/>
      <c r="Z238" s="14"/>
      <c r="AA238" s="14"/>
      <c r="AB238" s="14"/>
      <c r="AC238" s="14"/>
      <c r="AD238" s="14"/>
      <c r="AE238" s="14"/>
      <c r="AT238" s="268" t="s">
        <v>161</v>
      </c>
      <c r="AU238" s="268" t="s">
        <v>169</v>
      </c>
      <c r="AV238" s="14" t="s">
        <v>99</v>
      </c>
      <c r="AW238" s="14" t="s">
        <v>48</v>
      </c>
      <c r="AX238" s="14" t="s">
        <v>91</v>
      </c>
      <c r="AY238" s="268" t="s">
        <v>145</v>
      </c>
    </row>
    <row r="239" s="2" customFormat="1" ht="33" customHeight="1">
      <c r="A239" s="39"/>
      <c r="B239" s="40"/>
      <c r="C239" s="227" t="s">
        <v>7</v>
      </c>
      <c r="D239" s="227" t="s">
        <v>148</v>
      </c>
      <c r="E239" s="228" t="s">
        <v>307</v>
      </c>
      <c r="F239" s="229" t="s">
        <v>308</v>
      </c>
      <c r="G239" s="230" t="s">
        <v>301</v>
      </c>
      <c r="H239" s="231">
        <v>4</v>
      </c>
      <c r="I239" s="232"/>
      <c r="J239" s="233">
        <f>ROUND(I239*H239,2)</f>
        <v>0</v>
      </c>
      <c r="K239" s="229" t="s">
        <v>152</v>
      </c>
      <c r="L239" s="45"/>
      <c r="M239" s="234" t="s">
        <v>1</v>
      </c>
      <c r="N239" s="235" t="s">
        <v>56</v>
      </c>
      <c r="O239" s="92"/>
      <c r="P239" s="236">
        <f>O239*H239</f>
        <v>0</v>
      </c>
      <c r="Q239" s="236">
        <v>0.31108000000000002</v>
      </c>
      <c r="R239" s="236">
        <f>Q239*H239</f>
        <v>1.2443200000000001</v>
      </c>
      <c r="S239" s="236">
        <v>0</v>
      </c>
      <c r="T239" s="237">
        <f>S239*H239</f>
        <v>0</v>
      </c>
      <c r="U239" s="39"/>
      <c r="V239" s="39"/>
      <c r="W239" s="39"/>
      <c r="X239" s="39"/>
      <c r="Y239" s="39"/>
      <c r="Z239" s="39"/>
      <c r="AA239" s="39"/>
      <c r="AB239" s="39"/>
      <c r="AC239" s="39"/>
      <c r="AD239" s="39"/>
      <c r="AE239" s="39"/>
      <c r="AR239" s="238" t="s">
        <v>153</v>
      </c>
      <c r="AT239" s="238" t="s">
        <v>148</v>
      </c>
      <c r="AU239" s="238" t="s">
        <v>169</v>
      </c>
      <c r="AY239" s="17" t="s">
        <v>145</v>
      </c>
      <c r="BE239" s="239">
        <f>IF(N239="základní",J239,0)</f>
        <v>0</v>
      </c>
      <c r="BF239" s="239">
        <f>IF(N239="snížená",J239,0)</f>
        <v>0</v>
      </c>
      <c r="BG239" s="239">
        <f>IF(N239="zákl. přenesená",J239,0)</f>
        <v>0</v>
      </c>
      <c r="BH239" s="239">
        <f>IF(N239="sníž. přenesená",J239,0)</f>
        <v>0</v>
      </c>
      <c r="BI239" s="239">
        <f>IF(N239="nulová",J239,0)</f>
        <v>0</v>
      </c>
      <c r="BJ239" s="17" t="s">
        <v>23</v>
      </c>
      <c r="BK239" s="239">
        <f>ROUND(I239*H239,2)</f>
        <v>0</v>
      </c>
      <c r="BL239" s="17" t="s">
        <v>153</v>
      </c>
      <c r="BM239" s="238" t="s">
        <v>309</v>
      </c>
    </row>
    <row r="240" s="2" customFormat="1">
      <c r="A240" s="39"/>
      <c r="B240" s="40"/>
      <c r="C240" s="41"/>
      <c r="D240" s="240" t="s">
        <v>155</v>
      </c>
      <c r="E240" s="41"/>
      <c r="F240" s="241" t="s">
        <v>310</v>
      </c>
      <c r="G240" s="41"/>
      <c r="H240" s="41"/>
      <c r="I240" s="242"/>
      <c r="J240" s="41"/>
      <c r="K240" s="41"/>
      <c r="L240" s="45"/>
      <c r="M240" s="243"/>
      <c r="N240" s="244"/>
      <c r="O240" s="92"/>
      <c r="P240" s="92"/>
      <c r="Q240" s="92"/>
      <c r="R240" s="92"/>
      <c r="S240" s="92"/>
      <c r="T240" s="93"/>
      <c r="U240" s="39"/>
      <c r="V240" s="39"/>
      <c r="W240" s="39"/>
      <c r="X240" s="39"/>
      <c r="Y240" s="39"/>
      <c r="Z240" s="39"/>
      <c r="AA240" s="39"/>
      <c r="AB240" s="39"/>
      <c r="AC240" s="39"/>
      <c r="AD240" s="39"/>
      <c r="AE240" s="39"/>
      <c r="AT240" s="17" t="s">
        <v>155</v>
      </c>
      <c r="AU240" s="17" t="s">
        <v>169</v>
      </c>
    </row>
    <row r="241" s="2" customFormat="1">
      <c r="A241" s="39"/>
      <c r="B241" s="40"/>
      <c r="C241" s="41"/>
      <c r="D241" s="245" t="s">
        <v>157</v>
      </c>
      <c r="E241" s="41"/>
      <c r="F241" s="246" t="s">
        <v>311</v>
      </c>
      <c r="G241" s="41"/>
      <c r="H241" s="41"/>
      <c r="I241" s="242"/>
      <c r="J241" s="41"/>
      <c r="K241" s="41"/>
      <c r="L241" s="45"/>
      <c r="M241" s="243"/>
      <c r="N241" s="244"/>
      <c r="O241" s="92"/>
      <c r="P241" s="92"/>
      <c r="Q241" s="92"/>
      <c r="R241" s="92"/>
      <c r="S241" s="92"/>
      <c r="T241" s="93"/>
      <c r="U241" s="39"/>
      <c r="V241" s="39"/>
      <c r="W241" s="39"/>
      <c r="X241" s="39"/>
      <c r="Y241" s="39"/>
      <c r="Z241" s="39"/>
      <c r="AA241" s="39"/>
      <c r="AB241" s="39"/>
      <c r="AC241" s="39"/>
      <c r="AD241" s="39"/>
      <c r="AE241" s="39"/>
      <c r="AT241" s="17" t="s">
        <v>157</v>
      </c>
      <c r="AU241" s="17" t="s">
        <v>169</v>
      </c>
    </row>
    <row r="242" s="13" customFormat="1">
      <c r="A242" s="13"/>
      <c r="B242" s="248"/>
      <c r="C242" s="249"/>
      <c r="D242" s="240" t="s">
        <v>161</v>
      </c>
      <c r="E242" s="250" t="s">
        <v>1</v>
      </c>
      <c r="F242" s="251" t="s">
        <v>312</v>
      </c>
      <c r="G242" s="249"/>
      <c r="H242" s="250" t="s">
        <v>1</v>
      </c>
      <c r="I242" s="252"/>
      <c r="J242" s="249"/>
      <c r="K242" s="249"/>
      <c r="L242" s="253"/>
      <c r="M242" s="254"/>
      <c r="N242" s="255"/>
      <c r="O242" s="255"/>
      <c r="P242" s="255"/>
      <c r="Q242" s="255"/>
      <c r="R242" s="255"/>
      <c r="S242" s="255"/>
      <c r="T242" s="256"/>
      <c r="U242" s="13"/>
      <c r="V242" s="13"/>
      <c r="W242" s="13"/>
      <c r="X242" s="13"/>
      <c r="Y242" s="13"/>
      <c r="Z242" s="13"/>
      <c r="AA242" s="13"/>
      <c r="AB242" s="13"/>
      <c r="AC242" s="13"/>
      <c r="AD242" s="13"/>
      <c r="AE242" s="13"/>
      <c r="AT242" s="257" t="s">
        <v>161</v>
      </c>
      <c r="AU242" s="257" t="s">
        <v>169</v>
      </c>
      <c r="AV242" s="13" t="s">
        <v>23</v>
      </c>
      <c r="AW242" s="13" t="s">
        <v>48</v>
      </c>
      <c r="AX242" s="13" t="s">
        <v>91</v>
      </c>
      <c r="AY242" s="257" t="s">
        <v>145</v>
      </c>
    </row>
    <row r="243" s="14" customFormat="1">
      <c r="A243" s="14"/>
      <c r="B243" s="258"/>
      <c r="C243" s="259"/>
      <c r="D243" s="240" t="s">
        <v>161</v>
      </c>
      <c r="E243" s="260" t="s">
        <v>1</v>
      </c>
      <c r="F243" s="261" t="s">
        <v>153</v>
      </c>
      <c r="G243" s="259"/>
      <c r="H243" s="262">
        <v>4</v>
      </c>
      <c r="I243" s="263"/>
      <c r="J243" s="259"/>
      <c r="K243" s="259"/>
      <c r="L243" s="264"/>
      <c r="M243" s="265"/>
      <c r="N243" s="266"/>
      <c r="O243" s="266"/>
      <c r="P243" s="266"/>
      <c r="Q243" s="266"/>
      <c r="R243" s="266"/>
      <c r="S243" s="266"/>
      <c r="T243" s="267"/>
      <c r="U243" s="14"/>
      <c r="V243" s="14"/>
      <c r="W243" s="14"/>
      <c r="X243" s="14"/>
      <c r="Y243" s="14"/>
      <c r="Z243" s="14"/>
      <c r="AA243" s="14"/>
      <c r="AB243" s="14"/>
      <c r="AC243" s="14"/>
      <c r="AD243" s="14"/>
      <c r="AE243" s="14"/>
      <c r="AT243" s="268" t="s">
        <v>161</v>
      </c>
      <c r="AU243" s="268" t="s">
        <v>169</v>
      </c>
      <c r="AV243" s="14" t="s">
        <v>99</v>
      </c>
      <c r="AW243" s="14" t="s">
        <v>48</v>
      </c>
      <c r="AX243" s="14" t="s">
        <v>91</v>
      </c>
      <c r="AY243" s="268" t="s">
        <v>145</v>
      </c>
    </row>
    <row r="244" s="2" customFormat="1" ht="24.15" customHeight="1">
      <c r="A244" s="39"/>
      <c r="B244" s="40"/>
      <c r="C244" s="227" t="s">
        <v>313</v>
      </c>
      <c r="D244" s="227" t="s">
        <v>148</v>
      </c>
      <c r="E244" s="228" t="s">
        <v>314</v>
      </c>
      <c r="F244" s="229" t="s">
        <v>315</v>
      </c>
      <c r="G244" s="230" t="s">
        <v>172</v>
      </c>
      <c r="H244" s="231">
        <v>1.462</v>
      </c>
      <c r="I244" s="232"/>
      <c r="J244" s="233">
        <f>ROUND(I244*H244,2)</f>
        <v>0</v>
      </c>
      <c r="K244" s="229" t="s">
        <v>152</v>
      </c>
      <c r="L244" s="45"/>
      <c r="M244" s="234" t="s">
        <v>1</v>
      </c>
      <c r="N244" s="235" t="s">
        <v>56</v>
      </c>
      <c r="O244" s="92"/>
      <c r="P244" s="236">
        <f>O244*H244</f>
        <v>0</v>
      </c>
      <c r="Q244" s="236">
        <v>0</v>
      </c>
      <c r="R244" s="236">
        <f>Q244*H244</f>
        <v>0</v>
      </c>
      <c r="S244" s="236">
        <v>0</v>
      </c>
      <c r="T244" s="237">
        <f>S244*H244</f>
        <v>0</v>
      </c>
      <c r="U244" s="39"/>
      <c r="V244" s="39"/>
      <c r="W244" s="39"/>
      <c r="X244" s="39"/>
      <c r="Y244" s="39"/>
      <c r="Z244" s="39"/>
      <c r="AA244" s="39"/>
      <c r="AB244" s="39"/>
      <c r="AC244" s="39"/>
      <c r="AD244" s="39"/>
      <c r="AE244" s="39"/>
      <c r="AR244" s="238" t="s">
        <v>153</v>
      </c>
      <c r="AT244" s="238" t="s">
        <v>148</v>
      </c>
      <c r="AU244" s="238" t="s">
        <v>169</v>
      </c>
      <c r="AY244" s="17" t="s">
        <v>145</v>
      </c>
      <c r="BE244" s="239">
        <f>IF(N244="základní",J244,0)</f>
        <v>0</v>
      </c>
      <c r="BF244" s="239">
        <f>IF(N244="snížená",J244,0)</f>
        <v>0</v>
      </c>
      <c r="BG244" s="239">
        <f>IF(N244="zákl. přenesená",J244,0)</f>
        <v>0</v>
      </c>
      <c r="BH244" s="239">
        <f>IF(N244="sníž. přenesená",J244,0)</f>
        <v>0</v>
      </c>
      <c r="BI244" s="239">
        <f>IF(N244="nulová",J244,0)</f>
        <v>0</v>
      </c>
      <c r="BJ244" s="17" t="s">
        <v>23</v>
      </c>
      <c r="BK244" s="239">
        <f>ROUND(I244*H244,2)</f>
        <v>0</v>
      </c>
      <c r="BL244" s="17" t="s">
        <v>153</v>
      </c>
      <c r="BM244" s="238" t="s">
        <v>316</v>
      </c>
    </row>
    <row r="245" s="2" customFormat="1">
      <c r="A245" s="39"/>
      <c r="B245" s="40"/>
      <c r="C245" s="41"/>
      <c r="D245" s="240" t="s">
        <v>155</v>
      </c>
      <c r="E245" s="41"/>
      <c r="F245" s="241" t="s">
        <v>317</v>
      </c>
      <c r="G245" s="41"/>
      <c r="H245" s="41"/>
      <c r="I245" s="242"/>
      <c r="J245" s="41"/>
      <c r="K245" s="41"/>
      <c r="L245" s="45"/>
      <c r="M245" s="243"/>
      <c r="N245" s="244"/>
      <c r="O245" s="92"/>
      <c r="P245" s="92"/>
      <c r="Q245" s="92"/>
      <c r="R245" s="92"/>
      <c r="S245" s="92"/>
      <c r="T245" s="93"/>
      <c r="U245" s="39"/>
      <c r="V245" s="39"/>
      <c r="W245" s="39"/>
      <c r="X245" s="39"/>
      <c r="Y245" s="39"/>
      <c r="Z245" s="39"/>
      <c r="AA245" s="39"/>
      <c r="AB245" s="39"/>
      <c r="AC245" s="39"/>
      <c r="AD245" s="39"/>
      <c r="AE245" s="39"/>
      <c r="AT245" s="17" t="s">
        <v>155</v>
      </c>
      <c r="AU245" s="17" t="s">
        <v>169</v>
      </c>
    </row>
    <row r="246" s="2" customFormat="1">
      <c r="A246" s="39"/>
      <c r="B246" s="40"/>
      <c r="C246" s="41"/>
      <c r="D246" s="245" t="s">
        <v>157</v>
      </c>
      <c r="E246" s="41"/>
      <c r="F246" s="246" t="s">
        <v>318</v>
      </c>
      <c r="G246" s="41"/>
      <c r="H246" s="41"/>
      <c r="I246" s="242"/>
      <c r="J246" s="41"/>
      <c r="K246" s="41"/>
      <c r="L246" s="45"/>
      <c r="M246" s="243"/>
      <c r="N246" s="244"/>
      <c r="O246" s="92"/>
      <c r="P246" s="92"/>
      <c r="Q246" s="92"/>
      <c r="R246" s="92"/>
      <c r="S246" s="92"/>
      <c r="T246" s="93"/>
      <c r="U246" s="39"/>
      <c r="V246" s="39"/>
      <c r="W246" s="39"/>
      <c r="X246" s="39"/>
      <c r="Y246" s="39"/>
      <c r="Z246" s="39"/>
      <c r="AA246" s="39"/>
      <c r="AB246" s="39"/>
      <c r="AC246" s="39"/>
      <c r="AD246" s="39"/>
      <c r="AE246" s="39"/>
      <c r="AT246" s="17" t="s">
        <v>157</v>
      </c>
      <c r="AU246" s="17" t="s">
        <v>169</v>
      </c>
    </row>
    <row r="247" s="2" customFormat="1">
      <c r="A247" s="39"/>
      <c r="B247" s="40"/>
      <c r="C247" s="41"/>
      <c r="D247" s="240" t="s">
        <v>159</v>
      </c>
      <c r="E247" s="41"/>
      <c r="F247" s="247" t="s">
        <v>319</v>
      </c>
      <c r="G247" s="41"/>
      <c r="H247" s="41"/>
      <c r="I247" s="242"/>
      <c r="J247" s="41"/>
      <c r="K247" s="41"/>
      <c r="L247" s="45"/>
      <c r="M247" s="243"/>
      <c r="N247" s="244"/>
      <c r="O247" s="92"/>
      <c r="P247" s="92"/>
      <c r="Q247" s="92"/>
      <c r="R247" s="92"/>
      <c r="S247" s="92"/>
      <c r="T247" s="93"/>
      <c r="U247" s="39"/>
      <c r="V247" s="39"/>
      <c r="W247" s="39"/>
      <c r="X247" s="39"/>
      <c r="Y247" s="39"/>
      <c r="Z247" s="39"/>
      <c r="AA247" s="39"/>
      <c r="AB247" s="39"/>
      <c r="AC247" s="39"/>
      <c r="AD247" s="39"/>
      <c r="AE247" s="39"/>
      <c r="AT247" s="17" t="s">
        <v>159</v>
      </c>
      <c r="AU247" s="17" t="s">
        <v>169</v>
      </c>
    </row>
    <row r="248" s="12" customFormat="1" ht="22.8" customHeight="1">
      <c r="A248" s="12"/>
      <c r="B248" s="211"/>
      <c r="C248" s="212"/>
      <c r="D248" s="213" t="s">
        <v>90</v>
      </c>
      <c r="E248" s="225" t="s">
        <v>320</v>
      </c>
      <c r="F248" s="225" t="s">
        <v>321</v>
      </c>
      <c r="G248" s="212"/>
      <c r="H248" s="212"/>
      <c r="I248" s="215"/>
      <c r="J248" s="226">
        <f>BK248</f>
        <v>0</v>
      </c>
      <c r="K248" s="212"/>
      <c r="L248" s="217"/>
      <c r="M248" s="218"/>
      <c r="N248" s="219"/>
      <c r="O248" s="219"/>
      <c r="P248" s="220">
        <f>SUM(P249:P274)</f>
        <v>0</v>
      </c>
      <c r="Q248" s="219"/>
      <c r="R248" s="220">
        <f>SUM(R249:R274)</f>
        <v>0.112675</v>
      </c>
      <c r="S248" s="219"/>
      <c r="T248" s="221">
        <f>SUM(T249:T274)</f>
        <v>0</v>
      </c>
      <c r="U248" s="12"/>
      <c r="V248" s="12"/>
      <c r="W248" s="12"/>
      <c r="X248" s="12"/>
      <c r="Y248" s="12"/>
      <c r="Z248" s="12"/>
      <c r="AA248" s="12"/>
      <c r="AB248" s="12"/>
      <c r="AC248" s="12"/>
      <c r="AD248" s="12"/>
      <c r="AE248" s="12"/>
      <c r="AR248" s="222" t="s">
        <v>23</v>
      </c>
      <c r="AT248" s="223" t="s">
        <v>90</v>
      </c>
      <c r="AU248" s="223" t="s">
        <v>23</v>
      </c>
      <c r="AY248" s="222" t="s">
        <v>145</v>
      </c>
      <c r="BK248" s="224">
        <f>SUM(BK249:BK274)</f>
        <v>0</v>
      </c>
    </row>
    <row r="249" s="2" customFormat="1" ht="24.15" customHeight="1">
      <c r="A249" s="39"/>
      <c r="B249" s="40"/>
      <c r="C249" s="227" t="s">
        <v>322</v>
      </c>
      <c r="D249" s="227" t="s">
        <v>148</v>
      </c>
      <c r="E249" s="228" t="s">
        <v>323</v>
      </c>
      <c r="F249" s="229" t="s">
        <v>324</v>
      </c>
      <c r="G249" s="230" t="s">
        <v>179</v>
      </c>
      <c r="H249" s="231">
        <v>168</v>
      </c>
      <c r="I249" s="232"/>
      <c r="J249" s="233">
        <f>ROUND(I249*H249,2)</f>
        <v>0</v>
      </c>
      <c r="K249" s="229" t="s">
        <v>152</v>
      </c>
      <c r="L249" s="45"/>
      <c r="M249" s="234" t="s">
        <v>1</v>
      </c>
      <c r="N249" s="235" t="s">
        <v>56</v>
      </c>
      <c r="O249" s="92"/>
      <c r="P249" s="236">
        <f>O249*H249</f>
        <v>0</v>
      </c>
      <c r="Q249" s="236">
        <v>0.00010000000000000001</v>
      </c>
      <c r="R249" s="236">
        <f>Q249*H249</f>
        <v>0.016800000000000002</v>
      </c>
      <c r="S249" s="236">
        <v>0</v>
      </c>
      <c r="T249" s="237">
        <f>S249*H249</f>
        <v>0</v>
      </c>
      <c r="U249" s="39"/>
      <c r="V249" s="39"/>
      <c r="W249" s="39"/>
      <c r="X249" s="39"/>
      <c r="Y249" s="39"/>
      <c r="Z249" s="39"/>
      <c r="AA249" s="39"/>
      <c r="AB249" s="39"/>
      <c r="AC249" s="39"/>
      <c r="AD249" s="39"/>
      <c r="AE249" s="39"/>
      <c r="AR249" s="238" t="s">
        <v>153</v>
      </c>
      <c r="AT249" s="238" t="s">
        <v>148</v>
      </c>
      <c r="AU249" s="238" t="s">
        <v>99</v>
      </c>
      <c r="AY249" s="17" t="s">
        <v>145</v>
      </c>
      <c r="BE249" s="239">
        <f>IF(N249="základní",J249,0)</f>
        <v>0</v>
      </c>
      <c r="BF249" s="239">
        <f>IF(N249="snížená",J249,0)</f>
        <v>0</v>
      </c>
      <c r="BG249" s="239">
        <f>IF(N249="zákl. přenesená",J249,0)</f>
        <v>0</v>
      </c>
      <c r="BH249" s="239">
        <f>IF(N249="sníž. přenesená",J249,0)</f>
        <v>0</v>
      </c>
      <c r="BI249" s="239">
        <f>IF(N249="nulová",J249,0)</f>
        <v>0</v>
      </c>
      <c r="BJ249" s="17" t="s">
        <v>23</v>
      </c>
      <c r="BK249" s="239">
        <f>ROUND(I249*H249,2)</f>
        <v>0</v>
      </c>
      <c r="BL249" s="17" t="s">
        <v>153</v>
      </c>
      <c r="BM249" s="238" t="s">
        <v>325</v>
      </c>
    </row>
    <row r="250" s="2" customFormat="1">
      <c r="A250" s="39"/>
      <c r="B250" s="40"/>
      <c r="C250" s="41"/>
      <c r="D250" s="240" t="s">
        <v>155</v>
      </c>
      <c r="E250" s="41"/>
      <c r="F250" s="241" t="s">
        <v>326</v>
      </c>
      <c r="G250" s="41"/>
      <c r="H250" s="41"/>
      <c r="I250" s="242"/>
      <c r="J250" s="41"/>
      <c r="K250" s="41"/>
      <c r="L250" s="45"/>
      <c r="M250" s="243"/>
      <c r="N250" s="244"/>
      <c r="O250" s="92"/>
      <c r="P250" s="92"/>
      <c r="Q250" s="92"/>
      <c r="R250" s="92"/>
      <c r="S250" s="92"/>
      <c r="T250" s="93"/>
      <c r="U250" s="39"/>
      <c r="V250" s="39"/>
      <c r="W250" s="39"/>
      <c r="X250" s="39"/>
      <c r="Y250" s="39"/>
      <c r="Z250" s="39"/>
      <c r="AA250" s="39"/>
      <c r="AB250" s="39"/>
      <c r="AC250" s="39"/>
      <c r="AD250" s="39"/>
      <c r="AE250" s="39"/>
      <c r="AT250" s="17" t="s">
        <v>155</v>
      </c>
      <c r="AU250" s="17" t="s">
        <v>99</v>
      </c>
    </row>
    <row r="251" s="2" customFormat="1">
      <c r="A251" s="39"/>
      <c r="B251" s="40"/>
      <c r="C251" s="41"/>
      <c r="D251" s="245" t="s">
        <v>157</v>
      </c>
      <c r="E251" s="41"/>
      <c r="F251" s="246" t="s">
        <v>327</v>
      </c>
      <c r="G251" s="41"/>
      <c r="H251" s="41"/>
      <c r="I251" s="242"/>
      <c r="J251" s="41"/>
      <c r="K251" s="41"/>
      <c r="L251" s="45"/>
      <c r="M251" s="243"/>
      <c r="N251" s="244"/>
      <c r="O251" s="92"/>
      <c r="P251" s="92"/>
      <c r="Q251" s="92"/>
      <c r="R251" s="92"/>
      <c r="S251" s="92"/>
      <c r="T251" s="93"/>
      <c r="U251" s="39"/>
      <c r="V251" s="39"/>
      <c r="W251" s="39"/>
      <c r="X251" s="39"/>
      <c r="Y251" s="39"/>
      <c r="Z251" s="39"/>
      <c r="AA251" s="39"/>
      <c r="AB251" s="39"/>
      <c r="AC251" s="39"/>
      <c r="AD251" s="39"/>
      <c r="AE251" s="39"/>
      <c r="AT251" s="17" t="s">
        <v>157</v>
      </c>
      <c r="AU251" s="17" t="s">
        <v>99</v>
      </c>
    </row>
    <row r="252" s="2" customFormat="1">
      <c r="A252" s="39"/>
      <c r="B252" s="40"/>
      <c r="C252" s="41"/>
      <c r="D252" s="240" t="s">
        <v>159</v>
      </c>
      <c r="E252" s="41"/>
      <c r="F252" s="247" t="s">
        <v>328</v>
      </c>
      <c r="G252" s="41"/>
      <c r="H252" s="41"/>
      <c r="I252" s="242"/>
      <c r="J252" s="41"/>
      <c r="K252" s="41"/>
      <c r="L252" s="45"/>
      <c r="M252" s="243"/>
      <c r="N252" s="244"/>
      <c r="O252" s="92"/>
      <c r="P252" s="92"/>
      <c r="Q252" s="92"/>
      <c r="R252" s="92"/>
      <c r="S252" s="92"/>
      <c r="T252" s="93"/>
      <c r="U252" s="39"/>
      <c r="V252" s="39"/>
      <c r="W252" s="39"/>
      <c r="X252" s="39"/>
      <c r="Y252" s="39"/>
      <c r="Z252" s="39"/>
      <c r="AA252" s="39"/>
      <c r="AB252" s="39"/>
      <c r="AC252" s="39"/>
      <c r="AD252" s="39"/>
      <c r="AE252" s="39"/>
      <c r="AT252" s="17" t="s">
        <v>159</v>
      </c>
      <c r="AU252" s="17" t="s">
        <v>99</v>
      </c>
    </row>
    <row r="253" s="13" customFormat="1">
      <c r="A253" s="13"/>
      <c r="B253" s="248"/>
      <c r="C253" s="249"/>
      <c r="D253" s="240" t="s">
        <v>161</v>
      </c>
      <c r="E253" s="250" t="s">
        <v>1</v>
      </c>
      <c r="F253" s="251" t="s">
        <v>329</v>
      </c>
      <c r="G253" s="249"/>
      <c r="H253" s="250" t="s">
        <v>1</v>
      </c>
      <c r="I253" s="252"/>
      <c r="J253" s="249"/>
      <c r="K253" s="249"/>
      <c r="L253" s="253"/>
      <c r="M253" s="254"/>
      <c r="N253" s="255"/>
      <c r="O253" s="255"/>
      <c r="P253" s="255"/>
      <c r="Q253" s="255"/>
      <c r="R253" s="255"/>
      <c r="S253" s="255"/>
      <c r="T253" s="256"/>
      <c r="U253" s="13"/>
      <c r="V253" s="13"/>
      <c r="W253" s="13"/>
      <c r="X253" s="13"/>
      <c r="Y253" s="13"/>
      <c r="Z253" s="13"/>
      <c r="AA253" s="13"/>
      <c r="AB253" s="13"/>
      <c r="AC253" s="13"/>
      <c r="AD253" s="13"/>
      <c r="AE253" s="13"/>
      <c r="AT253" s="257" t="s">
        <v>161</v>
      </c>
      <c r="AU253" s="257" t="s">
        <v>99</v>
      </c>
      <c r="AV253" s="13" t="s">
        <v>23</v>
      </c>
      <c r="AW253" s="13" t="s">
        <v>48</v>
      </c>
      <c r="AX253" s="13" t="s">
        <v>91</v>
      </c>
      <c r="AY253" s="257" t="s">
        <v>145</v>
      </c>
    </row>
    <row r="254" s="14" customFormat="1">
      <c r="A254" s="14"/>
      <c r="B254" s="258"/>
      <c r="C254" s="259"/>
      <c r="D254" s="240" t="s">
        <v>161</v>
      </c>
      <c r="E254" s="260" t="s">
        <v>1</v>
      </c>
      <c r="F254" s="261" t="s">
        <v>184</v>
      </c>
      <c r="G254" s="259"/>
      <c r="H254" s="262">
        <v>168</v>
      </c>
      <c r="I254" s="263"/>
      <c r="J254" s="259"/>
      <c r="K254" s="259"/>
      <c r="L254" s="264"/>
      <c r="M254" s="265"/>
      <c r="N254" s="266"/>
      <c r="O254" s="266"/>
      <c r="P254" s="266"/>
      <c r="Q254" s="266"/>
      <c r="R254" s="266"/>
      <c r="S254" s="266"/>
      <c r="T254" s="267"/>
      <c r="U254" s="14"/>
      <c r="V254" s="14"/>
      <c r="W254" s="14"/>
      <c r="X254" s="14"/>
      <c r="Y254" s="14"/>
      <c r="Z254" s="14"/>
      <c r="AA254" s="14"/>
      <c r="AB254" s="14"/>
      <c r="AC254" s="14"/>
      <c r="AD254" s="14"/>
      <c r="AE254" s="14"/>
      <c r="AT254" s="268" t="s">
        <v>161</v>
      </c>
      <c r="AU254" s="268" t="s">
        <v>99</v>
      </c>
      <c r="AV254" s="14" t="s">
        <v>99</v>
      </c>
      <c r="AW254" s="14" t="s">
        <v>48</v>
      </c>
      <c r="AX254" s="14" t="s">
        <v>91</v>
      </c>
      <c r="AY254" s="268" t="s">
        <v>145</v>
      </c>
    </row>
    <row r="255" s="2" customFormat="1" ht="24.15" customHeight="1">
      <c r="A255" s="39"/>
      <c r="B255" s="40"/>
      <c r="C255" s="269" t="s">
        <v>330</v>
      </c>
      <c r="D255" s="269" t="s">
        <v>201</v>
      </c>
      <c r="E255" s="270" t="s">
        <v>331</v>
      </c>
      <c r="F255" s="271" t="s">
        <v>332</v>
      </c>
      <c r="G255" s="272" t="s">
        <v>179</v>
      </c>
      <c r="H255" s="273">
        <v>201.59999999999999</v>
      </c>
      <c r="I255" s="274"/>
      <c r="J255" s="275">
        <f>ROUND(I255*H255,2)</f>
        <v>0</v>
      </c>
      <c r="K255" s="271" t="s">
        <v>152</v>
      </c>
      <c r="L255" s="276"/>
      <c r="M255" s="277" t="s">
        <v>1</v>
      </c>
      <c r="N255" s="278" t="s">
        <v>56</v>
      </c>
      <c r="O255" s="92"/>
      <c r="P255" s="236">
        <f>O255*H255</f>
        <v>0</v>
      </c>
      <c r="Q255" s="236">
        <v>0.00029999999999999997</v>
      </c>
      <c r="R255" s="236">
        <f>Q255*H255</f>
        <v>0.060479999999999992</v>
      </c>
      <c r="S255" s="236">
        <v>0</v>
      </c>
      <c r="T255" s="237">
        <f>S255*H255</f>
        <v>0</v>
      </c>
      <c r="U255" s="39"/>
      <c r="V255" s="39"/>
      <c r="W255" s="39"/>
      <c r="X255" s="39"/>
      <c r="Y255" s="39"/>
      <c r="Z255" s="39"/>
      <c r="AA255" s="39"/>
      <c r="AB255" s="39"/>
      <c r="AC255" s="39"/>
      <c r="AD255" s="39"/>
      <c r="AE255" s="39"/>
      <c r="AR255" s="238" t="s">
        <v>204</v>
      </c>
      <c r="AT255" s="238" t="s">
        <v>201</v>
      </c>
      <c r="AU255" s="238" t="s">
        <v>99</v>
      </c>
      <c r="AY255" s="17" t="s">
        <v>145</v>
      </c>
      <c r="BE255" s="239">
        <f>IF(N255="základní",J255,0)</f>
        <v>0</v>
      </c>
      <c r="BF255" s="239">
        <f>IF(N255="snížená",J255,0)</f>
        <v>0</v>
      </c>
      <c r="BG255" s="239">
        <f>IF(N255="zákl. přenesená",J255,0)</f>
        <v>0</v>
      </c>
      <c r="BH255" s="239">
        <f>IF(N255="sníž. přenesená",J255,0)</f>
        <v>0</v>
      </c>
      <c r="BI255" s="239">
        <f>IF(N255="nulová",J255,0)</f>
        <v>0</v>
      </c>
      <c r="BJ255" s="17" t="s">
        <v>23</v>
      </c>
      <c r="BK255" s="239">
        <f>ROUND(I255*H255,2)</f>
        <v>0</v>
      </c>
      <c r="BL255" s="17" t="s">
        <v>153</v>
      </c>
      <c r="BM255" s="238" t="s">
        <v>333</v>
      </c>
    </row>
    <row r="256" s="2" customFormat="1">
      <c r="A256" s="39"/>
      <c r="B256" s="40"/>
      <c r="C256" s="41"/>
      <c r="D256" s="240" t="s">
        <v>155</v>
      </c>
      <c r="E256" s="41"/>
      <c r="F256" s="241" t="s">
        <v>332</v>
      </c>
      <c r="G256" s="41"/>
      <c r="H256" s="41"/>
      <c r="I256" s="242"/>
      <c r="J256" s="41"/>
      <c r="K256" s="41"/>
      <c r="L256" s="45"/>
      <c r="M256" s="243"/>
      <c r="N256" s="244"/>
      <c r="O256" s="92"/>
      <c r="P256" s="92"/>
      <c r="Q256" s="92"/>
      <c r="R256" s="92"/>
      <c r="S256" s="92"/>
      <c r="T256" s="93"/>
      <c r="U256" s="39"/>
      <c r="V256" s="39"/>
      <c r="W256" s="39"/>
      <c r="X256" s="39"/>
      <c r="Y256" s="39"/>
      <c r="Z256" s="39"/>
      <c r="AA256" s="39"/>
      <c r="AB256" s="39"/>
      <c r="AC256" s="39"/>
      <c r="AD256" s="39"/>
      <c r="AE256" s="39"/>
      <c r="AT256" s="17" t="s">
        <v>155</v>
      </c>
      <c r="AU256" s="17" t="s">
        <v>99</v>
      </c>
    </row>
    <row r="257" s="13" customFormat="1">
      <c r="A257" s="13"/>
      <c r="B257" s="248"/>
      <c r="C257" s="249"/>
      <c r="D257" s="240" t="s">
        <v>161</v>
      </c>
      <c r="E257" s="250" t="s">
        <v>1</v>
      </c>
      <c r="F257" s="251" t="s">
        <v>191</v>
      </c>
      <c r="G257" s="249"/>
      <c r="H257" s="250" t="s">
        <v>1</v>
      </c>
      <c r="I257" s="252"/>
      <c r="J257" s="249"/>
      <c r="K257" s="249"/>
      <c r="L257" s="253"/>
      <c r="M257" s="254"/>
      <c r="N257" s="255"/>
      <c r="O257" s="255"/>
      <c r="P257" s="255"/>
      <c r="Q257" s="255"/>
      <c r="R257" s="255"/>
      <c r="S257" s="255"/>
      <c r="T257" s="256"/>
      <c r="U257" s="13"/>
      <c r="V257" s="13"/>
      <c r="W257" s="13"/>
      <c r="X257" s="13"/>
      <c r="Y257" s="13"/>
      <c r="Z257" s="13"/>
      <c r="AA257" s="13"/>
      <c r="AB257" s="13"/>
      <c r="AC257" s="13"/>
      <c r="AD257" s="13"/>
      <c r="AE257" s="13"/>
      <c r="AT257" s="257" t="s">
        <v>161</v>
      </c>
      <c r="AU257" s="257" t="s">
        <v>99</v>
      </c>
      <c r="AV257" s="13" t="s">
        <v>23</v>
      </c>
      <c r="AW257" s="13" t="s">
        <v>48</v>
      </c>
      <c r="AX257" s="13" t="s">
        <v>91</v>
      </c>
      <c r="AY257" s="257" t="s">
        <v>145</v>
      </c>
    </row>
    <row r="258" s="14" customFormat="1">
      <c r="A258" s="14"/>
      <c r="B258" s="258"/>
      <c r="C258" s="259"/>
      <c r="D258" s="240" t="s">
        <v>161</v>
      </c>
      <c r="E258" s="260" t="s">
        <v>1</v>
      </c>
      <c r="F258" s="261" t="s">
        <v>334</v>
      </c>
      <c r="G258" s="259"/>
      <c r="H258" s="262">
        <v>201.59999999999999</v>
      </c>
      <c r="I258" s="263"/>
      <c r="J258" s="259"/>
      <c r="K258" s="259"/>
      <c r="L258" s="264"/>
      <c r="M258" s="265"/>
      <c r="N258" s="266"/>
      <c r="O258" s="266"/>
      <c r="P258" s="266"/>
      <c r="Q258" s="266"/>
      <c r="R258" s="266"/>
      <c r="S258" s="266"/>
      <c r="T258" s="267"/>
      <c r="U258" s="14"/>
      <c r="V258" s="14"/>
      <c r="W258" s="14"/>
      <c r="X258" s="14"/>
      <c r="Y258" s="14"/>
      <c r="Z258" s="14"/>
      <c r="AA258" s="14"/>
      <c r="AB258" s="14"/>
      <c r="AC258" s="14"/>
      <c r="AD258" s="14"/>
      <c r="AE258" s="14"/>
      <c r="AT258" s="268" t="s">
        <v>161</v>
      </c>
      <c r="AU258" s="268" t="s">
        <v>99</v>
      </c>
      <c r="AV258" s="14" t="s">
        <v>99</v>
      </c>
      <c r="AW258" s="14" t="s">
        <v>48</v>
      </c>
      <c r="AX258" s="14" t="s">
        <v>91</v>
      </c>
      <c r="AY258" s="268" t="s">
        <v>145</v>
      </c>
    </row>
    <row r="259" s="2" customFormat="1" ht="24.15" customHeight="1">
      <c r="A259" s="39"/>
      <c r="B259" s="40"/>
      <c r="C259" s="227" t="s">
        <v>335</v>
      </c>
      <c r="D259" s="227" t="s">
        <v>148</v>
      </c>
      <c r="E259" s="228" t="s">
        <v>336</v>
      </c>
      <c r="F259" s="229" t="s">
        <v>337</v>
      </c>
      <c r="G259" s="230" t="s">
        <v>244</v>
      </c>
      <c r="H259" s="231">
        <v>76.5</v>
      </c>
      <c r="I259" s="232"/>
      <c r="J259" s="233">
        <f>ROUND(I259*H259,2)</f>
        <v>0</v>
      </c>
      <c r="K259" s="229" t="s">
        <v>152</v>
      </c>
      <c r="L259" s="45"/>
      <c r="M259" s="234" t="s">
        <v>1</v>
      </c>
      <c r="N259" s="235" t="s">
        <v>56</v>
      </c>
      <c r="O259" s="92"/>
      <c r="P259" s="236">
        <f>O259*H259</f>
        <v>0</v>
      </c>
      <c r="Q259" s="236">
        <v>0.00011</v>
      </c>
      <c r="R259" s="236">
        <f>Q259*H259</f>
        <v>0.0084150000000000006</v>
      </c>
      <c r="S259" s="236">
        <v>0</v>
      </c>
      <c r="T259" s="237">
        <f>S259*H259</f>
        <v>0</v>
      </c>
      <c r="U259" s="39"/>
      <c r="V259" s="39"/>
      <c r="W259" s="39"/>
      <c r="X259" s="39"/>
      <c r="Y259" s="39"/>
      <c r="Z259" s="39"/>
      <c r="AA259" s="39"/>
      <c r="AB259" s="39"/>
      <c r="AC259" s="39"/>
      <c r="AD259" s="39"/>
      <c r="AE259" s="39"/>
      <c r="AR259" s="238" t="s">
        <v>153</v>
      </c>
      <c r="AT259" s="238" t="s">
        <v>148</v>
      </c>
      <c r="AU259" s="238" t="s">
        <v>99</v>
      </c>
      <c r="AY259" s="17" t="s">
        <v>145</v>
      </c>
      <c r="BE259" s="239">
        <f>IF(N259="základní",J259,0)</f>
        <v>0</v>
      </c>
      <c r="BF259" s="239">
        <f>IF(N259="snížená",J259,0)</f>
        <v>0</v>
      </c>
      <c r="BG259" s="239">
        <f>IF(N259="zákl. přenesená",J259,0)</f>
        <v>0</v>
      </c>
      <c r="BH259" s="239">
        <f>IF(N259="sníž. přenesená",J259,0)</f>
        <v>0</v>
      </c>
      <c r="BI259" s="239">
        <f>IF(N259="nulová",J259,0)</f>
        <v>0</v>
      </c>
      <c r="BJ259" s="17" t="s">
        <v>23</v>
      </c>
      <c r="BK259" s="239">
        <f>ROUND(I259*H259,2)</f>
        <v>0</v>
      </c>
      <c r="BL259" s="17" t="s">
        <v>153</v>
      </c>
      <c r="BM259" s="238" t="s">
        <v>338</v>
      </c>
    </row>
    <row r="260" s="2" customFormat="1">
      <c r="A260" s="39"/>
      <c r="B260" s="40"/>
      <c r="C260" s="41"/>
      <c r="D260" s="240" t="s">
        <v>155</v>
      </c>
      <c r="E260" s="41"/>
      <c r="F260" s="241" t="s">
        <v>339</v>
      </c>
      <c r="G260" s="41"/>
      <c r="H260" s="41"/>
      <c r="I260" s="242"/>
      <c r="J260" s="41"/>
      <c r="K260" s="41"/>
      <c r="L260" s="45"/>
      <c r="M260" s="243"/>
      <c r="N260" s="244"/>
      <c r="O260" s="92"/>
      <c r="P260" s="92"/>
      <c r="Q260" s="92"/>
      <c r="R260" s="92"/>
      <c r="S260" s="92"/>
      <c r="T260" s="93"/>
      <c r="U260" s="39"/>
      <c r="V260" s="39"/>
      <c r="W260" s="39"/>
      <c r="X260" s="39"/>
      <c r="Y260" s="39"/>
      <c r="Z260" s="39"/>
      <c r="AA260" s="39"/>
      <c r="AB260" s="39"/>
      <c r="AC260" s="39"/>
      <c r="AD260" s="39"/>
      <c r="AE260" s="39"/>
      <c r="AT260" s="17" t="s">
        <v>155</v>
      </c>
      <c r="AU260" s="17" t="s">
        <v>99</v>
      </c>
    </row>
    <row r="261" s="2" customFormat="1">
      <c r="A261" s="39"/>
      <c r="B261" s="40"/>
      <c r="C261" s="41"/>
      <c r="D261" s="245" t="s">
        <v>157</v>
      </c>
      <c r="E261" s="41"/>
      <c r="F261" s="246" t="s">
        <v>340</v>
      </c>
      <c r="G261" s="41"/>
      <c r="H261" s="41"/>
      <c r="I261" s="242"/>
      <c r="J261" s="41"/>
      <c r="K261" s="41"/>
      <c r="L261" s="45"/>
      <c r="M261" s="243"/>
      <c r="N261" s="244"/>
      <c r="O261" s="92"/>
      <c r="P261" s="92"/>
      <c r="Q261" s="92"/>
      <c r="R261" s="92"/>
      <c r="S261" s="92"/>
      <c r="T261" s="93"/>
      <c r="U261" s="39"/>
      <c r="V261" s="39"/>
      <c r="W261" s="39"/>
      <c r="X261" s="39"/>
      <c r="Y261" s="39"/>
      <c r="Z261" s="39"/>
      <c r="AA261" s="39"/>
      <c r="AB261" s="39"/>
      <c r="AC261" s="39"/>
      <c r="AD261" s="39"/>
      <c r="AE261" s="39"/>
      <c r="AT261" s="17" t="s">
        <v>157</v>
      </c>
      <c r="AU261" s="17" t="s">
        <v>99</v>
      </c>
    </row>
    <row r="262" s="13" customFormat="1">
      <c r="A262" s="13"/>
      <c r="B262" s="248"/>
      <c r="C262" s="249"/>
      <c r="D262" s="240" t="s">
        <v>161</v>
      </c>
      <c r="E262" s="250" t="s">
        <v>1</v>
      </c>
      <c r="F262" s="251" t="s">
        <v>341</v>
      </c>
      <c r="G262" s="249"/>
      <c r="H262" s="250" t="s">
        <v>1</v>
      </c>
      <c r="I262" s="252"/>
      <c r="J262" s="249"/>
      <c r="K262" s="249"/>
      <c r="L262" s="253"/>
      <c r="M262" s="254"/>
      <c r="N262" s="255"/>
      <c r="O262" s="255"/>
      <c r="P262" s="255"/>
      <c r="Q262" s="255"/>
      <c r="R262" s="255"/>
      <c r="S262" s="255"/>
      <c r="T262" s="256"/>
      <c r="U262" s="13"/>
      <c r="V262" s="13"/>
      <c r="W262" s="13"/>
      <c r="X262" s="13"/>
      <c r="Y262" s="13"/>
      <c r="Z262" s="13"/>
      <c r="AA262" s="13"/>
      <c r="AB262" s="13"/>
      <c r="AC262" s="13"/>
      <c r="AD262" s="13"/>
      <c r="AE262" s="13"/>
      <c r="AT262" s="257" t="s">
        <v>161</v>
      </c>
      <c r="AU262" s="257" t="s">
        <v>99</v>
      </c>
      <c r="AV262" s="13" t="s">
        <v>23</v>
      </c>
      <c r="AW262" s="13" t="s">
        <v>48</v>
      </c>
      <c r="AX262" s="13" t="s">
        <v>91</v>
      </c>
      <c r="AY262" s="257" t="s">
        <v>145</v>
      </c>
    </row>
    <row r="263" s="14" customFormat="1">
      <c r="A263" s="14"/>
      <c r="B263" s="258"/>
      <c r="C263" s="259"/>
      <c r="D263" s="240" t="s">
        <v>161</v>
      </c>
      <c r="E263" s="260" t="s">
        <v>1</v>
      </c>
      <c r="F263" s="261" t="s">
        <v>342</v>
      </c>
      <c r="G263" s="259"/>
      <c r="H263" s="262">
        <v>76.5</v>
      </c>
      <c r="I263" s="263"/>
      <c r="J263" s="259"/>
      <c r="K263" s="259"/>
      <c r="L263" s="264"/>
      <c r="M263" s="265"/>
      <c r="N263" s="266"/>
      <c r="O263" s="266"/>
      <c r="P263" s="266"/>
      <c r="Q263" s="266"/>
      <c r="R263" s="266"/>
      <c r="S263" s="266"/>
      <c r="T263" s="267"/>
      <c r="U263" s="14"/>
      <c r="V263" s="14"/>
      <c r="W263" s="14"/>
      <c r="X263" s="14"/>
      <c r="Y263" s="14"/>
      <c r="Z263" s="14"/>
      <c r="AA263" s="14"/>
      <c r="AB263" s="14"/>
      <c r="AC263" s="14"/>
      <c r="AD263" s="14"/>
      <c r="AE263" s="14"/>
      <c r="AT263" s="268" t="s">
        <v>161</v>
      </c>
      <c r="AU263" s="268" t="s">
        <v>99</v>
      </c>
      <c r="AV263" s="14" t="s">
        <v>99</v>
      </c>
      <c r="AW263" s="14" t="s">
        <v>48</v>
      </c>
      <c r="AX263" s="14" t="s">
        <v>23</v>
      </c>
      <c r="AY263" s="268" t="s">
        <v>145</v>
      </c>
    </row>
    <row r="264" s="2" customFormat="1" ht="24.15" customHeight="1">
      <c r="A264" s="39"/>
      <c r="B264" s="40"/>
      <c r="C264" s="227" t="s">
        <v>343</v>
      </c>
      <c r="D264" s="227" t="s">
        <v>148</v>
      </c>
      <c r="E264" s="228" t="s">
        <v>344</v>
      </c>
      <c r="F264" s="229" t="s">
        <v>345</v>
      </c>
      <c r="G264" s="230" t="s">
        <v>244</v>
      </c>
      <c r="H264" s="231">
        <v>71</v>
      </c>
      <c r="I264" s="232"/>
      <c r="J264" s="233">
        <f>ROUND(I264*H264,2)</f>
        <v>0</v>
      </c>
      <c r="K264" s="229" t="s">
        <v>152</v>
      </c>
      <c r="L264" s="45"/>
      <c r="M264" s="234" t="s">
        <v>1</v>
      </c>
      <c r="N264" s="235" t="s">
        <v>56</v>
      </c>
      <c r="O264" s="92"/>
      <c r="P264" s="236">
        <f>O264*H264</f>
        <v>0</v>
      </c>
      <c r="Q264" s="236">
        <v>0.00038000000000000002</v>
      </c>
      <c r="R264" s="236">
        <f>Q264*H264</f>
        <v>0.026980000000000001</v>
      </c>
      <c r="S264" s="236">
        <v>0</v>
      </c>
      <c r="T264" s="237">
        <f>S264*H264</f>
        <v>0</v>
      </c>
      <c r="U264" s="39"/>
      <c r="V264" s="39"/>
      <c r="W264" s="39"/>
      <c r="X264" s="39"/>
      <c r="Y264" s="39"/>
      <c r="Z264" s="39"/>
      <c r="AA264" s="39"/>
      <c r="AB264" s="39"/>
      <c r="AC264" s="39"/>
      <c r="AD264" s="39"/>
      <c r="AE264" s="39"/>
      <c r="AR264" s="238" t="s">
        <v>153</v>
      </c>
      <c r="AT264" s="238" t="s">
        <v>148</v>
      </c>
      <c r="AU264" s="238" t="s">
        <v>99</v>
      </c>
      <c r="AY264" s="17" t="s">
        <v>145</v>
      </c>
      <c r="BE264" s="239">
        <f>IF(N264="základní",J264,0)</f>
        <v>0</v>
      </c>
      <c r="BF264" s="239">
        <f>IF(N264="snížená",J264,0)</f>
        <v>0</v>
      </c>
      <c r="BG264" s="239">
        <f>IF(N264="zákl. přenesená",J264,0)</f>
        <v>0</v>
      </c>
      <c r="BH264" s="239">
        <f>IF(N264="sníž. přenesená",J264,0)</f>
        <v>0</v>
      </c>
      <c r="BI264" s="239">
        <f>IF(N264="nulová",J264,0)</f>
        <v>0</v>
      </c>
      <c r="BJ264" s="17" t="s">
        <v>23</v>
      </c>
      <c r="BK264" s="239">
        <f>ROUND(I264*H264,2)</f>
        <v>0</v>
      </c>
      <c r="BL264" s="17" t="s">
        <v>153</v>
      </c>
      <c r="BM264" s="238" t="s">
        <v>346</v>
      </c>
    </row>
    <row r="265" s="2" customFormat="1">
      <c r="A265" s="39"/>
      <c r="B265" s="40"/>
      <c r="C265" s="41"/>
      <c r="D265" s="240" t="s">
        <v>155</v>
      </c>
      <c r="E265" s="41"/>
      <c r="F265" s="241" t="s">
        <v>347</v>
      </c>
      <c r="G265" s="41"/>
      <c r="H265" s="41"/>
      <c r="I265" s="242"/>
      <c r="J265" s="41"/>
      <c r="K265" s="41"/>
      <c r="L265" s="45"/>
      <c r="M265" s="243"/>
      <c r="N265" s="244"/>
      <c r="O265" s="92"/>
      <c r="P265" s="92"/>
      <c r="Q265" s="92"/>
      <c r="R265" s="92"/>
      <c r="S265" s="92"/>
      <c r="T265" s="93"/>
      <c r="U265" s="39"/>
      <c r="V265" s="39"/>
      <c r="W265" s="39"/>
      <c r="X265" s="39"/>
      <c r="Y265" s="39"/>
      <c r="Z265" s="39"/>
      <c r="AA265" s="39"/>
      <c r="AB265" s="39"/>
      <c r="AC265" s="39"/>
      <c r="AD265" s="39"/>
      <c r="AE265" s="39"/>
      <c r="AT265" s="17" t="s">
        <v>155</v>
      </c>
      <c r="AU265" s="17" t="s">
        <v>99</v>
      </c>
    </row>
    <row r="266" s="2" customFormat="1">
      <c r="A266" s="39"/>
      <c r="B266" s="40"/>
      <c r="C266" s="41"/>
      <c r="D266" s="245" t="s">
        <v>157</v>
      </c>
      <c r="E266" s="41"/>
      <c r="F266" s="246" t="s">
        <v>348</v>
      </c>
      <c r="G266" s="41"/>
      <c r="H266" s="41"/>
      <c r="I266" s="242"/>
      <c r="J266" s="41"/>
      <c r="K266" s="41"/>
      <c r="L266" s="45"/>
      <c r="M266" s="243"/>
      <c r="N266" s="244"/>
      <c r="O266" s="92"/>
      <c r="P266" s="92"/>
      <c r="Q266" s="92"/>
      <c r="R266" s="92"/>
      <c r="S266" s="92"/>
      <c r="T266" s="93"/>
      <c r="U266" s="39"/>
      <c r="V266" s="39"/>
      <c r="W266" s="39"/>
      <c r="X266" s="39"/>
      <c r="Y266" s="39"/>
      <c r="Z266" s="39"/>
      <c r="AA266" s="39"/>
      <c r="AB266" s="39"/>
      <c r="AC266" s="39"/>
      <c r="AD266" s="39"/>
      <c r="AE266" s="39"/>
      <c r="AT266" s="17" t="s">
        <v>157</v>
      </c>
      <c r="AU266" s="17" t="s">
        <v>99</v>
      </c>
    </row>
    <row r="267" s="13" customFormat="1">
      <c r="A267" s="13"/>
      <c r="B267" s="248"/>
      <c r="C267" s="249"/>
      <c r="D267" s="240" t="s">
        <v>161</v>
      </c>
      <c r="E267" s="250" t="s">
        <v>1</v>
      </c>
      <c r="F267" s="251" t="s">
        <v>341</v>
      </c>
      <c r="G267" s="249"/>
      <c r="H267" s="250" t="s">
        <v>1</v>
      </c>
      <c r="I267" s="252"/>
      <c r="J267" s="249"/>
      <c r="K267" s="249"/>
      <c r="L267" s="253"/>
      <c r="M267" s="254"/>
      <c r="N267" s="255"/>
      <c r="O267" s="255"/>
      <c r="P267" s="255"/>
      <c r="Q267" s="255"/>
      <c r="R267" s="255"/>
      <c r="S267" s="255"/>
      <c r="T267" s="256"/>
      <c r="U267" s="13"/>
      <c r="V267" s="13"/>
      <c r="W267" s="13"/>
      <c r="X267" s="13"/>
      <c r="Y267" s="13"/>
      <c r="Z267" s="13"/>
      <c r="AA267" s="13"/>
      <c r="AB267" s="13"/>
      <c r="AC267" s="13"/>
      <c r="AD267" s="13"/>
      <c r="AE267" s="13"/>
      <c r="AT267" s="257" t="s">
        <v>161</v>
      </c>
      <c r="AU267" s="257" t="s">
        <v>99</v>
      </c>
      <c r="AV267" s="13" t="s">
        <v>23</v>
      </c>
      <c r="AW267" s="13" t="s">
        <v>48</v>
      </c>
      <c r="AX267" s="13" t="s">
        <v>91</v>
      </c>
      <c r="AY267" s="257" t="s">
        <v>145</v>
      </c>
    </row>
    <row r="268" s="14" customFormat="1">
      <c r="A268" s="14"/>
      <c r="B268" s="258"/>
      <c r="C268" s="259"/>
      <c r="D268" s="240" t="s">
        <v>161</v>
      </c>
      <c r="E268" s="260" t="s">
        <v>1</v>
      </c>
      <c r="F268" s="261" t="s">
        <v>349</v>
      </c>
      <c r="G268" s="259"/>
      <c r="H268" s="262">
        <v>71</v>
      </c>
      <c r="I268" s="263"/>
      <c r="J268" s="259"/>
      <c r="K268" s="259"/>
      <c r="L268" s="264"/>
      <c r="M268" s="265"/>
      <c r="N268" s="266"/>
      <c r="O268" s="266"/>
      <c r="P268" s="266"/>
      <c r="Q268" s="266"/>
      <c r="R268" s="266"/>
      <c r="S268" s="266"/>
      <c r="T268" s="267"/>
      <c r="U268" s="14"/>
      <c r="V268" s="14"/>
      <c r="W268" s="14"/>
      <c r="X268" s="14"/>
      <c r="Y268" s="14"/>
      <c r="Z268" s="14"/>
      <c r="AA268" s="14"/>
      <c r="AB268" s="14"/>
      <c r="AC268" s="14"/>
      <c r="AD268" s="14"/>
      <c r="AE268" s="14"/>
      <c r="AT268" s="268" t="s">
        <v>161</v>
      </c>
      <c r="AU268" s="268" t="s">
        <v>99</v>
      </c>
      <c r="AV268" s="14" t="s">
        <v>99</v>
      </c>
      <c r="AW268" s="14" t="s">
        <v>48</v>
      </c>
      <c r="AX268" s="14" t="s">
        <v>23</v>
      </c>
      <c r="AY268" s="268" t="s">
        <v>145</v>
      </c>
    </row>
    <row r="269" s="2" customFormat="1" ht="16.5" customHeight="1">
      <c r="A269" s="39"/>
      <c r="B269" s="40"/>
      <c r="C269" s="227" t="s">
        <v>350</v>
      </c>
      <c r="D269" s="227" t="s">
        <v>148</v>
      </c>
      <c r="E269" s="228" t="s">
        <v>351</v>
      </c>
      <c r="F269" s="229" t="s">
        <v>352</v>
      </c>
      <c r="G269" s="230" t="s">
        <v>244</v>
      </c>
      <c r="H269" s="231">
        <v>147.5</v>
      </c>
      <c r="I269" s="232"/>
      <c r="J269" s="233">
        <f>ROUND(I269*H269,2)</f>
        <v>0</v>
      </c>
      <c r="K269" s="229" t="s">
        <v>152</v>
      </c>
      <c r="L269" s="45"/>
      <c r="M269" s="234" t="s">
        <v>1</v>
      </c>
      <c r="N269" s="235" t="s">
        <v>56</v>
      </c>
      <c r="O269" s="92"/>
      <c r="P269" s="236">
        <f>O269*H269</f>
        <v>0</v>
      </c>
      <c r="Q269" s="236">
        <v>0</v>
      </c>
      <c r="R269" s="236">
        <f>Q269*H269</f>
        <v>0</v>
      </c>
      <c r="S269" s="236">
        <v>0</v>
      </c>
      <c r="T269" s="237">
        <f>S269*H269</f>
        <v>0</v>
      </c>
      <c r="U269" s="39"/>
      <c r="V269" s="39"/>
      <c r="W269" s="39"/>
      <c r="X269" s="39"/>
      <c r="Y269" s="39"/>
      <c r="Z269" s="39"/>
      <c r="AA269" s="39"/>
      <c r="AB269" s="39"/>
      <c r="AC269" s="39"/>
      <c r="AD269" s="39"/>
      <c r="AE269" s="39"/>
      <c r="AR269" s="238" t="s">
        <v>153</v>
      </c>
      <c r="AT269" s="238" t="s">
        <v>148</v>
      </c>
      <c r="AU269" s="238" t="s">
        <v>99</v>
      </c>
      <c r="AY269" s="17" t="s">
        <v>145</v>
      </c>
      <c r="BE269" s="239">
        <f>IF(N269="základní",J269,0)</f>
        <v>0</v>
      </c>
      <c r="BF269" s="239">
        <f>IF(N269="snížená",J269,0)</f>
        <v>0</v>
      </c>
      <c r="BG269" s="239">
        <f>IF(N269="zákl. přenesená",J269,0)</f>
        <v>0</v>
      </c>
      <c r="BH269" s="239">
        <f>IF(N269="sníž. přenesená",J269,0)</f>
        <v>0</v>
      </c>
      <c r="BI269" s="239">
        <f>IF(N269="nulová",J269,0)</f>
        <v>0</v>
      </c>
      <c r="BJ269" s="17" t="s">
        <v>23</v>
      </c>
      <c r="BK269" s="239">
        <f>ROUND(I269*H269,2)</f>
        <v>0</v>
      </c>
      <c r="BL269" s="17" t="s">
        <v>153</v>
      </c>
      <c r="BM269" s="238" t="s">
        <v>353</v>
      </c>
    </row>
    <row r="270" s="2" customFormat="1">
      <c r="A270" s="39"/>
      <c r="B270" s="40"/>
      <c r="C270" s="41"/>
      <c r="D270" s="240" t="s">
        <v>155</v>
      </c>
      <c r="E270" s="41"/>
      <c r="F270" s="241" t="s">
        <v>354</v>
      </c>
      <c r="G270" s="41"/>
      <c r="H270" s="41"/>
      <c r="I270" s="242"/>
      <c r="J270" s="41"/>
      <c r="K270" s="41"/>
      <c r="L270" s="45"/>
      <c r="M270" s="243"/>
      <c r="N270" s="244"/>
      <c r="O270" s="92"/>
      <c r="P270" s="92"/>
      <c r="Q270" s="92"/>
      <c r="R270" s="92"/>
      <c r="S270" s="92"/>
      <c r="T270" s="93"/>
      <c r="U270" s="39"/>
      <c r="V270" s="39"/>
      <c r="W270" s="39"/>
      <c r="X270" s="39"/>
      <c r="Y270" s="39"/>
      <c r="Z270" s="39"/>
      <c r="AA270" s="39"/>
      <c r="AB270" s="39"/>
      <c r="AC270" s="39"/>
      <c r="AD270" s="39"/>
      <c r="AE270" s="39"/>
      <c r="AT270" s="17" t="s">
        <v>155</v>
      </c>
      <c r="AU270" s="17" t="s">
        <v>99</v>
      </c>
    </row>
    <row r="271" s="2" customFormat="1">
      <c r="A271" s="39"/>
      <c r="B271" s="40"/>
      <c r="C271" s="41"/>
      <c r="D271" s="245" t="s">
        <v>157</v>
      </c>
      <c r="E271" s="41"/>
      <c r="F271" s="246" t="s">
        <v>355</v>
      </c>
      <c r="G271" s="41"/>
      <c r="H271" s="41"/>
      <c r="I271" s="242"/>
      <c r="J271" s="41"/>
      <c r="K271" s="41"/>
      <c r="L271" s="45"/>
      <c r="M271" s="243"/>
      <c r="N271" s="244"/>
      <c r="O271" s="92"/>
      <c r="P271" s="92"/>
      <c r="Q271" s="92"/>
      <c r="R271" s="92"/>
      <c r="S271" s="92"/>
      <c r="T271" s="93"/>
      <c r="U271" s="39"/>
      <c r="V271" s="39"/>
      <c r="W271" s="39"/>
      <c r="X271" s="39"/>
      <c r="Y271" s="39"/>
      <c r="Z271" s="39"/>
      <c r="AA271" s="39"/>
      <c r="AB271" s="39"/>
      <c r="AC271" s="39"/>
      <c r="AD271" s="39"/>
      <c r="AE271" s="39"/>
      <c r="AT271" s="17" t="s">
        <v>157</v>
      </c>
      <c r="AU271" s="17" t="s">
        <v>99</v>
      </c>
    </row>
    <row r="272" s="2" customFormat="1">
      <c r="A272" s="39"/>
      <c r="B272" s="40"/>
      <c r="C272" s="41"/>
      <c r="D272" s="240" t="s">
        <v>159</v>
      </c>
      <c r="E272" s="41"/>
      <c r="F272" s="247" t="s">
        <v>356</v>
      </c>
      <c r="G272" s="41"/>
      <c r="H272" s="41"/>
      <c r="I272" s="242"/>
      <c r="J272" s="41"/>
      <c r="K272" s="41"/>
      <c r="L272" s="45"/>
      <c r="M272" s="243"/>
      <c r="N272" s="244"/>
      <c r="O272" s="92"/>
      <c r="P272" s="92"/>
      <c r="Q272" s="92"/>
      <c r="R272" s="92"/>
      <c r="S272" s="92"/>
      <c r="T272" s="93"/>
      <c r="U272" s="39"/>
      <c r="V272" s="39"/>
      <c r="W272" s="39"/>
      <c r="X272" s="39"/>
      <c r="Y272" s="39"/>
      <c r="Z272" s="39"/>
      <c r="AA272" s="39"/>
      <c r="AB272" s="39"/>
      <c r="AC272" s="39"/>
      <c r="AD272" s="39"/>
      <c r="AE272" s="39"/>
      <c r="AT272" s="17" t="s">
        <v>159</v>
      </c>
      <c r="AU272" s="17" t="s">
        <v>99</v>
      </c>
    </row>
    <row r="273" s="13" customFormat="1">
      <c r="A273" s="13"/>
      <c r="B273" s="248"/>
      <c r="C273" s="249"/>
      <c r="D273" s="240" t="s">
        <v>161</v>
      </c>
      <c r="E273" s="250" t="s">
        <v>1</v>
      </c>
      <c r="F273" s="251" t="s">
        <v>341</v>
      </c>
      <c r="G273" s="249"/>
      <c r="H273" s="250" t="s">
        <v>1</v>
      </c>
      <c r="I273" s="252"/>
      <c r="J273" s="249"/>
      <c r="K273" s="249"/>
      <c r="L273" s="253"/>
      <c r="M273" s="254"/>
      <c r="N273" s="255"/>
      <c r="O273" s="255"/>
      <c r="P273" s="255"/>
      <c r="Q273" s="255"/>
      <c r="R273" s="255"/>
      <c r="S273" s="255"/>
      <c r="T273" s="256"/>
      <c r="U273" s="13"/>
      <c r="V273" s="13"/>
      <c r="W273" s="13"/>
      <c r="X273" s="13"/>
      <c r="Y273" s="13"/>
      <c r="Z273" s="13"/>
      <c r="AA273" s="13"/>
      <c r="AB273" s="13"/>
      <c r="AC273" s="13"/>
      <c r="AD273" s="13"/>
      <c r="AE273" s="13"/>
      <c r="AT273" s="257" t="s">
        <v>161</v>
      </c>
      <c r="AU273" s="257" t="s">
        <v>99</v>
      </c>
      <c r="AV273" s="13" t="s">
        <v>23</v>
      </c>
      <c r="AW273" s="13" t="s">
        <v>48</v>
      </c>
      <c r="AX273" s="13" t="s">
        <v>91</v>
      </c>
      <c r="AY273" s="257" t="s">
        <v>145</v>
      </c>
    </row>
    <row r="274" s="14" customFormat="1">
      <c r="A274" s="14"/>
      <c r="B274" s="258"/>
      <c r="C274" s="259"/>
      <c r="D274" s="240" t="s">
        <v>161</v>
      </c>
      <c r="E274" s="260" t="s">
        <v>1</v>
      </c>
      <c r="F274" s="261" t="s">
        <v>357</v>
      </c>
      <c r="G274" s="259"/>
      <c r="H274" s="262">
        <v>147.5</v>
      </c>
      <c r="I274" s="263"/>
      <c r="J274" s="259"/>
      <c r="K274" s="259"/>
      <c r="L274" s="264"/>
      <c r="M274" s="265"/>
      <c r="N274" s="266"/>
      <c r="O274" s="266"/>
      <c r="P274" s="266"/>
      <c r="Q274" s="266"/>
      <c r="R274" s="266"/>
      <c r="S274" s="266"/>
      <c r="T274" s="267"/>
      <c r="U274" s="14"/>
      <c r="V274" s="14"/>
      <c r="W274" s="14"/>
      <c r="X274" s="14"/>
      <c r="Y274" s="14"/>
      <c r="Z274" s="14"/>
      <c r="AA274" s="14"/>
      <c r="AB274" s="14"/>
      <c r="AC274" s="14"/>
      <c r="AD274" s="14"/>
      <c r="AE274" s="14"/>
      <c r="AT274" s="268" t="s">
        <v>161</v>
      </c>
      <c r="AU274" s="268" t="s">
        <v>99</v>
      </c>
      <c r="AV274" s="14" t="s">
        <v>99</v>
      </c>
      <c r="AW274" s="14" t="s">
        <v>48</v>
      </c>
      <c r="AX274" s="14" t="s">
        <v>23</v>
      </c>
      <c r="AY274" s="268" t="s">
        <v>145</v>
      </c>
    </row>
    <row r="275" s="12" customFormat="1" ht="22.8" customHeight="1">
      <c r="A275" s="12"/>
      <c r="B275" s="211"/>
      <c r="C275" s="212"/>
      <c r="D275" s="213" t="s">
        <v>90</v>
      </c>
      <c r="E275" s="225" t="s">
        <v>358</v>
      </c>
      <c r="F275" s="225" t="s">
        <v>359</v>
      </c>
      <c r="G275" s="212"/>
      <c r="H275" s="212"/>
      <c r="I275" s="215"/>
      <c r="J275" s="226">
        <f>BK275</f>
        <v>0</v>
      </c>
      <c r="K275" s="212"/>
      <c r="L275" s="217"/>
      <c r="M275" s="218"/>
      <c r="N275" s="219"/>
      <c r="O275" s="219"/>
      <c r="P275" s="220">
        <f>SUM(P276:P374)</f>
        <v>0</v>
      </c>
      <c r="Q275" s="219"/>
      <c r="R275" s="220">
        <f>SUM(R276:R374)</f>
        <v>0.043922000000000003</v>
      </c>
      <c r="S275" s="219"/>
      <c r="T275" s="221">
        <f>SUM(T276:T374)</f>
        <v>177.97020000000001</v>
      </c>
      <c r="U275" s="12"/>
      <c r="V275" s="12"/>
      <c r="W275" s="12"/>
      <c r="X275" s="12"/>
      <c r="Y275" s="12"/>
      <c r="Z275" s="12"/>
      <c r="AA275" s="12"/>
      <c r="AB275" s="12"/>
      <c r="AC275" s="12"/>
      <c r="AD275" s="12"/>
      <c r="AE275" s="12"/>
      <c r="AR275" s="222" t="s">
        <v>23</v>
      </c>
      <c r="AT275" s="223" t="s">
        <v>90</v>
      </c>
      <c r="AU275" s="223" t="s">
        <v>23</v>
      </c>
      <c r="AY275" s="222" t="s">
        <v>145</v>
      </c>
      <c r="BK275" s="224">
        <f>SUM(BK276:BK374)</f>
        <v>0</v>
      </c>
    </row>
    <row r="276" s="2" customFormat="1" ht="24.15" customHeight="1">
      <c r="A276" s="39"/>
      <c r="B276" s="40"/>
      <c r="C276" s="227" t="s">
        <v>360</v>
      </c>
      <c r="D276" s="227" t="s">
        <v>148</v>
      </c>
      <c r="E276" s="228" t="s">
        <v>361</v>
      </c>
      <c r="F276" s="229" t="s">
        <v>362</v>
      </c>
      <c r="G276" s="230" t="s">
        <v>244</v>
      </c>
      <c r="H276" s="231">
        <v>68</v>
      </c>
      <c r="I276" s="232"/>
      <c r="J276" s="233">
        <f>ROUND(I276*H276,2)</f>
        <v>0</v>
      </c>
      <c r="K276" s="229" t="s">
        <v>152</v>
      </c>
      <c r="L276" s="45"/>
      <c r="M276" s="234" t="s">
        <v>1</v>
      </c>
      <c r="N276" s="235" t="s">
        <v>56</v>
      </c>
      <c r="O276" s="92"/>
      <c r="P276" s="236">
        <f>O276*H276</f>
        <v>0</v>
      </c>
      <c r="Q276" s="236">
        <v>1.0000000000000001E-05</v>
      </c>
      <c r="R276" s="236">
        <f>Q276*H276</f>
        <v>0.00068000000000000005</v>
      </c>
      <c r="S276" s="236">
        <v>0</v>
      </c>
      <c r="T276" s="237">
        <f>S276*H276</f>
        <v>0</v>
      </c>
      <c r="U276" s="39"/>
      <c r="V276" s="39"/>
      <c r="W276" s="39"/>
      <c r="X276" s="39"/>
      <c r="Y276" s="39"/>
      <c r="Z276" s="39"/>
      <c r="AA276" s="39"/>
      <c r="AB276" s="39"/>
      <c r="AC276" s="39"/>
      <c r="AD276" s="39"/>
      <c r="AE276" s="39"/>
      <c r="AR276" s="238" t="s">
        <v>153</v>
      </c>
      <c r="AT276" s="238" t="s">
        <v>148</v>
      </c>
      <c r="AU276" s="238" t="s">
        <v>99</v>
      </c>
      <c r="AY276" s="17" t="s">
        <v>145</v>
      </c>
      <c r="BE276" s="239">
        <f>IF(N276="základní",J276,0)</f>
        <v>0</v>
      </c>
      <c r="BF276" s="239">
        <f>IF(N276="snížená",J276,0)</f>
        <v>0</v>
      </c>
      <c r="BG276" s="239">
        <f>IF(N276="zákl. přenesená",J276,0)</f>
        <v>0</v>
      </c>
      <c r="BH276" s="239">
        <f>IF(N276="sníž. přenesená",J276,0)</f>
        <v>0</v>
      </c>
      <c r="BI276" s="239">
        <f>IF(N276="nulová",J276,0)</f>
        <v>0</v>
      </c>
      <c r="BJ276" s="17" t="s">
        <v>23</v>
      </c>
      <c r="BK276" s="239">
        <f>ROUND(I276*H276,2)</f>
        <v>0</v>
      </c>
      <c r="BL276" s="17" t="s">
        <v>153</v>
      </c>
      <c r="BM276" s="238" t="s">
        <v>363</v>
      </c>
    </row>
    <row r="277" s="2" customFormat="1">
      <c r="A277" s="39"/>
      <c r="B277" s="40"/>
      <c r="C277" s="41"/>
      <c r="D277" s="240" t="s">
        <v>155</v>
      </c>
      <c r="E277" s="41"/>
      <c r="F277" s="241" t="s">
        <v>364</v>
      </c>
      <c r="G277" s="41"/>
      <c r="H277" s="41"/>
      <c r="I277" s="242"/>
      <c r="J277" s="41"/>
      <c r="K277" s="41"/>
      <c r="L277" s="45"/>
      <c r="M277" s="243"/>
      <c r="N277" s="244"/>
      <c r="O277" s="92"/>
      <c r="P277" s="92"/>
      <c r="Q277" s="92"/>
      <c r="R277" s="92"/>
      <c r="S277" s="92"/>
      <c r="T277" s="93"/>
      <c r="U277" s="39"/>
      <c r="V277" s="39"/>
      <c r="W277" s="39"/>
      <c r="X277" s="39"/>
      <c r="Y277" s="39"/>
      <c r="Z277" s="39"/>
      <c r="AA277" s="39"/>
      <c r="AB277" s="39"/>
      <c r="AC277" s="39"/>
      <c r="AD277" s="39"/>
      <c r="AE277" s="39"/>
      <c r="AT277" s="17" t="s">
        <v>155</v>
      </c>
      <c r="AU277" s="17" t="s">
        <v>99</v>
      </c>
    </row>
    <row r="278" s="2" customFormat="1">
      <c r="A278" s="39"/>
      <c r="B278" s="40"/>
      <c r="C278" s="41"/>
      <c r="D278" s="245" t="s">
        <v>157</v>
      </c>
      <c r="E278" s="41"/>
      <c r="F278" s="246" t="s">
        <v>365</v>
      </c>
      <c r="G278" s="41"/>
      <c r="H278" s="41"/>
      <c r="I278" s="242"/>
      <c r="J278" s="41"/>
      <c r="K278" s="41"/>
      <c r="L278" s="45"/>
      <c r="M278" s="243"/>
      <c r="N278" s="244"/>
      <c r="O278" s="92"/>
      <c r="P278" s="92"/>
      <c r="Q278" s="92"/>
      <c r="R278" s="92"/>
      <c r="S278" s="92"/>
      <c r="T278" s="93"/>
      <c r="U278" s="39"/>
      <c r="V278" s="39"/>
      <c r="W278" s="39"/>
      <c r="X278" s="39"/>
      <c r="Y278" s="39"/>
      <c r="Z278" s="39"/>
      <c r="AA278" s="39"/>
      <c r="AB278" s="39"/>
      <c r="AC278" s="39"/>
      <c r="AD278" s="39"/>
      <c r="AE278" s="39"/>
      <c r="AT278" s="17" t="s">
        <v>157</v>
      </c>
      <c r="AU278" s="17" t="s">
        <v>99</v>
      </c>
    </row>
    <row r="279" s="13" customFormat="1">
      <c r="A279" s="13"/>
      <c r="B279" s="248"/>
      <c r="C279" s="249"/>
      <c r="D279" s="240" t="s">
        <v>161</v>
      </c>
      <c r="E279" s="250" t="s">
        <v>1</v>
      </c>
      <c r="F279" s="251" t="s">
        <v>248</v>
      </c>
      <c r="G279" s="249"/>
      <c r="H279" s="250" t="s">
        <v>1</v>
      </c>
      <c r="I279" s="252"/>
      <c r="J279" s="249"/>
      <c r="K279" s="249"/>
      <c r="L279" s="253"/>
      <c r="M279" s="254"/>
      <c r="N279" s="255"/>
      <c r="O279" s="255"/>
      <c r="P279" s="255"/>
      <c r="Q279" s="255"/>
      <c r="R279" s="255"/>
      <c r="S279" s="255"/>
      <c r="T279" s="256"/>
      <c r="U279" s="13"/>
      <c r="V279" s="13"/>
      <c r="W279" s="13"/>
      <c r="X279" s="13"/>
      <c r="Y279" s="13"/>
      <c r="Z279" s="13"/>
      <c r="AA279" s="13"/>
      <c r="AB279" s="13"/>
      <c r="AC279" s="13"/>
      <c r="AD279" s="13"/>
      <c r="AE279" s="13"/>
      <c r="AT279" s="257" t="s">
        <v>161</v>
      </c>
      <c r="AU279" s="257" t="s">
        <v>99</v>
      </c>
      <c r="AV279" s="13" t="s">
        <v>23</v>
      </c>
      <c r="AW279" s="13" t="s">
        <v>48</v>
      </c>
      <c r="AX279" s="13" t="s">
        <v>91</v>
      </c>
      <c r="AY279" s="257" t="s">
        <v>145</v>
      </c>
    </row>
    <row r="280" s="14" customFormat="1">
      <c r="A280" s="14"/>
      <c r="B280" s="258"/>
      <c r="C280" s="259"/>
      <c r="D280" s="240" t="s">
        <v>161</v>
      </c>
      <c r="E280" s="260" t="s">
        <v>1</v>
      </c>
      <c r="F280" s="261" t="s">
        <v>249</v>
      </c>
      <c r="G280" s="259"/>
      <c r="H280" s="262">
        <v>68</v>
      </c>
      <c r="I280" s="263"/>
      <c r="J280" s="259"/>
      <c r="K280" s="259"/>
      <c r="L280" s="264"/>
      <c r="M280" s="265"/>
      <c r="N280" s="266"/>
      <c r="O280" s="266"/>
      <c r="P280" s="266"/>
      <c r="Q280" s="266"/>
      <c r="R280" s="266"/>
      <c r="S280" s="266"/>
      <c r="T280" s="267"/>
      <c r="U280" s="14"/>
      <c r="V280" s="14"/>
      <c r="W280" s="14"/>
      <c r="X280" s="14"/>
      <c r="Y280" s="14"/>
      <c r="Z280" s="14"/>
      <c r="AA280" s="14"/>
      <c r="AB280" s="14"/>
      <c r="AC280" s="14"/>
      <c r="AD280" s="14"/>
      <c r="AE280" s="14"/>
      <c r="AT280" s="268" t="s">
        <v>161</v>
      </c>
      <c r="AU280" s="268" t="s">
        <v>99</v>
      </c>
      <c r="AV280" s="14" t="s">
        <v>99</v>
      </c>
      <c r="AW280" s="14" t="s">
        <v>48</v>
      </c>
      <c r="AX280" s="14" t="s">
        <v>23</v>
      </c>
      <c r="AY280" s="268" t="s">
        <v>145</v>
      </c>
    </row>
    <row r="281" s="2" customFormat="1" ht="33" customHeight="1">
      <c r="A281" s="39"/>
      <c r="B281" s="40"/>
      <c r="C281" s="227" t="s">
        <v>366</v>
      </c>
      <c r="D281" s="227" t="s">
        <v>148</v>
      </c>
      <c r="E281" s="228" t="s">
        <v>367</v>
      </c>
      <c r="F281" s="229" t="s">
        <v>368</v>
      </c>
      <c r="G281" s="230" t="s">
        <v>179</v>
      </c>
      <c r="H281" s="231">
        <v>104</v>
      </c>
      <c r="I281" s="232"/>
      <c r="J281" s="233">
        <f>ROUND(I281*H281,2)</f>
        <v>0</v>
      </c>
      <c r="K281" s="229" t="s">
        <v>152</v>
      </c>
      <c r="L281" s="45"/>
      <c r="M281" s="234" t="s">
        <v>1</v>
      </c>
      <c r="N281" s="235" t="s">
        <v>56</v>
      </c>
      <c r="O281" s="92"/>
      <c r="P281" s="236">
        <f>O281*H281</f>
        <v>0</v>
      </c>
      <c r="Q281" s="236">
        <v>0</v>
      </c>
      <c r="R281" s="236">
        <f>Q281*H281</f>
        <v>0</v>
      </c>
      <c r="S281" s="236">
        <v>0.44</v>
      </c>
      <c r="T281" s="237">
        <f>S281*H281</f>
        <v>45.759999999999998</v>
      </c>
      <c r="U281" s="39"/>
      <c r="V281" s="39"/>
      <c r="W281" s="39"/>
      <c r="X281" s="39"/>
      <c r="Y281" s="39"/>
      <c r="Z281" s="39"/>
      <c r="AA281" s="39"/>
      <c r="AB281" s="39"/>
      <c r="AC281" s="39"/>
      <c r="AD281" s="39"/>
      <c r="AE281" s="39"/>
      <c r="AR281" s="238" t="s">
        <v>153</v>
      </c>
      <c r="AT281" s="238" t="s">
        <v>148</v>
      </c>
      <c r="AU281" s="238" t="s">
        <v>99</v>
      </c>
      <c r="AY281" s="17" t="s">
        <v>145</v>
      </c>
      <c r="BE281" s="239">
        <f>IF(N281="základní",J281,0)</f>
        <v>0</v>
      </c>
      <c r="BF281" s="239">
        <f>IF(N281="snížená",J281,0)</f>
        <v>0</v>
      </c>
      <c r="BG281" s="239">
        <f>IF(N281="zákl. přenesená",J281,0)</f>
        <v>0</v>
      </c>
      <c r="BH281" s="239">
        <f>IF(N281="sníž. přenesená",J281,0)</f>
        <v>0</v>
      </c>
      <c r="BI281" s="239">
        <f>IF(N281="nulová",J281,0)</f>
        <v>0</v>
      </c>
      <c r="BJ281" s="17" t="s">
        <v>23</v>
      </c>
      <c r="BK281" s="239">
        <f>ROUND(I281*H281,2)</f>
        <v>0</v>
      </c>
      <c r="BL281" s="17" t="s">
        <v>153</v>
      </c>
      <c r="BM281" s="238" t="s">
        <v>369</v>
      </c>
    </row>
    <row r="282" s="2" customFormat="1">
      <c r="A282" s="39"/>
      <c r="B282" s="40"/>
      <c r="C282" s="41"/>
      <c r="D282" s="240" t="s">
        <v>155</v>
      </c>
      <c r="E282" s="41"/>
      <c r="F282" s="241" t="s">
        <v>370</v>
      </c>
      <c r="G282" s="41"/>
      <c r="H282" s="41"/>
      <c r="I282" s="242"/>
      <c r="J282" s="41"/>
      <c r="K282" s="41"/>
      <c r="L282" s="45"/>
      <c r="M282" s="243"/>
      <c r="N282" s="244"/>
      <c r="O282" s="92"/>
      <c r="P282" s="92"/>
      <c r="Q282" s="92"/>
      <c r="R282" s="92"/>
      <c r="S282" s="92"/>
      <c r="T282" s="93"/>
      <c r="U282" s="39"/>
      <c r="V282" s="39"/>
      <c r="W282" s="39"/>
      <c r="X282" s="39"/>
      <c r="Y282" s="39"/>
      <c r="Z282" s="39"/>
      <c r="AA282" s="39"/>
      <c r="AB282" s="39"/>
      <c r="AC282" s="39"/>
      <c r="AD282" s="39"/>
      <c r="AE282" s="39"/>
      <c r="AT282" s="17" t="s">
        <v>155</v>
      </c>
      <c r="AU282" s="17" t="s">
        <v>99</v>
      </c>
    </row>
    <row r="283" s="2" customFormat="1">
      <c r="A283" s="39"/>
      <c r="B283" s="40"/>
      <c r="C283" s="41"/>
      <c r="D283" s="245" t="s">
        <v>157</v>
      </c>
      <c r="E283" s="41"/>
      <c r="F283" s="246" t="s">
        <v>371</v>
      </c>
      <c r="G283" s="41"/>
      <c r="H283" s="41"/>
      <c r="I283" s="242"/>
      <c r="J283" s="41"/>
      <c r="K283" s="41"/>
      <c r="L283" s="45"/>
      <c r="M283" s="243"/>
      <c r="N283" s="244"/>
      <c r="O283" s="92"/>
      <c r="P283" s="92"/>
      <c r="Q283" s="92"/>
      <c r="R283" s="92"/>
      <c r="S283" s="92"/>
      <c r="T283" s="93"/>
      <c r="U283" s="39"/>
      <c r="V283" s="39"/>
      <c r="W283" s="39"/>
      <c r="X283" s="39"/>
      <c r="Y283" s="39"/>
      <c r="Z283" s="39"/>
      <c r="AA283" s="39"/>
      <c r="AB283" s="39"/>
      <c r="AC283" s="39"/>
      <c r="AD283" s="39"/>
      <c r="AE283" s="39"/>
      <c r="AT283" s="17" t="s">
        <v>157</v>
      </c>
      <c r="AU283" s="17" t="s">
        <v>99</v>
      </c>
    </row>
    <row r="284" s="2" customFormat="1">
      <c r="A284" s="39"/>
      <c r="B284" s="40"/>
      <c r="C284" s="41"/>
      <c r="D284" s="240" t="s">
        <v>159</v>
      </c>
      <c r="E284" s="41"/>
      <c r="F284" s="247" t="s">
        <v>372</v>
      </c>
      <c r="G284" s="41"/>
      <c r="H284" s="41"/>
      <c r="I284" s="242"/>
      <c r="J284" s="41"/>
      <c r="K284" s="41"/>
      <c r="L284" s="45"/>
      <c r="M284" s="243"/>
      <c r="N284" s="244"/>
      <c r="O284" s="92"/>
      <c r="P284" s="92"/>
      <c r="Q284" s="92"/>
      <c r="R284" s="92"/>
      <c r="S284" s="92"/>
      <c r="T284" s="93"/>
      <c r="U284" s="39"/>
      <c r="V284" s="39"/>
      <c r="W284" s="39"/>
      <c r="X284" s="39"/>
      <c r="Y284" s="39"/>
      <c r="Z284" s="39"/>
      <c r="AA284" s="39"/>
      <c r="AB284" s="39"/>
      <c r="AC284" s="39"/>
      <c r="AD284" s="39"/>
      <c r="AE284" s="39"/>
      <c r="AT284" s="17" t="s">
        <v>159</v>
      </c>
      <c r="AU284" s="17" t="s">
        <v>99</v>
      </c>
    </row>
    <row r="285" s="13" customFormat="1">
      <c r="A285" s="13"/>
      <c r="B285" s="248"/>
      <c r="C285" s="249"/>
      <c r="D285" s="240" t="s">
        <v>161</v>
      </c>
      <c r="E285" s="250" t="s">
        <v>1</v>
      </c>
      <c r="F285" s="251" t="s">
        <v>329</v>
      </c>
      <c r="G285" s="249"/>
      <c r="H285" s="250" t="s">
        <v>1</v>
      </c>
      <c r="I285" s="252"/>
      <c r="J285" s="249"/>
      <c r="K285" s="249"/>
      <c r="L285" s="253"/>
      <c r="M285" s="254"/>
      <c r="N285" s="255"/>
      <c r="O285" s="255"/>
      <c r="P285" s="255"/>
      <c r="Q285" s="255"/>
      <c r="R285" s="255"/>
      <c r="S285" s="255"/>
      <c r="T285" s="256"/>
      <c r="U285" s="13"/>
      <c r="V285" s="13"/>
      <c r="W285" s="13"/>
      <c r="X285" s="13"/>
      <c r="Y285" s="13"/>
      <c r="Z285" s="13"/>
      <c r="AA285" s="13"/>
      <c r="AB285" s="13"/>
      <c r="AC285" s="13"/>
      <c r="AD285" s="13"/>
      <c r="AE285" s="13"/>
      <c r="AT285" s="257" t="s">
        <v>161</v>
      </c>
      <c r="AU285" s="257" t="s">
        <v>99</v>
      </c>
      <c r="AV285" s="13" t="s">
        <v>23</v>
      </c>
      <c r="AW285" s="13" t="s">
        <v>48</v>
      </c>
      <c r="AX285" s="13" t="s">
        <v>91</v>
      </c>
      <c r="AY285" s="257" t="s">
        <v>145</v>
      </c>
    </row>
    <row r="286" s="14" customFormat="1">
      <c r="A286" s="14"/>
      <c r="B286" s="258"/>
      <c r="C286" s="259"/>
      <c r="D286" s="240" t="s">
        <v>161</v>
      </c>
      <c r="E286" s="260" t="s">
        <v>1</v>
      </c>
      <c r="F286" s="261" t="s">
        <v>373</v>
      </c>
      <c r="G286" s="259"/>
      <c r="H286" s="262">
        <v>104</v>
      </c>
      <c r="I286" s="263"/>
      <c r="J286" s="259"/>
      <c r="K286" s="259"/>
      <c r="L286" s="264"/>
      <c r="M286" s="265"/>
      <c r="N286" s="266"/>
      <c r="O286" s="266"/>
      <c r="P286" s="266"/>
      <c r="Q286" s="266"/>
      <c r="R286" s="266"/>
      <c r="S286" s="266"/>
      <c r="T286" s="267"/>
      <c r="U286" s="14"/>
      <c r="V286" s="14"/>
      <c r="W286" s="14"/>
      <c r="X286" s="14"/>
      <c r="Y286" s="14"/>
      <c r="Z286" s="14"/>
      <c r="AA286" s="14"/>
      <c r="AB286" s="14"/>
      <c r="AC286" s="14"/>
      <c r="AD286" s="14"/>
      <c r="AE286" s="14"/>
      <c r="AT286" s="268" t="s">
        <v>161</v>
      </c>
      <c r="AU286" s="268" t="s">
        <v>99</v>
      </c>
      <c r="AV286" s="14" t="s">
        <v>99</v>
      </c>
      <c r="AW286" s="14" t="s">
        <v>48</v>
      </c>
      <c r="AX286" s="14" t="s">
        <v>91</v>
      </c>
      <c r="AY286" s="268" t="s">
        <v>145</v>
      </c>
    </row>
    <row r="287" s="2" customFormat="1" ht="24.15" customHeight="1">
      <c r="A287" s="39"/>
      <c r="B287" s="40"/>
      <c r="C287" s="227" t="s">
        <v>374</v>
      </c>
      <c r="D287" s="227" t="s">
        <v>148</v>
      </c>
      <c r="E287" s="228" t="s">
        <v>375</v>
      </c>
      <c r="F287" s="229" t="s">
        <v>376</v>
      </c>
      <c r="G287" s="230" t="s">
        <v>179</v>
      </c>
      <c r="H287" s="231">
        <v>64</v>
      </c>
      <c r="I287" s="232"/>
      <c r="J287" s="233">
        <f>ROUND(I287*H287,2)</f>
        <v>0</v>
      </c>
      <c r="K287" s="229" t="s">
        <v>152</v>
      </c>
      <c r="L287" s="45"/>
      <c r="M287" s="234" t="s">
        <v>1</v>
      </c>
      <c r="N287" s="235" t="s">
        <v>56</v>
      </c>
      <c r="O287" s="92"/>
      <c r="P287" s="236">
        <f>O287*H287</f>
        <v>0</v>
      </c>
      <c r="Q287" s="236">
        <v>0</v>
      </c>
      <c r="R287" s="236">
        <f>Q287*H287</f>
        <v>0</v>
      </c>
      <c r="S287" s="236">
        <v>0.44</v>
      </c>
      <c r="T287" s="237">
        <f>S287*H287</f>
        <v>28.16</v>
      </c>
      <c r="U287" s="39"/>
      <c r="V287" s="39"/>
      <c r="W287" s="39"/>
      <c r="X287" s="39"/>
      <c r="Y287" s="39"/>
      <c r="Z287" s="39"/>
      <c r="AA287" s="39"/>
      <c r="AB287" s="39"/>
      <c r="AC287" s="39"/>
      <c r="AD287" s="39"/>
      <c r="AE287" s="39"/>
      <c r="AR287" s="238" t="s">
        <v>153</v>
      </c>
      <c r="AT287" s="238" t="s">
        <v>148</v>
      </c>
      <c r="AU287" s="238" t="s">
        <v>99</v>
      </c>
      <c r="AY287" s="17" t="s">
        <v>145</v>
      </c>
      <c r="BE287" s="239">
        <f>IF(N287="základní",J287,0)</f>
        <v>0</v>
      </c>
      <c r="BF287" s="239">
        <f>IF(N287="snížená",J287,0)</f>
        <v>0</v>
      </c>
      <c r="BG287" s="239">
        <f>IF(N287="zákl. přenesená",J287,0)</f>
        <v>0</v>
      </c>
      <c r="BH287" s="239">
        <f>IF(N287="sníž. přenesená",J287,0)</f>
        <v>0</v>
      </c>
      <c r="BI287" s="239">
        <f>IF(N287="nulová",J287,0)</f>
        <v>0</v>
      </c>
      <c r="BJ287" s="17" t="s">
        <v>23</v>
      </c>
      <c r="BK287" s="239">
        <f>ROUND(I287*H287,2)</f>
        <v>0</v>
      </c>
      <c r="BL287" s="17" t="s">
        <v>153</v>
      </c>
      <c r="BM287" s="238" t="s">
        <v>377</v>
      </c>
    </row>
    <row r="288" s="2" customFormat="1">
      <c r="A288" s="39"/>
      <c r="B288" s="40"/>
      <c r="C288" s="41"/>
      <c r="D288" s="240" t="s">
        <v>155</v>
      </c>
      <c r="E288" s="41"/>
      <c r="F288" s="241" t="s">
        <v>378</v>
      </c>
      <c r="G288" s="41"/>
      <c r="H288" s="41"/>
      <c r="I288" s="242"/>
      <c r="J288" s="41"/>
      <c r="K288" s="41"/>
      <c r="L288" s="45"/>
      <c r="M288" s="243"/>
      <c r="N288" s="244"/>
      <c r="O288" s="92"/>
      <c r="P288" s="92"/>
      <c r="Q288" s="92"/>
      <c r="R288" s="92"/>
      <c r="S288" s="92"/>
      <c r="T288" s="93"/>
      <c r="U288" s="39"/>
      <c r="V288" s="39"/>
      <c r="W288" s="39"/>
      <c r="X288" s="39"/>
      <c r="Y288" s="39"/>
      <c r="Z288" s="39"/>
      <c r="AA288" s="39"/>
      <c r="AB288" s="39"/>
      <c r="AC288" s="39"/>
      <c r="AD288" s="39"/>
      <c r="AE288" s="39"/>
      <c r="AT288" s="17" t="s">
        <v>155</v>
      </c>
      <c r="AU288" s="17" t="s">
        <v>99</v>
      </c>
    </row>
    <row r="289" s="2" customFormat="1">
      <c r="A289" s="39"/>
      <c r="B289" s="40"/>
      <c r="C289" s="41"/>
      <c r="D289" s="245" t="s">
        <v>157</v>
      </c>
      <c r="E289" s="41"/>
      <c r="F289" s="246" t="s">
        <v>379</v>
      </c>
      <c r="G289" s="41"/>
      <c r="H289" s="41"/>
      <c r="I289" s="242"/>
      <c r="J289" s="41"/>
      <c r="K289" s="41"/>
      <c r="L289" s="45"/>
      <c r="M289" s="243"/>
      <c r="N289" s="244"/>
      <c r="O289" s="92"/>
      <c r="P289" s="92"/>
      <c r="Q289" s="92"/>
      <c r="R289" s="92"/>
      <c r="S289" s="92"/>
      <c r="T289" s="93"/>
      <c r="U289" s="39"/>
      <c r="V289" s="39"/>
      <c r="W289" s="39"/>
      <c r="X289" s="39"/>
      <c r="Y289" s="39"/>
      <c r="Z289" s="39"/>
      <c r="AA289" s="39"/>
      <c r="AB289" s="39"/>
      <c r="AC289" s="39"/>
      <c r="AD289" s="39"/>
      <c r="AE289" s="39"/>
      <c r="AT289" s="17" t="s">
        <v>157</v>
      </c>
      <c r="AU289" s="17" t="s">
        <v>99</v>
      </c>
    </row>
    <row r="290" s="2" customFormat="1">
      <c r="A290" s="39"/>
      <c r="B290" s="40"/>
      <c r="C290" s="41"/>
      <c r="D290" s="240" t="s">
        <v>159</v>
      </c>
      <c r="E290" s="41"/>
      <c r="F290" s="247" t="s">
        <v>372</v>
      </c>
      <c r="G290" s="41"/>
      <c r="H290" s="41"/>
      <c r="I290" s="242"/>
      <c r="J290" s="41"/>
      <c r="K290" s="41"/>
      <c r="L290" s="45"/>
      <c r="M290" s="243"/>
      <c r="N290" s="244"/>
      <c r="O290" s="92"/>
      <c r="P290" s="92"/>
      <c r="Q290" s="92"/>
      <c r="R290" s="92"/>
      <c r="S290" s="92"/>
      <c r="T290" s="93"/>
      <c r="U290" s="39"/>
      <c r="V290" s="39"/>
      <c r="W290" s="39"/>
      <c r="X290" s="39"/>
      <c r="Y290" s="39"/>
      <c r="Z290" s="39"/>
      <c r="AA290" s="39"/>
      <c r="AB290" s="39"/>
      <c r="AC290" s="39"/>
      <c r="AD290" s="39"/>
      <c r="AE290" s="39"/>
      <c r="AT290" s="17" t="s">
        <v>159</v>
      </c>
      <c r="AU290" s="17" t="s">
        <v>99</v>
      </c>
    </row>
    <row r="291" s="13" customFormat="1">
      <c r="A291" s="13"/>
      <c r="B291" s="248"/>
      <c r="C291" s="249"/>
      <c r="D291" s="240" t="s">
        <v>161</v>
      </c>
      <c r="E291" s="250" t="s">
        <v>1</v>
      </c>
      <c r="F291" s="251" t="s">
        <v>380</v>
      </c>
      <c r="G291" s="249"/>
      <c r="H291" s="250" t="s">
        <v>1</v>
      </c>
      <c r="I291" s="252"/>
      <c r="J291" s="249"/>
      <c r="K291" s="249"/>
      <c r="L291" s="253"/>
      <c r="M291" s="254"/>
      <c r="N291" s="255"/>
      <c r="O291" s="255"/>
      <c r="P291" s="255"/>
      <c r="Q291" s="255"/>
      <c r="R291" s="255"/>
      <c r="S291" s="255"/>
      <c r="T291" s="256"/>
      <c r="U291" s="13"/>
      <c r="V291" s="13"/>
      <c r="W291" s="13"/>
      <c r="X291" s="13"/>
      <c r="Y291" s="13"/>
      <c r="Z291" s="13"/>
      <c r="AA291" s="13"/>
      <c r="AB291" s="13"/>
      <c r="AC291" s="13"/>
      <c r="AD291" s="13"/>
      <c r="AE291" s="13"/>
      <c r="AT291" s="257" t="s">
        <v>161</v>
      </c>
      <c r="AU291" s="257" t="s">
        <v>99</v>
      </c>
      <c r="AV291" s="13" t="s">
        <v>23</v>
      </c>
      <c r="AW291" s="13" t="s">
        <v>48</v>
      </c>
      <c r="AX291" s="13" t="s">
        <v>91</v>
      </c>
      <c r="AY291" s="257" t="s">
        <v>145</v>
      </c>
    </row>
    <row r="292" s="14" customFormat="1">
      <c r="A292" s="14"/>
      <c r="B292" s="258"/>
      <c r="C292" s="259"/>
      <c r="D292" s="240" t="s">
        <v>161</v>
      </c>
      <c r="E292" s="260" t="s">
        <v>1</v>
      </c>
      <c r="F292" s="261" t="s">
        <v>381</v>
      </c>
      <c r="G292" s="259"/>
      <c r="H292" s="262">
        <v>64</v>
      </c>
      <c r="I292" s="263"/>
      <c r="J292" s="259"/>
      <c r="K292" s="259"/>
      <c r="L292" s="264"/>
      <c r="M292" s="265"/>
      <c r="N292" s="266"/>
      <c r="O292" s="266"/>
      <c r="P292" s="266"/>
      <c r="Q292" s="266"/>
      <c r="R292" s="266"/>
      <c r="S292" s="266"/>
      <c r="T292" s="267"/>
      <c r="U292" s="14"/>
      <c r="V292" s="14"/>
      <c r="W292" s="14"/>
      <c r="X292" s="14"/>
      <c r="Y292" s="14"/>
      <c r="Z292" s="14"/>
      <c r="AA292" s="14"/>
      <c r="AB292" s="14"/>
      <c r="AC292" s="14"/>
      <c r="AD292" s="14"/>
      <c r="AE292" s="14"/>
      <c r="AT292" s="268" t="s">
        <v>161</v>
      </c>
      <c r="AU292" s="268" t="s">
        <v>99</v>
      </c>
      <c r="AV292" s="14" t="s">
        <v>99</v>
      </c>
      <c r="AW292" s="14" t="s">
        <v>48</v>
      </c>
      <c r="AX292" s="14" t="s">
        <v>91</v>
      </c>
      <c r="AY292" s="268" t="s">
        <v>145</v>
      </c>
    </row>
    <row r="293" s="2" customFormat="1" ht="24.15" customHeight="1">
      <c r="A293" s="39"/>
      <c r="B293" s="40"/>
      <c r="C293" s="227" t="s">
        <v>382</v>
      </c>
      <c r="D293" s="227" t="s">
        <v>148</v>
      </c>
      <c r="E293" s="228" t="s">
        <v>383</v>
      </c>
      <c r="F293" s="229" t="s">
        <v>384</v>
      </c>
      <c r="G293" s="230" t="s">
        <v>179</v>
      </c>
      <c r="H293" s="231">
        <v>193.19999999999999</v>
      </c>
      <c r="I293" s="232"/>
      <c r="J293" s="233">
        <f>ROUND(I293*H293,2)</f>
        <v>0</v>
      </c>
      <c r="K293" s="229" t="s">
        <v>152</v>
      </c>
      <c r="L293" s="45"/>
      <c r="M293" s="234" t="s">
        <v>1</v>
      </c>
      <c r="N293" s="235" t="s">
        <v>56</v>
      </c>
      <c r="O293" s="92"/>
      <c r="P293" s="236">
        <f>O293*H293</f>
        <v>0</v>
      </c>
      <c r="Q293" s="236">
        <v>3.0000000000000001E-05</v>
      </c>
      <c r="R293" s="236">
        <f>Q293*H293</f>
        <v>0.0057959999999999999</v>
      </c>
      <c r="S293" s="236">
        <v>0.069000000000000006</v>
      </c>
      <c r="T293" s="237">
        <f>S293*H293</f>
        <v>13.3308</v>
      </c>
      <c r="U293" s="39"/>
      <c r="V293" s="39"/>
      <c r="W293" s="39"/>
      <c r="X293" s="39"/>
      <c r="Y293" s="39"/>
      <c r="Z293" s="39"/>
      <c r="AA293" s="39"/>
      <c r="AB293" s="39"/>
      <c r="AC293" s="39"/>
      <c r="AD293" s="39"/>
      <c r="AE293" s="39"/>
      <c r="AR293" s="238" t="s">
        <v>153</v>
      </c>
      <c r="AT293" s="238" t="s">
        <v>148</v>
      </c>
      <c r="AU293" s="238" t="s">
        <v>99</v>
      </c>
      <c r="AY293" s="17" t="s">
        <v>145</v>
      </c>
      <c r="BE293" s="239">
        <f>IF(N293="základní",J293,0)</f>
        <v>0</v>
      </c>
      <c r="BF293" s="239">
        <f>IF(N293="snížená",J293,0)</f>
        <v>0</v>
      </c>
      <c r="BG293" s="239">
        <f>IF(N293="zákl. přenesená",J293,0)</f>
        <v>0</v>
      </c>
      <c r="BH293" s="239">
        <f>IF(N293="sníž. přenesená",J293,0)</f>
        <v>0</v>
      </c>
      <c r="BI293" s="239">
        <f>IF(N293="nulová",J293,0)</f>
        <v>0</v>
      </c>
      <c r="BJ293" s="17" t="s">
        <v>23</v>
      </c>
      <c r="BK293" s="239">
        <f>ROUND(I293*H293,2)</f>
        <v>0</v>
      </c>
      <c r="BL293" s="17" t="s">
        <v>153</v>
      </c>
      <c r="BM293" s="238" t="s">
        <v>385</v>
      </c>
    </row>
    <row r="294" s="2" customFormat="1">
      <c r="A294" s="39"/>
      <c r="B294" s="40"/>
      <c r="C294" s="41"/>
      <c r="D294" s="240" t="s">
        <v>155</v>
      </c>
      <c r="E294" s="41"/>
      <c r="F294" s="241" t="s">
        <v>386</v>
      </c>
      <c r="G294" s="41"/>
      <c r="H294" s="41"/>
      <c r="I294" s="242"/>
      <c r="J294" s="41"/>
      <c r="K294" s="41"/>
      <c r="L294" s="45"/>
      <c r="M294" s="243"/>
      <c r="N294" s="244"/>
      <c r="O294" s="92"/>
      <c r="P294" s="92"/>
      <c r="Q294" s="92"/>
      <c r="R294" s="92"/>
      <c r="S294" s="92"/>
      <c r="T294" s="93"/>
      <c r="U294" s="39"/>
      <c r="V294" s="39"/>
      <c r="W294" s="39"/>
      <c r="X294" s="39"/>
      <c r="Y294" s="39"/>
      <c r="Z294" s="39"/>
      <c r="AA294" s="39"/>
      <c r="AB294" s="39"/>
      <c r="AC294" s="39"/>
      <c r="AD294" s="39"/>
      <c r="AE294" s="39"/>
      <c r="AT294" s="17" t="s">
        <v>155</v>
      </c>
      <c r="AU294" s="17" t="s">
        <v>99</v>
      </c>
    </row>
    <row r="295" s="2" customFormat="1">
      <c r="A295" s="39"/>
      <c r="B295" s="40"/>
      <c r="C295" s="41"/>
      <c r="D295" s="245" t="s">
        <v>157</v>
      </c>
      <c r="E295" s="41"/>
      <c r="F295" s="246" t="s">
        <v>387</v>
      </c>
      <c r="G295" s="41"/>
      <c r="H295" s="41"/>
      <c r="I295" s="242"/>
      <c r="J295" s="41"/>
      <c r="K295" s="41"/>
      <c r="L295" s="45"/>
      <c r="M295" s="243"/>
      <c r="N295" s="244"/>
      <c r="O295" s="92"/>
      <c r="P295" s="92"/>
      <c r="Q295" s="92"/>
      <c r="R295" s="92"/>
      <c r="S295" s="92"/>
      <c r="T295" s="93"/>
      <c r="U295" s="39"/>
      <c r="V295" s="39"/>
      <c r="W295" s="39"/>
      <c r="X295" s="39"/>
      <c r="Y295" s="39"/>
      <c r="Z295" s="39"/>
      <c r="AA295" s="39"/>
      <c r="AB295" s="39"/>
      <c r="AC295" s="39"/>
      <c r="AD295" s="39"/>
      <c r="AE295" s="39"/>
      <c r="AT295" s="17" t="s">
        <v>157</v>
      </c>
      <c r="AU295" s="17" t="s">
        <v>99</v>
      </c>
    </row>
    <row r="296" s="13" customFormat="1">
      <c r="A296" s="13"/>
      <c r="B296" s="248"/>
      <c r="C296" s="249"/>
      <c r="D296" s="240" t="s">
        <v>161</v>
      </c>
      <c r="E296" s="250" t="s">
        <v>1</v>
      </c>
      <c r="F296" s="251" t="s">
        <v>388</v>
      </c>
      <c r="G296" s="249"/>
      <c r="H296" s="250" t="s">
        <v>1</v>
      </c>
      <c r="I296" s="252"/>
      <c r="J296" s="249"/>
      <c r="K296" s="249"/>
      <c r="L296" s="253"/>
      <c r="M296" s="254"/>
      <c r="N296" s="255"/>
      <c r="O296" s="255"/>
      <c r="P296" s="255"/>
      <c r="Q296" s="255"/>
      <c r="R296" s="255"/>
      <c r="S296" s="255"/>
      <c r="T296" s="256"/>
      <c r="U296" s="13"/>
      <c r="V296" s="13"/>
      <c r="W296" s="13"/>
      <c r="X296" s="13"/>
      <c r="Y296" s="13"/>
      <c r="Z296" s="13"/>
      <c r="AA296" s="13"/>
      <c r="AB296" s="13"/>
      <c r="AC296" s="13"/>
      <c r="AD296" s="13"/>
      <c r="AE296" s="13"/>
      <c r="AT296" s="257" t="s">
        <v>161</v>
      </c>
      <c r="AU296" s="257" t="s">
        <v>99</v>
      </c>
      <c r="AV296" s="13" t="s">
        <v>23</v>
      </c>
      <c r="AW296" s="13" t="s">
        <v>48</v>
      </c>
      <c r="AX296" s="13" t="s">
        <v>91</v>
      </c>
      <c r="AY296" s="257" t="s">
        <v>145</v>
      </c>
    </row>
    <row r="297" s="14" customFormat="1">
      <c r="A297" s="14"/>
      <c r="B297" s="258"/>
      <c r="C297" s="259"/>
      <c r="D297" s="240" t="s">
        <v>161</v>
      </c>
      <c r="E297" s="260" t="s">
        <v>1</v>
      </c>
      <c r="F297" s="261" t="s">
        <v>389</v>
      </c>
      <c r="G297" s="259"/>
      <c r="H297" s="262">
        <v>181</v>
      </c>
      <c r="I297" s="263"/>
      <c r="J297" s="259"/>
      <c r="K297" s="259"/>
      <c r="L297" s="264"/>
      <c r="M297" s="265"/>
      <c r="N297" s="266"/>
      <c r="O297" s="266"/>
      <c r="P297" s="266"/>
      <c r="Q297" s="266"/>
      <c r="R297" s="266"/>
      <c r="S297" s="266"/>
      <c r="T297" s="267"/>
      <c r="U297" s="14"/>
      <c r="V297" s="14"/>
      <c r="W297" s="14"/>
      <c r="X297" s="14"/>
      <c r="Y297" s="14"/>
      <c r="Z297" s="14"/>
      <c r="AA297" s="14"/>
      <c r="AB297" s="14"/>
      <c r="AC297" s="14"/>
      <c r="AD297" s="14"/>
      <c r="AE297" s="14"/>
      <c r="AT297" s="268" t="s">
        <v>161</v>
      </c>
      <c r="AU297" s="268" t="s">
        <v>99</v>
      </c>
      <c r="AV297" s="14" t="s">
        <v>99</v>
      </c>
      <c r="AW297" s="14" t="s">
        <v>48</v>
      </c>
      <c r="AX297" s="14" t="s">
        <v>91</v>
      </c>
      <c r="AY297" s="268" t="s">
        <v>145</v>
      </c>
    </row>
    <row r="298" s="13" customFormat="1">
      <c r="A298" s="13"/>
      <c r="B298" s="248"/>
      <c r="C298" s="249"/>
      <c r="D298" s="240" t="s">
        <v>161</v>
      </c>
      <c r="E298" s="250" t="s">
        <v>1</v>
      </c>
      <c r="F298" s="251" t="s">
        <v>390</v>
      </c>
      <c r="G298" s="249"/>
      <c r="H298" s="250" t="s">
        <v>1</v>
      </c>
      <c r="I298" s="252"/>
      <c r="J298" s="249"/>
      <c r="K298" s="249"/>
      <c r="L298" s="253"/>
      <c r="M298" s="254"/>
      <c r="N298" s="255"/>
      <c r="O298" s="255"/>
      <c r="P298" s="255"/>
      <c r="Q298" s="255"/>
      <c r="R298" s="255"/>
      <c r="S298" s="255"/>
      <c r="T298" s="256"/>
      <c r="U298" s="13"/>
      <c r="V298" s="13"/>
      <c r="W298" s="13"/>
      <c r="X298" s="13"/>
      <c r="Y298" s="13"/>
      <c r="Z298" s="13"/>
      <c r="AA298" s="13"/>
      <c r="AB298" s="13"/>
      <c r="AC298" s="13"/>
      <c r="AD298" s="13"/>
      <c r="AE298" s="13"/>
      <c r="AT298" s="257" t="s">
        <v>161</v>
      </c>
      <c r="AU298" s="257" t="s">
        <v>99</v>
      </c>
      <c r="AV298" s="13" t="s">
        <v>23</v>
      </c>
      <c r="AW298" s="13" t="s">
        <v>48</v>
      </c>
      <c r="AX298" s="13" t="s">
        <v>91</v>
      </c>
      <c r="AY298" s="257" t="s">
        <v>145</v>
      </c>
    </row>
    <row r="299" s="14" customFormat="1">
      <c r="A299" s="14"/>
      <c r="B299" s="258"/>
      <c r="C299" s="259"/>
      <c r="D299" s="240" t="s">
        <v>161</v>
      </c>
      <c r="E299" s="260" t="s">
        <v>1</v>
      </c>
      <c r="F299" s="261" t="s">
        <v>391</v>
      </c>
      <c r="G299" s="259"/>
      <c r="H299" s="262">
        <v>12.199999999999999</v>
      </c>
      <c r="I299" s="263"/>
      <c r="J299" s="259"/>
      <c r="K299" s="259"/>
      <c r="L299" s="264"/>
      <c r="M299" s="265"/>
      <c r="N299" s="266"/>
      <c r="O299" s="266"/>
      <c r="P299" s="266"/>
      <c r="Q299" s="266"/>
      <c r="R299" s="266"/>
      <c r="S299" s="266"/>
      <c r="T299" s="267"/>
      <c r="U299" s="14"/>
      <c r="V299" s="14"/>
      <c r="W299" s="14"/>
      <c r="X299" s="14"/>
      <c r="Y299" s="14"/>
      <c r="Z299" s="14"/>
      <c r="AA299" s="14"/>
      <c r="AB299" s="14"/>
      <c r="AC299" s="14"/>
      <c r="AD299" s="14"/>
      <c r="AE299" s="14"/>
      <c r="AT299" s="268" t="s">
        <v>161</v>
      </c>
      <c r="AU299" s="268" t="s">
        <v>99</v>
      </c>
      <c r="AV299" s="14" t="s">
        <v>99</v>
      </c>
      <c r="AW299" s="14" t="s">
        <v>48</v>
      </c>
      <c r="AX299" s="14" t="s">
        <v>91</v>
      </c>
      <c r="AY299" s="268" t="s">
        <v>145</v>
      </c>
    </row>
    <row r="300" s="2" customFormat="1" ht="24.15" customHeight="1">
      <c r="A300" s="39"/>
      <c r="B300" s="40"/>
      <c r="C300" s="227" t="s">
        <v>392</v>
      </c>
      <c r="D300" s="227" t="s">
        <v>148</v>
      </c>
      <c r="E300" s="228" t="s">
        <v>393</v>
      </c>
      <c r="F300" s="229" t="s">
        <v>394</v>
      </c>
      <c r="G300" s="230" t="s">
        <v>179</v>
      </c>
      <c r="H300" s="231">
        <v>193.19999999999999</v>
      </c>
      <c r="I300" s="232"/>
      <c r="J300" s="233">
        <f>ROUND(I300*H300,2)</f>
        <v>0</v>
      </c>
      <c r="K300" s="229" t="s">
        <v>152</v>
      </c>
      <c r="L300" s="45"/>
      <c r="M300" s="234" t="s">
        <v>1</v>
      </c>
      <c r="N300" s="235" t="s">
        <v>56</v>
      </c>
      <c r="O300" s="92"/>
      <c r="P300" s="236">
        <f>O300*H300</f>
        <v>0</v>
      </c>
      <c r="Q300" s="236">
        <v>3.0000000000000001E-05</v>
      </c>
      <c r="R300" s="236">
        <f>Q300*H300</f>
        <v>0.0057959999999999999</v>
      </c>
      <c r="S300" s="236">
        <v>0.091999999999999998</v>
      </c>
      <c r="T300" s="237">
        <f>S300*H300</f>
        <v>17.7744</v>
      </c>
      <c r="U300" s="39"/>
      <c r="V300" s="39"/>
      <c r="W300" s="39"/>
      <c r="X300" s="39"/>
      <c r="Y300" s="39"/>
      <c r="Z300" s="39"/>
      <c r="AA300" s="39"/>
      <c r="AB300" s="39"/>
      <c r="AC300" s="39"/>
      <c r="AD300" s="39"/>
      <c r="AE300" s="39"/>
      <c r="AR300" s="238" t="s">
        <v>153</v>
      </c>
      <c r="AT300" s="238" t="s">
        <v>148</v>
      </c>
      <c r="AU300" s="238" t="s">
        <v>99</v>
      </c>
      <c r="AY300" s="17" t="s">
        <v>145</v>
      </c>
      <c r="BE300" s="239">
        <f>IF(N300="základní",J300,0)</f>
        <v>0</v>
      </c>
      <c r="BF300" s="239">
        <f>IF(N300="snížená",J300,0)</f>
        <v>0</v>
      </c>
      <c r="BG300" s="239">
        <f>IF(N300="zákl. přenesená",J300,0)</f>
        <v>0</v>
      </c>
      <c r="BH300" s="239">
        <f>IF(N300="sníž. přenesená",J300,0)</f>
        <v>0</v>
      </c>
      <c r="BI300" s="239">
        <f>IF(N300="nulová",J300,0)</f>
        <v>0</v>
      </c>
      <c r="BJ300" s="17" t="s">
        <v>23</v>
      </c>
      <c r="BK300" s="239">
        <f>ROUND(I300*H300,2)</f>
        <v>0</v>
      </c>
      <c r="BL300" s="17" t="s">
        <v>153</v>
      </c>
      <c r="BM300" s="238" t="s">
        <v>395</v>
      </c>
    </row>
    <row r="301" s="2" customFormat="1">
      <c r="A301" s="39"/>
      <c r="B301" s="40"/>
      <c r="C301" s="41"/>
      <c r="D301" s="240" t="s">
        <v>155</v>
      </c>
      <c r="E301" s="41"/>
      <c r="F301" s="241" t="s">
        <v>396</v>
      </c>
      <c r="G301" s="41"/>
      <c r="H301" s="41"/>
      <c r="I301" s="242"/>
      <c r="J301" s="41"/>
      <c r="K301" s="41"/>
      <c r="L301" s="45"/>
      <c r="M301" s="243"/>
      <c r="N301" s="244"/>
      <c r="O301" s="92"/>
      <c r="P301" s="92"/>
      <c r="Q301" s="92"/>
      <c r="R301" s="92"/>
      <c r="S301" s="92"/>
      <c r="T301" s="93"/>
      <c r="U301" s="39"/>
      <c r="V301" s="39"/>
      <c r="W301" s="39"/>
      <c r="X301" s="39"/>
      <c r="Y301" s="39"/>
      <c r="Z301" s="39"/>
      <c r="AA301" s="39"/>
      <c r="AB301" s="39"/>
      <c r="AC301" s="39"/>
      <c r="AD301" s="39"/>
      <c r="AE301" s="39"/>
      <c r="AT301" s="17" t="s">
        <v>155</v>
      </c>
      <c r="AU301" s="17" t="s">
        <v>99</v>
      </c>
    </row>
    <row r="302" s="2" customFormat="1">
      <c r="A302" s="39"/>
      <c r="B302" s="40"/>
      <c r="C302" s="41"/>
      <c r="D302" s="245" t="s">
        <v>157</v>
      </c>
      <c r="E302" s="41"/>
      <c r="F302" s="246" t="s">
        <v>397</v>
      </c>
      <c r="G302" s="41"/>
      <c r="H302" s="41"/>
      <c r="I302" s="242"/>
      <c r="J302" s="41"/>
      <c r="K302" s="41"/>
      <c r="L302" s="45"/>
      <c r="M302" s="243"/>
      <c r="N302" s="244"/>
      <c r="O302" s="92"/>
      <c r="P302" s="92"/>
      <c r="Q302" s="92"/>
      <c r="R302" s="92"/>
      <c r="S302" s="92"/>
      <c r="T302" s="93"/>
      <c r="U302" s="39"/>
      <c r="V302" s="39"/>
      <c r="W302" s="39"/>
      <c r="X302" s="39"/>
      <c r="Y302" s="39"/>
      <c r="Z302" s="39"/>
      <c r="AA302" s="39"/>
      <c r="AB302" s="39"/>
      <c r="AC302" s="39"/>
      <c r="AD302" s="39"/>
      <c r="AE302" s="39"/>
      <c r="AT302" s="17" t="s">
        <v>157</v>
      </c>
      <c r="AU302" s="17" t="s">
        <v>99</v>
      </c>
    </row>
    <row r="303" s="13" customFormat="1">
      <c r="A303" s="13"/>
      <c r="B303" s="248"/>
      <c r="C303" s="249"/>
      <c r="D303" s="240" t="s">
        <v>161</v>
      </c>
      <c r="E303" s="250" t="s">
        <v>1</v>
      </c>
      <c r="F303" s="251" t="s">
        <v>388</v>
      </c>
      <c r="G303" s="249"/>
      <c r="H303" s="250" t="s">
        <v>1</v>
      </c>
      <c r="I303" s="252"/>
      <c r="J303" s="249"/>
      <c r="K303" s="249"/>
      <c r="L303" s="253"/>
      <c r="M303" s="254"/>
      <c r="N303" s="255"/>
      <c r="O303" s="255"/>
      <c r="P303" s="255"/>
      <c r="Q303" s="255"/>
      <c r="R303" s="255"/>
      <c r="S303" s="255"/>
      <c r="T303" s="256"/>
      <c r="U303" s="13"/>
      <c r="V303" s="13"/>
      <c r="W303" s="13"/>
      <c r="X303" s="13"/>
      <c r="Y303" s="13"/>
      <c r="Z303" s="13"/>
      <c r="AA303" s="13"/>
      <c r="AB303" s="13"/>
      <c r="AC303" s="13"/>
      <c r="AD303" s="13"/>
      <c r="AE303" s="13"/>
      <c r="AT303" s="257" t="s">
        <v>161</v>
      </c>
      <c r="AU303" s="257" t="s">
        <v>99</v>
      </c>
      <c r="AV303" s="13" t="s">
        <v>23</v>
      </c>
      <c r="AW303" s="13" t="s">
        <v>48</v>
      </c>
      <c r="AX303" s="13" t="s">
        <v>91</v>
      </c>
      <c r="AY303" s="257" t="s">
        <v>145</v>
      </c>
    </row>
    <row r="304" s="14" customFormat="1">
      <c r="A304" s="14"/>
      <c r="B304" s="258"/>
      <c r="C304" s="259"/>
      <c r="D304" s="240" t="s">
        <v>161</v>
      </c>
      <c r="E304" s="260" t="s">
        <v>1</v>
      </c>
      <c r="F304" s="261" t="s">
        <v>389</v>
      </c>
      <c r="G304" s="259"/>
      <c r="H304" s="262">
        <v>181</v>
      </c>
      <c r="I304" s="263"/>
      <c r="J304" s="259"/>
      <c r="K304" s="259"/>
      <c r="L304" s="264"/>
      <c r="M304" s="265"/>
      <c r="N304" s="266"/>
      <c r="O304" s="266"/>
      <c r="P304" s="266"/>
      <c r="Q304" s="266"/>
      <c r="R304" s="266"/>
      <c r="S304" s="266"/>
      <c r="T304" s="267"/>
      <c r="U304" s="14"/>
      <c r="V304" s="14"/>
      <c r="W304" s="14"/>
      <c r="X304" s="14"/>
      <c r="Y304" s="14"/>
      <c r="Z304" s="14"/>
      <c r="AA304" s="14"/>
      <c r="AB304" s="14"/>
      <c r="AC304" s="14"/>
      <c r="AD304" s="14"/>
      <c r="AE304" s="14"/>
      <c r="AT304" s="268" t="s">
        <v>161</v>
      </c>
      <c r="AU304" s="268" t="s">
        <v>99</v>
      </c>
      <c r="AV304" s="14" t="s">
        <v>99</v>
      </c>
      <c r="AW304" s="14" t="s">
        <v>48</v>
      </c>
      <c r="AX304" s="14" t="s">
        <v>91</v>
      </c>
      <c r="AY304" s="268" t="s">
        <v>145</v>
      </c>
    </row>
    <row r="305" s="13" customFormat="1">
      <c r="A305" s="13"/>
      <c r="B305" s="248"/>
      <c r="C305" s="249"/>
      <c r="D305" s="240" t="s">
        <v>161</v>
      </c>
      <c r="E305" s="250" t="s">
        <v>1</v>
      </c>
      <c r="F305" s="251" t="s">
        <v>390</v>
      </c>
      <c r="G305" s="249"/>
      <c r="H305" s="250" t="s">
        <v>1</v>
      </c>
      <c r="I305" s="252"/>
      <c r="J305" s="249"/>
      <c r="K305" s="249"/>
      <c r="L305" s="253"/>
      <c r="M305" s="254"/>
      <c r="N305" s="255"/>
      <c r="O305" s="255"/>
      <c r="P305" s="255"/>
      <c r="Q305" s="255"/>
      <c r="R305" s="255"/>
      <c r="S305" s="255"/>
      <c r="T305" s="256"/>
      <c r="U305" s="13"/>
      <c r="V305" s="13"/>
      <c r="W305" s="13"/>
      <c r="X305" s="13"/>
      <c r="Y305" s="13"/>
      <c r="Z305" s="13"/>
      <c r="AA305" s="13"/>
      <c r="AB305" s="13"/>
      <c r="AC305" s="13"/>
      <c r="AD305" s="13"/>
      <c r="AE305" s="13"/>
      <c r="AT305" s="257" t="s">
        <v>161</v>
      </c>
      <c r="AU305" s="257" t="s">
        <v>99</v>
      </c>
      <c r="AV305" s="13" t="s">
        <v>23</v>
      </c>
      <c r="AW305" s="13" t="s">
        <v>48</v>
      </c>
      <c r="AX305" s="13" t="s">
        <v>91</v>
      </c>
      <c r="AY305" s="257" t="s">
        <v>145</v>
      </c>
    </row>
    <row r="306" s="14" customFormat="1">
      <c r="A306" s="14"/>
      <c r="B306" s="258"/>
      <c r="C306" s="259"/>
      <c r="D306" s="240" t="s">
        <v>161</v>
      </c>
      <c r="E306" s="260" t="s">
        <v>1</v>
      </c>
      <c r="F306" s="261" t="s">
        <v>391</v>
      </c>
      <c r="G306" s="259"/>
      <c r="H306" s="262">
        <v>12.199999999999999</v>
      </c>
      <c r="I306" s="263"/>
      <c r="J306" s="259"/>
      <c r="K306" s="259"/>
      <c r="L306" s="264"/>
      <c r="M306" s="265"/>
      <c r="N306" s="266"/>
      <c r="O306" s="266"/>
      <c r="P306" s="266"/>
      <c r="Q306" s="266"/>
      <c r="R306" s="266"/>
      <c r="S306" s="266"/>
      <c r="T306" s="267"/>
      <c r="U306" s="14"/>
      <c r="V306" s="14"/>
      <c r="W306" s="14"/>
      <c r="X306" s="14"/>
      <c r="Y306" s="14"/>
      <c r="Z306" s="14"/>
      <c r="AA306" s="14"/>
      <c r="AB306" s="14"/>
      <c r="AC306" s="14"/>
      <c r="AD306" s="14"/>
      <c r="AE306" s="14"/>
      <c r="AT306" s="268" t="s">
        <v>161</v>
      </c>
      <c r="AU306" s="268" t="s">
        <v>99</v>
      </c>
      <c r="AV306" s="14" t="s">
        <v>99</v>
      </c>
      <c r="AW306" s="14" t="s">
        <v>48</v>
      </c>
      <c r="AX306" s="14" t="s">
        <v>91</v>
      </c>
      <c r="AY306" s="268" t="s">
        <v>145</v>
      </c>
    </row>
    <row r="307" s="2" customFormat="1" ht="33" customHeight="1">
      <c r="A307" s="39"/>
      <c r="B307" s="40"/>
      <c r="C307" s="227" t="s">
        <v>398</v>
      </c>
      <c r="D307" s="227" t="s">
        <v>148</v>
      </c>
      <c r="E307" s="228" t="s">
        <v>399</v>
      </c>
      <c r="F307" s="229" t="s">
        <v>400</v>
      </c>
      <c r="G307" s="230" t="s">
        <v>179</v>
      </c>
      <c r="H307" s="231">
        <v>633</v>
      </c>
      <c r="I307" s="232"/>
      <c r="J307" s="233">
        <f>ROUND(I307*H307,2)</f>
        <v>0</v>
      </c>
      <c r="K307" s="229" t="s">
        <v>152</v>
      </c>
      <c r="L307" s="45"/>
      <c r="M307" s="234" t="s">
        <v>1</v>
      </c>
      <c r="N307" s="235" t="s">
        <v>56</v>
      </c>
      <c r="O307" s="92"/>
      <c r="P307" s="236">
        <f>O307*H307</f>
        <v>0</v>
      </c>
      <c r="Q307" s="236">
        <v>5.0000000000000002E-05</v>
      </c>
      <c r="R307" s="236">
        <f>Q307*H307</f>
        <v>0.031650000000000005</v>
      </c>
      <c r="S307" s="236">
        <v>0.11500000000000001</v>
      </c>
      <c r="T307" s="237">
        <f>S307*H307</f>
        <v>72.795000000000002</v>
      </c>
      <c r="U307" s="39"/>
      <c r="V307" s="39"/>
      <c r="W307" s="39"/>
      <c r="X307" s="39"/>
      <c r="Y307" s="39"/>
      <c r="Z307" s="39"/>
      <c r="AA307" s="39"/>
      <c r="AB307" s="39"/>
      <c r="AC307" s="39"/>
      <c r="AD307" s="39"/>
      <c r="AE307" s="39"/>
      <c r="AR307" s="238" t="s">
        <v>153</v>
      </c>
      <c r="AT307" s="238" t="s">
        <v>148</v>
      </c>
      <c r="AU307" s="238" t="s">
        <v>99</v>
      </c>
      <c r="AY307" s="17" t="s">
        <v>145</v>
      </c>
      <c r="BE307" s="239">
        <f>IF(N307="základní",J307,0)</f>
        <v>0</v>
      </c>
      <c r="BF307" s="239">
        <f>IF(N307="snížená",J307,0)</f>
        <v>0</v>
      </c>
      <c r="BG307" s="239">
        <f>IF(N307="zákl. přenesená",J307,0)</f>
        <v>0</v>
      </c>
      <c r="BH307" s="239">
        <f>IF(N307="sníž. přenesená",J307,0)</f>
        <v>0</v>
      </c>
      <c r="BI307" s="239">
        <f>IF(N307="nulová",J307,0)</f>
        <v>0</v>
      </c>
      <c r="BJ307" s="17" t="s">
        <v>23</v>
      </c>
      <c r="BK307" s="239">
        <f>ROUND(I307*H307,2)</f>
        <v>0</v>
      </c>
      <c r="BL307" s="17" t="s">
        <v>153</v>
      </c>
      <c r="BM307" s="238" t="s">
        <v>401</v>
      </c>
    </row>
    <row r="308" s="2" customFormat="1">
      <c r="A308" s="39"/>
      <c r="B308" s="40"/>
      <c r="C308" s="41"/>
      <c r="D308" s="240" t="s">
        <v>155</v>
      </c>
      <c r="E308" s="41"/>
      <c r="F308" s="241" t="s">
        <v>402</v>
      </c>
      <c r="G308" s="41"/>
      <c r="H308" s="41"/>
      <c r="I308" s="242"/>
      <c r="J308" s="41"/>
      <c r="K308" s="41"/>
      <c r="L308" s="45"/>
      <c r="M308" s="243"/>
      <c r="N308" s="244"/>
      <c r="O308" s="92"/>
      <c r="P308" s="92"/>
      <c r="Q308" s="92"/>
      <c r="R308" s="92"/>
      <c r="S308" s="92"/>
      <c r="T308" s="93"/>
      <c r="U308" s="39"/>
      <c r="V308" s="39"/>
      <c r="W308" s="39"/>
      <c r="X308" s="39"/>
      <c r="Y308" s="39"/>
      <c r="Z308" s="39"/>
      <c r="AA308" s="39"/>
      <c r="AB308" s="39"/>
      <c r="AC308" s="39"/>
      <c r="AD308" s="39"/>
      <c r="AE308" s="39"/>
      <c r="AT308" s="17" t="s">
        <v>155</v>
      </c>
      <c r="AU308" s="17" t="s">
        <v>99</v>
      </c>
    </row>
    <row r="309" s="2" customFormat="1">
      <c r="A309" s="39"/>
      <c r="B309" s="40"/>
      <c r="C309" s="41"/>
      <c r="D309" s="245" t="s">
        <v>157</v>
      </c>
      <c r="E309" s="41"/>
      <c r="F309" s="246" t="s">
        <v>403</v>
      </c>
      <c r="G309" s="41"/>
      <c r="H309" s="41"/>
      <c r="I309" s="242"/>
      <c r="J309" s="41"/>
      <c r="K309" s="41"/>
      <c r="L309" s="45"/>
      <c r="M309" s="243"/>
      <c r="N309" s="244"/>
      <c r="O309" s="92"/>
      <c r="P309" s="92"/>
      <c r="Q309" s="92"/>
      <c r="R309" s="92"/>
      <c r="S309" s="92"/>
      <c r="T309" s="93"/>
      <c r="U309" s="39"/>
      <c r="V309" s="39"/>
      <c r="W309" s="39"/>
      <c r="X309" s="39"/>
      <c r="Y309" s="39"/>
      <c r="Z309" s="39"/>
      <c r="AA309" s="39"/>
      <c r="AB309" s="39"/>
      <c r="AC309" s="39"/>
      <c r="AD309" s="39"/>
      <c r="AE309" s="39"/>
      <c r="AT309" s="17" t="s">
        <v>157</v>
      </c>
      <c r="AU309" s="17" t="s">
        <v>99</v>
      </c>
    </row>
    <row r="310" s="13" customFormat="1">
      <c r="A310" s="13"/>
      <c r="B310" s="248"/>
      <c r="C310" s="249"/>
      <c r="D310" s="240" t="s">
        <v>161</v>
      </c>
      <c r="E310" s="250" t="s">
        <v>1</v>
      </c>
      <c r="F310" s="251" t="s">
        <v>404</v>
      </c>
      <c r="G310" s="249"/>
      <c r="H310" s="250" t="s">
        <v>1</v>
      </c>
      <c r="I310" s="252"/>
      <c r="J310" s="249"/>
      <c r="K310" s="249"/>
      <c r="L310" s="253"/>
      <c r="M310" s="254"/>
      <c r="N310" s="255"/>
      <c r="O310" s="255"/>
      <c r="P310" s="255"/>
      <c r="Q310" s="255"/>
      <c r="R310" s="255"/>
      <c r="S310" s="255"/>
      <c r="T310" s="256"/>
      <c r="U310" s="13"/>
      <c r="V310" s="13"/>
      <c r="W310" s="13"/>
      <c r="X310" s="13"/>
      <c r="Y310" s="13"/>
      <c r="Z310" s="13"/>
      <c r="AA310" s="13"/>
      <c r="AB310" s="13"/>
      <c r="AC310" s="13"/>
      <c r="AD310" s="13"/>
      <c r="AE310" s="13"/>
      <c r="AT310" s="257" t="s">
        <v>161</v>
      </c>
      <c r="AU310" s="257" t="s">
        <v>99</v>
      </c>
      <c r="AV310" s="13" t="s">
        <v>23</v>
      </c>
      <c r="AW310" s="13" t="s">
        <v>48</v>
      </c>
      <c r="AX310" s="13" t="s">
        <v>91</v>
      </c>
      <c r="AY310" s="257" t="s">
        <v>145</v>
      </c>
    </row>
    <row r="311" s="14" customFormat="1">
      <c r="A311" s="14"/>
      <c r="B311" s="258"/>
      <c r="C311" s="259"/>
      <c r="D311" s="240" t="s">
        <v>161</v>
      </c>
      <c r="E311" s="260" t="s">
        <v>1</v>
      </c>
      <c r="F311" s="261" t="s">
        <v>405</v>
      </c>
      <c r="G311" s="259"/>
      <c r="H311" s="262">
        <v>633</v>
      </c>
      <c r="I311" s="263"/>
      <c r="J311" s="259"/>
      <c r="K311" s="259"/>
      <c r="L311" s="264"/>
      <c r="M311" s="265"/>
      <c r="N311" s="266"/>
      <c r="O311" s="266"/>
      <c r="P311" s="266"/>
      <c r="Q311" s="266"/>
      <c r="R311" s="266"/>
      <c r="S311" s="266"/>
      <c r="T311" s="267"/>
      <c r="U311" s="14"/>
      <c r="V311" s="14"/>
      <c r="W311" s="14"/>
      <c r="X311" s="14"/>
      <c r="Y311" s="14"/>
      <c r="Z311" s="14"/>
      <c r="AA311" s="14"/>
      <c r="AB311" s="14"/>
      <c r="AC311" s="14"/>
      <c r="AD311" s="14"/>
      <c r="AE311" s="14"/>
      <c r="AT311" s="268" t="s">
        <v>161</v>
      </c>
      <c r="AU311" s="268" t="s">
        <v>99</v>
      </c>
      <c r="AV311" s="14" t="s">
        <v>99</v>
      </c>
      <c r="AW311" s="14" t="s">
        <v>48</v>
      </c>
      <c r="AX311" s="14" t="s">
        <v>91</v>
      </c>
      <c r="AY311" s="268" t="s">
        <v>145</v>
      </c>
    </row>
    <row r="312" s="2" customFormat="1" ht="21.75" customHeight="1">
      <c r="A312" s="39"/>
      <c r="B312" s="40"/>
      <c r="C312" s="227" t="s">
        <v>406</v>
      </c>
      <c r="D312" s="227" t="s">
        <v>148</v>
      </c>
      <c r="E312" s="228" t="s">
        <v>407</v>
      </c>
      <c r="F312" s="229" t="s">
        <v>408</v>
      </c>
      <c r="G312" s="230" t="s">
        <v>172</v>
      </c>
      <c r="H312" s="231">
        <v>177.81999999999999</v>
      </c>
      <c r="I312" s="232"/>
      <c r="J312" s="233">
        <f>ROUND(I312*H312,2)</f>
        <v>0</v>
      </c>
      <c r="K312" s="229" t="s">
        <v>152</v>
      </c>
      <c r="L312" s="45"/>
      <c r="M312" s="234" t="s">
        <v>1</v>
      </c>
      <c r="N312" s="235" t="s">
        <v>56</v>
      </c>
      <c r="O312" s="92"/>
      <c r="P312" s="236">
        <f>O312*H312</f>
        <v>0</v>
      </c>
      <c r="Q312" s="236">
        <v>0</v>
      </c>
      <c r="R312" s="236">
        <f>Q312*H312</f>
        <v>0</v>
      </c>
      <c r="S312" s="236">
        <v>0</v>
      </c>
      <c r="T312" s="237">
        <f>S312*H312</f>
        <v>0</v>
      </c>
      <c r="U312" s="39"/>
      <c r="V312" s="39"/>
      <c r="W312" s="39"/>
      <c r="X312" s="39"/>
      <c r="Y312" s="39"/>
      <c r="Z312" s="39"/>
      <c r="AA312" s="39"/>
      <c r="AB312" s="39"/>
      <c r="AC312" s="39"/>
      <c r="AD312" s="39"/>
      <c r="AE312" s="39"/>
      <c r="AR312" s="238" t="s">
        <v>153</v>
      </c>
      <c r="AT312" s="238" t="s">
        <v>148</v>
      </c>
      <c r="AU312" s="238" t="s">
        <v>99</v>
      </c>
      <c r="AY312" s="17" t="s">
        <v>145</v>
      </c>
      <c r="BE312" s="239">
        <f>IF(N312="základní",J312,0)</f>
        <v>0</v>
      </c>
      <c r="BF312" s="239">
        <f>IF(N312="snížená",J312,0)</f>
        <v>0</v>
      </c>
      <c r="BG312" s="239">
        <f>IF(N312="zákl. přenesená",J312,0)</f>
        <v>0</v>
      </c>
      <c r="BH312" s="239">
        <f>IF(N312="sníž. přenesená",J312,0)</f>
        <v>0</v>
      </c>
      <c r="BI312" s="239">
        <f>IF(N312="nulová",J312,0)</f>
        <v>0</v>
      </c>
      <c r="BJ312" s="17" t="s">
        <v>23</v>
      </c>
      <c r="BK312" s="239">
        <f>ROUND(I312*H312,2)</f>
        <v>0</v>
      </c>
      <c r="BL312" s="17" t="s">
        <v>153</v>
      </c>
      <c r="BM312" s="238" t="s">
        <v>409</v>
      </c>
    </row>
    <row r="313" s="2" customFormat="1">
      <c r="A313" s="39"/>
      <c r="B313" s="40"/>
      <c r="C313" s="41"/>
      <c r="D313" s="240" t="s">
        <v>155</v>
      </c>
      <c r="E313" s="41"/>
      <c r="F313" s="241" t="s">
        <v>410</v>
      </c>
      <c r="G313" s="41"/>
      <c r="H313" s="41"/>
      <c r="I313" s="242"/>
      <c r="J313" s="41"/>
      <c r="K313" s="41"/>
      <c r="L313" s="45"/>
      <c r="M313" s="243"/>
      <c r="N313" s="244"/>
      <c r="O313" s="92"/>
      <c r="P313" s="92"/>
      <c r="Q313" s="92"/>
      <c r="R313" s="92"/>
      <c r="S313" s="92"/>
      <c r="T313" s="93"/>
      <c r="U313" s="39"/>
      <c r="V313" s="39"/>
      <c r="W313" s="39"/>
      <c r="X313" s="39"/>
      <c r="Y313" s="39"/>
      <c r="Z313" s="39"/>
      <c r="AA313" s="39"/>
      <c r="AB313" s="39"/>
      <c r="AC313" s="39"/>
      <c r="AD313" s="39"/>
      <c r="AE313" s="39"/>
      <c r="AT313" s="17" t="s">
        <v>155</v>
      </c>
      <c r="AU313" s="17" t="s">
        <v>99</v>
      </c>
    </row>
    <row r="314" s="2" customFormat="1">
      <c r="A314" s="39"/>
      <c r="B314" s="40"/>
      <c r="C314" s="41"/>
      <c r="D314" s="245" t="s">
        <v>157</v>
      </c>
      <c r="E314" s="41"/>
      <c r="F314" s="246" t="s">
        <v>411</v>
      </c>
      <c r="G314" s="41"/>
      <c r="H314" s="41"/>
      <c r="I314" s="242"/>
      <c r="J314" s="41"/>
      <c r="K314" s="41"/>
      <c r="L314" s="45"/>
      <c r="M314" s="243"/>
      <c r="N314" s="244"/>
      <c r="O314" s="92"/>
      <c r="P314" s="92"/>
      <c r="Q314" s="92"/>
      <c r="R314" s="92"/>
      <c r="S314" s="92"/>
      <c r="T314" s="93"/>
      <c r="U314" s="39"/>
      <c r="V314" s="39"/>
      <c r="W314" s="39"/>
      <c r="X314" s="39"/>
      <c r="Y314" s="39"/>
      <c r="Z314" s="39"/>
      <c r="AA314" s="39"/>
      <c r="AB314" s="39"/>
      <c r="AC314" s="39"/>
      <c r="AD314" s="39"/>
      <c r="AE314" s="39"/>
      <c r="AT314" s="17" t="s">
        <v>157</v>
      </c>
      <c r="AU314" s="17" t="s">
        <v>99</v>
      </c>
    </row>
    <row r="315" s="2" customFormat="1">
      <c r="A315" s="39"/>
      <c r="B315" s="40"/>
      <c r="C315" s="41"/>
      <c r="D315" s="240" t="s">
        <v>159</v>
      </c>
      <c r="E315" s="41"/>
      <c r="F315" s="247" t="s">
        <v>412</v>
      </c>
      <c r="G315" s="41"/>
      <c r="H315" s="41"/>
      <c r="I315" s="242"/>
      <c r="J315" s="41"/>
      <c r="K315" s="41"/>
      <c r="L315" s="45"/>
      <c r="M315" s="243"/>
      <c r="N315" s="244"/>
      <c r="O315" s="92"/>
      <c r="P315" s="92"/>
      <c r="Q315" s="92"/>
      <c r="R315" s="92"/>
      <c r="S315" s="92"/>
      <c r="T315" s="93"/>
      <c r="U315" s="39"/>
      <c r="V315" s="39"/>
      <c r="W315" s="39"/>
      <c r="X315" s="39"/>
      <c r="Y315" s="39"/>
      <c r="Z315" s="39"/>
      <c r="AA315" s="39"/>
      <c r="AB315" s="39"/>
      <c r="AC315" s="39"/>
      <c r="AD315" s="39"/>
      <c r="AE315" s="39"/>
      <c r="AT315" s="17" t="s">
        <v>159</v>
      </c>
      <c r="AU315" s="17" t="s">
        <v>99</v>
      </c>
    </row>
    <row r="316" s="13" customFormat="1">
      <c r="A316" s="13"/>
      <c r="B316" s="248"/>
      <c r="C316" s="249"/>
      <c r="D316" s="240" t="s">
        <v>161</v>
      </c>
      <c r="E316" s="250" t="s">
        <v>1</v>
      </c>
      <c r="F316" s="251" t="s">
        <v>404</v>
      </c>
      <c r="G316" s="249"/>
      <c r="H316" s="250" t="s">
        <v>1</v>
      </c>
      <c r="I316" s="252"/>
      <c r="J316" s="249"/>
      <c r="K316" s="249"/>
      <c r="L316" s="253"/>
      <c r="M316" s="254"/>
      <c r="N316" s="255"/>
      <c r="O316" s="255"/>
      <c r="P316" s="255"/>
      <c r="Q316" s="255"/>
      <c r="R316" s="255"/>
      <c r="S316" s="255"/>
      <c r="T316" s="256"/>
      <c r="U316" s="13"/>
      <c r="V316" s="13"/>
      <c r="W316" s="13"/>
      <c r="X316" s="13"/>
      <c r="Y316" s="13"/>
      <c r="Z316" s="13"/>
      <c r="AA316" s="13"/>
      <c r="AB316" s="13"/>
      <c r="AC316" s="13"/>
      <c r="AD316" s="13"/>
      <c r="AE316" s="13"/>
      <c r="AT316" s="257" t="s">
        <v>161</v>
      </c>
      <c r="AU316" s="257" t="s">
        <v>99</v>
      </c>
      <c r="AV316" s="13" t="s">
        <v>23</v>
      </c>
      <c r="AW316" s="13" t="s">
        <v>48</v>
      </c>
      <c r="AX316" s="13" t="s">
        <v>91</v>
      </c>
      <c r="AY316" s="257" t="s">
        <v>145</v>
      </c>
    </row>
    <row r="317" s="14" customFormat="1">
      <c r="A317" s="14"/>
      <c r="B317" s="258"/>
      <c r="C317" s="259"/>
      <c r="D317" s="240" t="s">
        <v>161</v>
      </c>
      <c r="E317" s="260" t="s">
        <v>1</v>
      </c>
      <c r="F317" s="261" t="s">
        <v>413</v>
      </c>
      <c r="G317" s="259"/>
      <c r="H317" s="262">
        <v>72.795000000000002</v>
      </c>
      <c r="I317" s="263"/>
      <c r="J317" s="259"/>
      <c r="K317" s="259"/>
      <c r="L317" s="264"/>
      <c r="M317" s="265"/>
      <c r="N317" s="266"/>
      <c r="O317" s="266"/>
      <c r="P317" s="266"/>
      <c r="Q317" s="266"/>
      <c r="R317" s="266"/>
      <c r="S317" s="266"/>
      <c r="T317" s="267"/>
      <c r="U317" s="14"/>
      <c r="V317" s="14"/>
      <c r="W317" s="14"/>
      <c r="X317" s="14"/>
      <c r="Y317" s="14"/>
      <c r="Z317" s="14"/>
      <c r="AA317" s="14"/>
      <c r="AB317" s="14"/>
      <c r="AC317" s="14"/>
      <c r="AD317" s="14"/>
      <c r="AE317" s="14"/>
      <c r="AT317" s="268" t="s">
        <v>161</v>
      </c>
      <c r="AU317" s="268" t="s">
        <v>99</v>
      </c>
      <c r="AV317" s="14" t="s">
        <v>99</v>
      </c>
      <c r="AW317" s="14" t="s">
        <v>48</v>
      </c>
      <c r="AX317" s="14" t="s">
        <v>91</v>
      </c>
      <c r="AY317" s="268" t="s">
        <v>145</v>
      </c>
    </row>
    <row r="318" s="13" customFormat="1">
      <c r="A318" s="13"/>
      <c r="B318" s="248"/>
      <c r="C318" s="249"/>
      <c r="D318" s="240" t="s">
        <v>161</v>
      </c>
      <c r="E318" s="250" t="s">
        <v>1</v>
      </c>
      <c r="F318" s="251" t="s">
        <v>388</v>
      </c>
      <c r="G318" s="249"/>
      <c r="H318" s="250" t="s">
        <v>1</v>
      </c>
      <c r="I318" s="252"/>
      <c r="J318" s="249"/>
      <c r="K318" s="249"/>
      <c r="L318" s="253"/>
      <c r="M318" s="254"/>
      <c r="N318" s="255"/>
      <c r="O318" s="255"/>
      <c r="P318" s="255"/>
      <c r="Q318" s="255"/>
      <c r="R318" s="255"/>
      <c r="S318" s="255"/>
      <c r="T318" s="256"/>
      <c r="U318" s="13"/>
      <c r="V318" s="13"/>
      <c r="W318" s="13"/>
      <c r="X318" s="13"/>
      <c r="Y318" s="13"/>
      <c r="Z318" s="13"/>
      <c r="AA318" s="13"/>
      <c r="AB318" s="13"/>
      <c r="AC318" s="13"/>
      <c r="AD318" s="13"/>
      <c r="AE318" s="13"/>
      <c r="AT318" s="257" t="s">
        <v>161</v>
      </c>
      <c r="AU318" s="257" t="s">
        <v>99</v>
      </c>
      <c r="AV318" s="13" t="s">
        <v>23</v>
      </c>
      <c r="AW318" s="13" t="s">
        <v>48</v>
      </c>
      <c r="AX318" s="13" t="s">
        <v>91</v>
      </c>
      <c r="AY318" s="257" t="s">
        <v>145</v>
      </c>
    </row>
    <row r="319" s="14" customFormat="1">
      <c r="A319" s="14"/>
      <c r="B319" s="258"/>
      <c r="C319" s="259"/>
      <c r="D319" s="240" t="s">
        <v>161</v>
      </c>
      <c r="E319" s="260" t="s">
        <v>1</v>
      </c>
      <c r="F319" s="261" t="s">
        <v>414</v>
      </c>
      <c r="G319" s="259"/>
      <c r="H319" s="262">
        <v>29.141000000000002</v>
      </c>
      <c r="I319" s="263"/>
      <c r="J319" s="259"/>
      <c r="K319" s="259"/>
      <c r="L319" s="264"/>
      <c r="M319" s="265"/>
      <c r="N319" s="266"/>
      <c r="O319" s="266"/>
      <c r="P319" s="266"/>
      <c r="Q319" s="266"/>
      <c r="R319" s="266"/>
      <c r="S319" s="266"/>
      <c r="T319" s="267"/>
      <c r="U319" s="14"/>
      <c r="V319" s="14"/>
      <c r="W319" s="14"/>
      <c r="X319" s="14"/>
      <c r="Y319" s="14"/>
      <c r="Z319" s="14"/>
      <c r="AA319" s="14"/>
      <c r="AB319" s="14"/>
      <c r="AC319" s="14"/>
      <c r="AD319" s="14"/>
      <c r="AE319" s="14"/>
      <c r="AT319" s="268" t="s">
        <v>161</v>
      </c>
      <c r="AU319" s="268" t="s">
        <v>99</v>
      </c>
      <c r="AV319" s="14" t="s">
        <v>99</v>
      </c>
      <c r="AW319" s="14" t="s">
        <v>48</v>
      </c>
      <c r="AX319" s="14" t="s">
        <v>91</v>
      </c>
      <c r="AY319" s="268" t="s">
        <v>145</v>
      </c>
    </row>
    <row r="320" s="13" customFormat="1">
      <c r="A320" s="13"/>
      <c r="B320" s="248"/>
      <c r="C320" s="249"/>
      <c r="D320" s="240" t="s">
        <v>161</v>
      </c>
      <c r="E320" s="250" t="s">
        <v>1</v>
      </c>
      <c r="F320" s="251" t="s">
        <v>390</v>
      </c>
      <c r="G320" s="249"/>
      <c r="H320" s="250" t="s">
        <v>1</v>
      </c>
      <c r="I320" s="252"/>
      <c r="J320" s="249"/>
      <c r="K320" s="249"/>
      <c r="L320" s="253"/>
      <c r="M320" s="254"/>
      <c r="N320" s="255"/>
      <c r="O320" s="255"/>
      <c r="P320" s="255"/>
      <c r="Q320" s="255"/>
      <c r="R320" s="255"/>
      <c r="S320" s="255"/>
      <c r="T320" s="256"/>
      <c r="U320" s="13"/>
      <c r="V320" s="13"/>
      <c r="W320" s="13"/>
      <c r="X320" s="13"/>
      <c r="Y320" s="13"/>
      <c r="Z320" s="13"/>
      <c r="AA320" s="13"/>
      <c r="AB320" s="13"/>
      <c r="AC320" s="13"/>
      <c r="AD320" s="13"/>
      <c r="AE320" s="13"/>
      <c r="AT320" s="257" t="s">
        <v>161</v>
      </c>
      <c r="AU320" s="257" t="s">
        <v>99</v>
      </c>
      <c r="AV320" s="13" t="s">
        <v>23</v>
      </c>
      <c r="AW320" s="13" t="s">
        <v>48</v>
      </c>
      <c r="AX320" s="13" t="s">
        <v>91</v>
      </c>
      <c r="AY320" s="257" t="s">
        <v>145</v>
      </c>
    </row>
    <row r="321" s="14" customFormat="1">
      <c r="A321" s="14"/>
      <c r="B321" s="258"/>
      <c r="C321" s="259"/>
      <c r="D321" s="240" t="s">
        <v>161</v>
      </c>
      <c r="E321" s="260" t="s">
        <v>1</v>
      </c>
      <c r="F321" s="261" t="s">
        <v>415</v>
      </c>
      <c r="G321" s="259"/>
      <c r="H321" s="262">
        <v>1.9642</v>
      </c>
      <c r="I321" s="263"/>
      <c r="J321" s="259"/>
      <c r="K321" s="259"/>
      <c r="L321" s="264"/>
      <c r="M321" s="265"/>
      <c r="N321" s="266"/>
      <c r="O321" s="266"/>
      <c r="P321" s="266"/>
      <c r="Q321" s="266"/>
      <c r="R321" s="266"/>
      <c r="S321" s="266"/>
      <c r="T321" s="267"/>
      <c r="U321" s="14"/>
      <c r="V321" s="14"/>
      <c r="W321" s="14"/>
      <c r="X321" s="14"/>
      <c r="Y321" s="14"/>
      <c r="Z321" s="14"/>
      <c r="AA321" s="14"/>
      <c r="AB321" s="14"/>
      <c r="AC321" s="14"/>
      <c r="AD321" s="14"/>
      <c r="AE321" s="14"/>
      <c r="AT321" s="268" t="s">
        <v>161</v>
      </c>
      <c r="AU321" s="268" t="s">
        <v>99</v>
      </c>
      <c r="AV321" s="14" t="s">
        <v>99</v>
      </c>
      <c r="AW321" s="14" t="s">
        <v>48</v>
      </c>
      <c r="AX321" s="14" t="s">
        <v>91</v>
      </c>
      <c r="AY321" s="268" t="s">
        <v>145</v>
      </c>
    </row>
    <row r="322" s="13" customFormat="1">
      <c r="A322" s="13"/>
      <c r="B322" s="248"/>
      <c r="C322" s="249"/>
      <c r="D322" s="240" t="s">
        <v>161</v>
      </c>
      <c r="E322" s="250" t="s">
        <v>1</v>
      </c>
      <c r="F322" s="251" t="s">
        <v>329</v>
      </c>
      <c r="G322" s="249"/>
      <c r="H322" s="250" t="s">
        <v>1</v>
      </c>
      <c r="I322" s="252"/>
      <c r="J322" s="249"/>
      <c r="K322" s="249"/>
      <c r="L322" s="253"/>
      <c r="M322" s="254"/>
      <c r="N322" s="255"/>
      <c r="O322" s="255"/>
      <c r="P322" s="255"/>
      <c r="Q322" s="255"/>
      <c r="R322" s="255"/>
      <c r="S322" s="255"/>
      <c r="T322" s="256"/>
      <c r="U322" s="13"/>
      <c r="V322" s="13"/>
      <c r="W322" s="13"/>
      <c r="X322" s="13"/>
      <c r="Y322" s="13"/>
      <c r="Z322" s="13"/>
      <c r="AA322" s="13"/>
      <c r="AB322" s="13"/>
      <c r="AC322" s="13"/>
      <c r="AD322" s="13"/>
      <c r="AE322" s="13"/>
      <c r="AT322" s="257" t="s">
        <v>161</v>
      </c>
      <c r="AU322" s="257" t="s">
        <v>99</v>
      </c>
      <c r="AV322" s="13" t="s">
        <v>23</v>
      </c>
      <c r="AW322" s="13" t="s">
        <v>48</v>
      </c>
      <c r="AX322" s="13" t="s">
        <v>91</v>
      </c>
      <c r="AY322" s="257" t="s">
        <v>145</v>
      </c>
    </row>
    <row r="323" s="14" customFormat="1">
      <c r="A323" s="14"/>
      <c r="B323" s="258"/>
      <c r="C323" s="259"/>
      <c r="D323" s="240" t="s">
        <v>161</v>
      </c>
      <c r="E323" s="260" t="s">
        <v>1</v>
      </c>
      <c r="F323" s="261" t="s">
        <v>416</v>
      </c>
      <c r="G323" s="259"/>
      <c r="H323" s="262">
        <v>73.920000000000002</v>
      </c>
      <c r="I323" s="263"/>
      <c r="J323" s="259"/>
      <c r="K323" s="259"/>
      <c r="L323" s="264"/>
      <c r="M323" s="265"/>
      <c r="N323" s="266"/>
      <c r="O323" s="266"/>
      <c r="P323" s="266"/>
      <c r="Q323" s="266"/>
      <c r="R323" s="266"/>
      <c r="S323" s="266"/>
      <c r="T323" s="267"/>
      <c r="U323" s="14"/>
      <c r="V323" s="14"/>
      <c r="W323" s="14"/>
      <c r="X323" s="14"/>
      <c r="Y323" s="14"/>
      <c r="Z323" s="14"/>
      <c r="AA323" s="14"/>
      <c r="AB323" s="14"/>
      <c r="AC323" s="14"/>
      <c r="AD323" s="14"/>
      <c r="AE323" s="14"/>
      <c r="AT323" s="268" t="s">
        <v>161</v>
      </c>
      <c r="AU323" s="268" t="s">
        <v>99</v>
      </c>
      <c r="AV323" s="14" t="s">
        <v>99</v>
      </c>
      <c r="AW323" s="14" t="s">
        <v>48</v>
      </c>
      <c r="AX323" s="14" t="s">
        <v>91</v>
      </c>
      <c r="AY323" s="268" t="s">
        <v>145</v>
      </c>
    </row>
    <row r="324" s="2" customFormat="1" ht="24.15" customHeight="1">
      <c r="A324" s="39"/>
      <c r="B324" s="40"/>
      <c r="C324" s="227" t="s">
        <v>417</v>
      </c>
      <c r="D324" s="227" t="s">
        <v>148</v>
      </c>
      <c r="E324" s="228" t="s">
        <v>418</v>
      </c>
      <c r="F324" s="229" t="s">
        <v>419</v>
      </c>
      <c r="G324" s="230" t="s">
        <v>172</v>
      </c>
      <c r="H324" s="231">
        <v>355.63999999999999</v>
      </c>
      <c r="I324" s="232"/>
      <c r="J324" s="233">
        <f>ROUND(I324*H324,2)</f>
        <v>0</v>
      </c>
      <c r="K324" s="229" t="s">
        <v>152</v>
      </c>
      <c r="L324" s="45"/>
      <c r="M324" s="234" t="s">
        <v>1</v>
      </c>
      <c r="N324" s="235" t="s">
        <v>56</v>
      </c>
      <c r="O324" s="92"/>
      <c r="P324" s="236">
        <f>O324*H324</f>
        <v>0</v>
      </c>
      <c r="Q324" s="236">
        <v>0</v>
      </c>
      <c r="R324" s="236">
        <f>Q324*H324</f>
        <v>0</v>
      </c>
      <c r="S324" s="236">
        <v>0</v>
      </c>
      <c r="T324" s="237">
        <f>S324*H324</f>
        <v>0</v>
      </c>
      <c r="U324" s="39"/>
      <c r="V324" s="39"/>
      <c r="W324" s="39"/>
      <c r="X324" s="39"/>
      <c r="Y324" s="39"/>
      <c r="Z324" s="39"/>
      <c r="AA324" s="39"/>
      <c r="AB324" s="39"/>
      <c r="AC324" s="39"/>
      <c r="AD324" s="39"/>
      <c r="AE324" s="39"/>
      <c r="AR324" s="238" t="s">
        <v>153</v>
      </c>
      <c r="AT324" s="238" t="s">
        <v>148</v>
      </c>
      <c r="AU324" s="238" t="s">
        <v>99</v>
      </c>
      <c r="AY324" s="17" t="s">
        <v>145</v>
      </c>
      <c r="BE324" s="239">
        <f>IF(N324="základní",J324,0)</f>
        <v>0</v>
      </c>
      <c r="BF324" s="239">
        <f>IF(N324="snížená",J324,0)</f>
        <v>0</v>
      </c>
      <c r="BG324" s="239">
        <f>IF(N324="zákl. přenesená",J324,0)</f>
        <v>0</v>
      </c>
      <c r="BH324" s="239">
        <f>IF(N324="sníž. přenesená",J324,0)</f>
        <v>0</v>
      </c>
      <c r="BI324" s="239">
        <f>IF(N324="nulová",J324,0)</f>
        <v>0</v>
      </c>
      <c r="BJ324" s="17" t="s">
        <v>23</v>
      </c>
      <c r="BK324" s="239">
        <f>ROUND(I324*H324,2)</f>
        <v>0</v>
      </c>
      <c r="BL324" s="17" t="s">
        <v>153</v>
      </c>
      <c r="BM324" s="238" t="s">
        <v>420</v>
      </c>
    </row>
    <row r="325" s="2" customFormat="1">
      <c r="A325" s="39"/>
      <c r="B325" s="40"/>
      <c r="C325" s="41"/>
      <c r="D325" s="240" t="s">
        <v>155</v>
      </c>
      <c r="E325" s="41"/>
      <c r="F325" s="241" t="s">
        <v>421</v>
      </c>
      <c r="G325" s="41"/>
      <c r="H325" s="41"/>
      <c r="I325" s="242"/>
      <c r="J325" s="41"/>
      <c r="K325" s="41"/>
      <c r="L325" s="45"/>
      <c r="M325" s="243"/>
      <c r="N325" s="244"/>
      <c r="O325" s="92"/>
      <c r="P325" s="92"/>
      <c r="Q325" s="92"/>
      <c r="R325" s="92"/>
      <c r="S325" s="92"/>
      <c r="T325" s="93"/>
      <c r="U325" s="39"/>
      <c r="V325" s="39"/>
      <c r="W325" s="39"/>
      <c r="X325" s="39"/>
      <c r="Y325" s="39"/>
      <c r="Z325" s="39"/>
      <c r="AA325" s="39"/>
      <c r="AB325" s="39"/>
      <c r="AC325" s="39"/>
      <c r="AD325" s="39"/>
      <c r="AE325" s="39"/>
      <c r="AT325" s="17" t="s">
        <v>155</v>
      </c>
      <c r="AU325" s="17" t="s">
        <v>99</v>
      </c>
    </row>
    <row r="326" s="2" customFormat="1">
      <c r="A326" s="39"/>
      <c r="B326" s="40"/>
      <c r="C326" s="41"/>
      <c r="D326" s="245" t="s">
        <v>157</v>
      </c>
      <c r="E326" s="41"/>
      <c r="F326" s="246" t="s">
        <v>422</v>
      </c>
      <c r="G326" s="41"/>
      <c r="H326" s="41"/>
      <c r="I326" s="242"/>
      <c r="J326" s="41"/>
      <c r="K326" s="41"/>
      <c r="L326" s="45"/>
      <c r="M326" s="243"/>
      <c r="N326" s="244"/>
      <c r="O326" s="92"/>
      <c r="P326" s="92"/>
      <c r="Q326" s="92"/>
      <c r="R326" s="92"/>
      <c r="S326" s="92"/>
      <c r="T326" s="93"/>
      <c r="U326" s="39"/>
      <c r="V326" s="39"/>
      <c r="W326" s="39"/>
      <c r="X326" s="39"/>
      <c r="Y326" s="39"/>
      <c r="Z326" s="39"/>
      <c r="AA326" s="39"/>
      <c r="AB326" s="39"/>
      <c r="AC326" s="39"/>
      <c r="AD326" s="39"/>
      <c r="AE326" s="39"/>
      <c r="AT326" s="17" t="s">
        <v>157</v>
      </c>
      <c r="AU326" s="17" t="s">
        <v>99</v>
      </c>
    </row>
    <row r="327" s="2" customFormat="1">
      <c r="A327" s="39"/>
      <c r="B327" s="40"/>
      <c r="C327" s="41"/>
      <c r="D327" s="240" t="s">
        <v>159</v>
      </c>
      <c r="E327" s="41"/>
      <c r="F327" s="247" t="s">
        <v>412</v>
      </c>
      <c r="G327" s="41"/>
      <c r="H327" s="41"/>
      <c r="I327" s="242"/>
      <c r="J327" s="41"/>
      <c r="K327" s="41"/>
      <c r="L327" s="45"/>
      <c r="M327" s="243"/>
      <c r="N327" s="244"/>
      <c r="O327" s="92"/>
      <c r="P327" s="92"/>
      <c r="Q327" s="92"/>
      <c r="R327" s="92"/>
      <c r="S327" s="92"/>
      <c r="T327" s="93"/>
      <c r="U327" s="39"/>
      <c r="V327" s="39"/>
      <c r="W327" s="39"/>
      <c r="X327" s="39"/>
      <c r="Y327" s="39"/>
      <c r="Z327" s="39"/>
      <c r="AA327" s="39"/>
      <c r="AB327" s="39"/>
      <c r="AC327" s="39"/>
      <c r="AD327" s="39"/>
      <c r="AE327" s="39"/>
      <c r="AT327" s="17" t="s">
        <v>159</v>
      </c>
      <c r="AU327" s="17" t="s">
        <v>99</v>
      </c>
    </row>
    <row r="328" s="13" customFormat="1">
      <c r="A328" s="13"/>
      <c r="B328" s="248"/>
      <c r="C328" s="249"/>
      <c r="D328" s="240" t="s">
        <v>161</v>
      </c>
      <c r="E328" s="250" t="s">
        <v>1</v>
      </c>
      <c r="F328" s="251" t="s">
        <v>423</v>
      </c>
      <c r="G328" s="249"/>
      <c r="H328" s="250" t="s">
        <v>1</v>
      </c>
      <c r="I328" s="252"/>
      <c r="J328" s="249"/>
      <c r="K328" s="249"/>
      <c r="L328" s="253"/>
      <c r="M328" s="254"/>
      <c r="N328" s="255"/>
      <c r="O328" s="255"/>
      <c r="P328" s="255"/>
      <c r="Q328" s="255"/>
      <c r="R328" s="255"/>
      <c r="S328" s="255"/>
      <c r="T328" s="256"/>
      <c r="U328" s="13"/>
      <c r="V328" s="13"/>
      <c r="W328" s="13"/>
      <c r="X328" s="13"/>
      <c r="Y328" s="13"/>
      <c r="Z328" s="13"/>
      <c r="AA328" s="13"/>
      <c r="AB328" s="13"/>
      <c r="AC328" s="13"/>
      <c r="AD328" s="13"/>
      <c r="AE328" s="13"/>
      <c r="AT328" s="257" t="s">
        <v>161</v>
      </c>
      <c r="AU328" s="257" t="s">
        <v>99</v>
      </c>
      <c r="AV328" s="13" t="s">
        <v>23</v>
      </c>
      <c r="AW328" s="13" t="s">
        <v>48</v>
      </c>
      <c r="AX328" s="13" t="s">
        <v>91</v>
      </c>
      <c r="AY328" s="257" t="s">
        <v>145</v>
      </c>
    </row>
    <row r="329" s="13" customFormat="1">
      <c r="A329" s="13"/>
      <c r="B329" s="248"/>
      <c r="C329" s="249"/>
      <c r="D329" s="240" t="s">
        <v>161</v>
      </c>
      <c r="E329" s="250" t="s">
        <v>1</v>
      </c>
      <c r="F329" s="251" t="s">
        <v>404</v>
      </c>
      <c r="G329" s="249"/>
      <c r="H329" s="250" t="s">
        <v>1</v>
      </c>
      <c r="I329" s="252"/>
      <c r="J329" s="249"/>
      <c r="K329" s="249"/>
      <c r="L329" s="253"/>
      <c r="M329" s="254"/>
      <c r="N329" s="255"/>
      <c r="O329" s="255"/>
      <c r="P329" s="255"/>
      <c r="Q329" s="255"/>
      <c r="R329" s="255"/>
      <c r="S329" s="255"/>
      <c r="T329" s="256"/>
      <c r="U329" s="13"/>
      <c r="V329" s="13"/>
      <c r="W329" s="13"/>
      <c r="X329" s="13"/>
      <c r="Y329" s="13"/>
      <c r="Z329" s="13"/>
      <c r="AA329" s="13"/>
      <c r="AB329" s="13"/>
      <c r="AC329" s="13"/>
      <c r="AD329" s="13"/>
      <c r="AE329" s="13"/>
      <c r="AT329" s="257" t="s">
        <v>161</v>
      </c>
      <c r="AU329" s="257" t="s">
        <v>99</v>
      </c>
      <c r="AV329" s="13" t="s">
        <v>23</v>
      </c>
      <c r="AW329" s="13" t="s">
        <v>48</v>
      </c>
      <c r="AX329" s="13" t="s">
        <v>91</v>
      </c>
      <c r="AY329" s="257" t="s">
        <v>145</v>
      </c>
    </row>
    <row r="330" s="14" customFormat="1">
      <c r="A330" s="14"/>
      <c r="B330" s="258"/>
      <c r="C330" s="259"/>
      <c r="D330" s="240" t="s">
        <v>161</v>
      </c>
      <c r="E330" s="260" t="s">
        <v>1</v>
      </c>
      <c r="F330" s="261" t="s">
        <v>424</v>
      </c>
      <c r="G330" s="259"/>
      <c r="H330" s="262">
        <v>145.59</v>
      </c>
      <c r="I330" s="263"/>
      <c r="J330" s="259"/>
      <c r="K330" s="259"/>
      <c r="L330" s="264"/>
      <c r="M330" s="265"/>
      <c r="N330" s="266"/>
      <c r="O330" s="266"/>
      <c r="P330" s="266"/>
      <c r="Q330" s="266"/>
      <c r="R330" s="266"/>
      <c r="S330" s="266"/>
      <c r="T330" s="267"/>
      <c r="U330" s="14"/>
      <c r="V330" s="14"/>
      <c r="W330" s="14"/>
      <c r="X330" s="14"/>
      <c r="Y330" s="14"/>
      <c r="Z330" s="14"/>
      <c r="AA330" s="14"/>
      <c r="AB330" s="14"/>
      <c r="AC330" s="14"/>
      <c r="AD330" s="14"/>
      <c r="AE330" s="14"/>
      <c r="AT330" s="268" t="s">
        <v>161</v>
      </c>
      <c r="AU330" s="268" t="s">
        <v>99</v>
      </c>
      <c r="AV330" s="14" t="s">
        <v>99</v>
      </c>
      <c r="AW330" s="14" t="s">
        <v>48</v>
      </c>
      <c r="AX330" s="14" t="s">
        <v>91</v>
      </c>
      <c r="AY330" s="268" t="s">
        <v>145</v>
      </c>
    </row>
    <row r="331" s="13" customFormat="1">
      <c r="A331" s="13"/>
      <c r="B331" s="248"/>
      <c r="C331" s="249"/>
      <c r="D331" s="240" t="s">
        <v>161</v>
      </c>
      <c r="E331" s="250" t="s">
        <v>1</v>
      </c>
      <c r="F331" s="251" t="s">
        <v>388</v>
      </c>
      <c r="G331" s="249"/>
      <c r="H331" s="250" t="s">
        <v>1</v>
      </c>
      <c r="I331" s="252"/>
      <c r="J331" s="249"/>
      <c r="K331" s="249"/>
      <c r="L331" s="253"/>
      <c r="M331" s="254"/>
      <c r="N331" s="255"/>
      <c r="O331" s="255"/>
      <c r="P331" s="255"/>
      <c r="Q331" s="255"/>
      <c r="R331" s="255"/>
      <c r="S331" s="255"/>
      <c r="T331" s="256"/>
      <c r="U331" s="13"/>
      <c r="V331" s="13"/>
      <c r="W331" s="13"/>
      <c r="X331" s="13"/>
      <c r="Y331" s="13"/>
      <c r="Z331" s="13"/>
      <c r="AA331" s="13"/>
      <c r="AB331" s="13"/>
      <c r="AC331" s="13"/>
      <c r="AD331" s="13"/>
      <c r="AE331" s="13"/>
      <c r="AT331" s="257" t="s">
        <v>161</v>
      </c>
      <c r="AU331" s="257" t="s">
        <v>99</v>
      </c>
      <c r="AV331" s="13" t="s">
        <v>23</v>
      </c>
      <c r="AW331" s="13" t="s">
        <v>48</v>
      </c>
      <c r="AX331" s="13" t="s">
        <v>91</v>
      </c>
      <c r="AY331" s="257" t="s">
        <v>145</v>
      </c>
    </row>
    <row r="332" s="14" customFormat="1">
      <c r="A332" s="14"/>
      <c r="B332" s="258"/>
      <c r="C332" s="259"/>
      <c r="D332" s="240" t="s">
        <v>161</v>
      </c>
      <c r="E332" s="260" t="s">
        <v>1</v>
      </c>
      <c r="F332" s="261" t="s">
        <v>425</v>
      </c>
      <c r="G332" s="259"/>
      <c r="H332" s="262">
        <v>58.282000000000004</v>
      </c>
      <c r="I332" s="263"/>
      <c r="J332" s="259"/>
      <c r="K332" s="259"/>
      <c r="L332" s="264"/>
      <c r="M332" s="265"/>
      <c r="N332" s="266"/>
      <c r="O332" s="266"/>
      <c r="P332" s="266"/>
      <c r="Q332" s="266"/>
      <c r="R332" s="266"/>
      <c r="S332" s="266"/>
      <c r="T332" s="267"/>
      <c r="U332" s="14"/>
      <c r="V332" s="14"/>
      <c r="W332" s="14"/>
      <c r="X332" s="14"/>
      <c r="Y332" s="14"/>
      <c r="Z332" s="14"/>
      <c r="AA332" s="14"/>
      <c r="AB332" s="14"/>
      <c r="AC332" s="14"/>
      <c r="AD332" s="14"/>
      <c r="AE332" s="14"/>
      <c r="AT332" s="268" t="s">
        <v>161</v>
      </c>
      <c r="AU332" s="268" t="s">
        <v>99</v>
      </c>
      <c r="AV332" s="14" t="s">
        <v>99</v>
      </c>
      <c r="AW332" s="14" t="s">
        <v>48</v>
      </c>
      <c r="AX332" s="14" t="s">
        <v>91</v>
      </c>
      <c r="AY332" s="268" t="s">
        <v>145</v>
      </c>
    </row>
    <row r="333" s="13" customFormat="1">
      <c r="A333" s="13"/>
      <c r="B333" s="248"/>
      <c r="C333" s="249"/>
      <c r="D333" s="240" t="s">
        <v>161</v>
      </c>
      <c r="E333" s="250" t="s">
        <v>1</v>
      </c>
      <c r="F333" s="251" t="s">
        <v>390</v>
      </c>
      <c r="G333" s="249"/>
      <c r="H333" s="250" t="s">
        <v>1</v>
      </c>
      <c r="I333" s="252"/>
      <c r="J333" s="249"/>
      <c r="K333" s="249"/>
      <c r="L333" s="253"/>
      <c r="M333" s="254"/>
      <c r="N333" s="255"/>
      <c r="O333" s="255"/>
      <c r="P333" s="255"/>
      <c r="Q333" s="255"/>
      <c r="R333" s="255"/>
      <c r="S333" s="255"/>
      <c r="T333" s="256"/>
      <c r="U333" s="13"/>
      <c r="V333" s="13"/>
      <c r="W333" s="13"/>
      <c r="X333" s="13"/>
      <c r="Y333" s="13"/>
      <c r="Z333" s="13"/>
      <c r="AA333" s="13"/>
      <c r="AB333" s="13"/>
      <c r="AC333" s="13"/>
      <c r="AD333" s="13"/>
      <c r="AE333" s="13"/>
      <c r="AT333" s="257" t="s">
        <v>161</v>
      </c>
      <c r="AU333" s="257" t="s">
        <v>99</v>
      </c>
      <c r="AV333" s="13" t="s">
        <v>23</v>
      </c>
      <c r="AW333" s="13" t="s">
        <v>48</v>
      </c>
      <c r="AX333" s="13" t="s">
        <v>91</v>
      </c>
      <c r="AY333" s="257" t="s">
        <v>145</v>
      </c>
    </row>
    <row r="334" s="14" customFormat="1">
      <c r="A334" s="14"/>
      <c r="B334" s="258"/>
      <c r="C334" s="259"/>
      <c r="D334" s="240" t="s">
        <v>161</v>
      </c>
      <c r="E334" s="260" t="s">
        <v>1</v>
      </c>
      <c r="F334" s="261" t="s">
        <v>426</v>
      </c>
      <c r="G334" s="259"/>
      <c r="H334" s="262">
        <v>3.9283999999999999</v>
      </c>
      <c r="I334" s="263"/>
      <c r="J334" s="259"/>
      <c r="K334" s="259"/>
      <c r="L334" s="264"/>
      <c r="M334" s="265"/>
      <c r="N334" s="266"/>
      <c r="O334" s="266"/>
      <c r="P334" s="266"/>
      <c r="Q334" s="266"/>
      <c r="R334" s="266"/>
      <c r="S334" s="266"/>
      <c r="T334" s="267"/>
      <c r="U334" s="14"/>
      <c r="V334" s="14"/>
      <c r="W334" s="14"/>
      <c r="X334" s="14"/>
      <c r="Y334" s="14"/>
      <c r="Z334" s="14"/>
      <c r="AA334" s="14"/>
      <c r="AB334" s="14"/>
      <c r="AC334" s="14"/>
      <c r="AD334" s="14"/>
      <c r="AE334" s="14"/>
      <c r="AT334" s="268" t="s">
        <v>161</v>
      </c>
      <c r="AU334" s="268" t="s">
        <v>99</v>
      </c>
      <c r="AV334" s="14" t="s">
        <v>99</v>
      </c>
      <c r="AW334" s="14" t="s">
        <v>48</v>
      </c>
      <c r="AX334" s="14" t="s">
        <v>91</v>
      </c>
      <c r="AY334" s="268" t="s">
        <v>145</v>
      </c>
    </row>
    <row r="335" s="13" customFormat="1">
      <c r="A335" s="13"/>
      <c r="B335" s="248"/>
      <c r="C335" s="249"/>
      <c r="D335" s="240" t="s">
        <v>161</v>
      </c>
      <c r="E335" s="250" t="s">
        <v>1</v>
      </c>
      <c r="F335" s="251" t="s">
        <v>329</v>
      </c>
      <c r="G335" s="249"/>
      <c r="H335" s="250" t="s">
        <v>1</v>
      </c>
      <c r="I335" s="252"/>
      <c r="J335" s="249"/>
      <c r="K335" s="249"/>
      <c r="L335" s="253"/>
      <c r="M335" s="254"/>
      <c r="N335" s="255"/>
      <c r="O335" s="255"/>
      <c r="P335" s="255"/>
      <c r="Q335" s="255"/>
      <c r="R335" s="255"/>
      <c r="S335" s="255"/>
      <c r="T335" s="256"/>
      <c r="U335" s="13"/>
      <c r="V335" s="13"/>
      <c r="W335" s="13"/>
      <c r="X335" s="13"/>
      <c r="Y335" s="13"/>
      <c r="Z335" s="13"/>
      <c r="AA335" s="13"/>
      <c r="AB335" s="13"/>
      <c r="AC335" s="13"/>
      <c r="AD335" s="13"/>
      <c r="AE335" s="13"/>
      <c r="AT335" s="257" t="s">
        <v>161</v>
      </c>
      <c r="AU335" s="257" t="s">
        <v>99</v>
      </c>
      <c r="AV335" s="13" t="s">
        <v>23</v>
      </c>
      <c r="AW335" s="13" t="s">
        <v>48</v>
      </c>
      <c r="AX335" s="13" t="s">
        <v>91</v>
      </c>
      <c r="AY335" s="257" t="s">
        <v>145</v>
      </c>
    </row>
    <row r="336" s="14" customFormat="1">
      <c r="A336" s="14"/>
      <c r="B336" s="258"/>
      <c r="C336" s="259"/>
      <c r="D336" s="240" t="s">
        <v>161</v>
      </c>
      <c r="E336" s="260" t="s">
        <v>1</v>
      </c>
      <c r="F336" s="261" t="s">
        <v>427</v>
      </c>
      <c r="G336" s="259"/>
      <c r="H336" s="262">
        <v>147.84</v>
      </c>
      <c r="I336" s="263"/>
      <c r="J336" s="259"/>
      <c r="K336" s="259"/>
      <c r="L336" s="264"/>
      <c r="M336" s="265"/>
      <c r="N336" s="266"/>
      <c r="O336" s="266"/>
      <c r="P336" s="266"/>
      <c r="Q336" s="266"/>
      <c r="R336" s="266"/>
      <c r="S336" s="266"/>
      <c r="T336" s="267"/>
      <c r="U336" s="14"/>
      <c r="V336" s="14"/>
      <c r="W336" s="14"/>
      <c r="X336" s="14"/>
      <c r="Y336" s="14"/>
      <c r="Z336" s="14"/>
      <c r="AA336" s="14"/>
      <c r="AB336" s="14"/>
      <c r="AC336" s="14"/>
      <c r="AD336" s="14"/>
      <c r="AE336" s="14"/>
      <c r="AT336" s="268" t="s">
        <v>161</v>
      </c>
      <c r="AU336" s="268" t="s">
        <v>99</v>
      </c>
      <c r="AV336" s="14" t="s">
        <v>99</v>
      </c>
      <c r="AW336" s="14" t="s">
        <v>48</v>
      </c>
      <c r="AX336" s="14" t="s">
        <v>91</v>
      </c>
      <c r="AY336" s="268" t="s">
        <v>145</v>
      </c>
    </row>
    <row r="337" s="2" customFormat="1" ht="44.25" customHeight="1">
      <c r="A337" s="39"/>
      <c r="B337" s="40"/>
      <c r="C337" s="227" t="s">
        <v>428</v>
      </c>
      <c r="D337" s="227" t="s">
        <v>148</v>
      </c>
      <c r="E337" s="228" t="s">
        <v>429</v>
      </c>
      <c r="F337" s="229" t="s">
        <v>430</v>
      </c>
      <c r="G337" s="230" t="s">
        <v>172</v>
      </c>
      <c r="H337" s="231">
        <v>103.90000000000001</v>
      </c>
      <c r="I337" s="232"/>
      <c r="J337" s="233">
        <f>ROUND(I337*H337,2)</f>
        <v>0</v>
      </c>
      <c r="K337" s="229" t="s">
        <v>152</v>
      </c>
      <c r="L337" s="45"/>
      <c r="M337" s="234" t="s">
        <v>1</v>
      </c>
      <c r="N337" s="235" t="s">
        <v>56</v>
      </c>
      <c r="O337" s="92"/>
      <c r="P337" s="236">
        <f>O337*H337</f>
        <v>0</v>
      </c>
      <c r="Q337" s="236">
        <v>0</v>
      </c>
      <c r="R337" s="236">
        <f>Q337*H337</f>
        <v>0</v>
      </c>
      <c r="S337" s="236">
        <v>0</v>
      </c>
      <c r="T337" s="237">
        <f>S337*H337</f>
        <v>0</v>
      </c>
      <c r="U337" s="39"/>
      <c r="V337" s="39"/>
      <c r="W337" s="39"/>
      <c r="X337" s="39"/>
      <c r="Y337" s="39"/>
      <c r="Z337" s="39"/>
      <c r="AA337" s="39"/>
      <c r="AB337" s="39"/>
      <c r="AC337" s="39"/>
      <c r="AD337" s="39"/>
      <c r="AE337" s="39"/>
      <c r="AR337" s="238" t="s">
        <v>153</v>
      </c>
      <c r="AT337" s="238" t="s">
        <v>148</v>
      </c>
      <c r="AU337" s="238" t="s">
        <v>99</v>
      </c>
      <c r="AY337" s="17" t="s">
        <v>145</v>
      </c>
      <c r="BE337" s="239">
        <f>IF(N337="základní",J337,0)</f>
        <v>0</v>
      </c>
      <c r="BF337" s="239">
        <f>IF(N337="snížená",J337,0)</f>
        <v>0</v>
      </c>
      <c r="BG337" s="239">
        <f>IF(N337="zákl. přenesená",J337,0)</f>
        <v>0</v>
      </c>
      <c r="BH337" s="239">
        <f>IF(N337="sníž. přenesená",J337,0)</f>
        <v>0</v>
      </c>
      <c r="BI337" s="239">
        <f>IF(N337="nulová",J337,0)</f>
        <v>0</v>
      </c>
      <c r="BJ337" s="17" t="s">
        <v>23</v>
      </c>
      <c r="BK337" s="239">
        <f>ROUND(I337*H337,2)</f>
        <v>0</v>
      </c>
      <c r="BL337" s="17" t="s">
        <v>153</v>
      </c>
      <c r="BM337" s="238" t="s">
        <v>431</v>
      </c>
    </row>
    <row r="338" s="2" customFormat="1">
      <c r="A338" s="39"/>
      <c r="B338" s="40"/>
      <c r="C338" s="41"/>
      <c r="D338" s="240" t="s">
        <v>155</v>
      </c>
      <c r="E338" s="41"/>
      <c r="F338" s="241" t="s">
        <v>430</v>
      </c>
      <c r="G338" s="41"/>
      <c r="H338" s="41"/>
      <c r="I338" s="242"/>
      <c r="J338" s="41"/>
      <c r="K338" s="41"/>
      <c r="L338" s="45"/>
      <c r="M338" s="243"/>
      <c r="N338" s="244"/>
      <c r="O338" s="92"/>
      <c r="P338" s="92"/>
      <c r="Q338" s="92"/>
      <c r="R338" s="92"/>
      <c r="S338" s="92"/>
      <c r="T338" s="93"/>
      <c r="U338" s="39"/>
      <c r="V338" s="39"/>
      <c r="W338" s="39"/>
      <c r="X338" s="39"/>
      <c r="Y338" s="39"/>
      <c r="Z338" s="39"/>
      <c r="AA338" s="39"/>
      <c r="AB338" s="39"/>
      <c r="AC338" s="39"/>
      <c r="AD338" s="39"/>
      <c r="AE338" s="39"/>
      <c r="AT338" s="17" t="s">
        <v>155</v>
      </c>
      <c r="AU338" s="17" t="s">
        <v>99</v>
      </c>
    </row>
    <row r="339" s="2" customFormat="1">
      <c r="A339" s="39"/>
      <c r="B339" s="40"/>
      <c r="C339" s="41"/>
      <c r="D339" s="245" t="s">
        <v>157</v>
      </c>
      <c r="E339" s="41"/>
      <c r="F339" s="246" t="s">
        <v>432</v>
      </c>
      <c r="G339" s="41"/>
      <c r="H339" s="41"/>
      <c r="I339" s="242"/>
      <c r="J339" s="41"/>
      <c r="K339" s="41"/>
      <c r="L339" s="45"/>
      <c r="M339" s="243"/>
      <c r="N339" s="244"/>
      <c r="O339" s="92"/>
      <c r="P339" s="92"/>
      <c r="Q339" s="92"/>
      <c r="R339" s="92"/>
      <c r="S339" s="92"/>
      <c r="T339" s="93"/>
      <c r="U339" s="39"/>
      <c r="V339" s="39"/>
      <c r="W339" s="39"/>
      <c r="X339" s="39"/>
      <c r="Y339" s="39"/>
      <c r="Z339" s="39"/>
      <c r="AA339" s="39"/>
      <c r="AB339" s="39"/>
      <c r="AC339" s="39"/>
      <c r="AD339" s="39"/>
      <c r="AE339" s="39"/>
      <c r="AT339" s="17" t="s">
        <v>157</v>
      </c>
      <c r="AU339" s="17" t="s">
        <v>99</v>
      </c>
    </row>
    <row r="340" s="13" customFormat="1">
      <c r="A340" s="13"/>
      <c r="B340" s="248"/>
      <c r="C340" s="249"/>
      <c r="D340" s="240" t="s">
        <v>161</v>
      </c>
      <c r="E340" s="250" t="s">
        <v>1</v>
      </c>
      <c r="F340" s="251" t="s">
        <v>404</v>
      </c>
      <c r="G340" s="249"/>
      <c r="H340" s="250" t="s">
        <v>1</v>
      </c>
      <c r="I340" s="252"/>
      <c r="J340" s="249"/>
      <c r="K340" s="249"/>
      <c r="L340" s="253"/>
      <c r="M340" s="254"/>
      <c r="N340" s="255"/>
      <c r="O340" s="255"/>
      <c r="P340" s="255"/>
      <c r="Q340" s="255"/>
      <c r="R340" s="255"/>
      <c r="S340" s="255"/>
      <c r="T340" s="256"/>
      <c r="U340" s="13"/>
      <c r="V340" s="13"/>
      <c r="W340" s="13"/>
      <c r="X340" s="13"/>
      <c r="Y340" s="13"/>
      <c r="Z340" s="13"/>
      <c r="AA340" s="13"/>
      <c r="AB340" s="13"/>
      <c r="AC340" s="13"/>
      <c r="AD340" s="13"/>
      <c r="AE340" s="13"/>
      <c r="AT340" s="257" t="s">
        <v>161</v>
      </c>
      <c r="AU340" s="257" t="s">
        <v>99</v>
      </c>
      <c r="AV340" s="13" t="s">
        <v>23</v>
      </c>
      <c r="AW340" s="13" t="s">
        <v>48</v>
      </c>
      <c r="AX340" s="13" t="s">
        <v>91</v>
      </c>
      <c r="AY340" s="257" t="s">
        <v>145</v>
      </c>
    </row>
    <row r="341" s="14" customFormat="1">
      <c r="A341" s="14"/>
      <c r="B341" s="258"/>
      <c r="C341" s="259"/>
      <c r="D341" s="240" t="s">
        <v>161</v>
      </c>
      <c r="E341" s="260" t="s">
        <v>1</v>
      </c>
      <c r="F341" s="261" t="s">
        <v>413</v>
      </c>
      <c r="G341" s="259"/>
      <c r="H341" s="262">
        <v>72.795000000000002</v>
      </c>
      <c r="I341" s="263"/>
      <c r="J341" s="259"/>
      <c r="K341" s="259"/>
      <c r="L341" s="264"/>
      <c r="M341" s="265"/>
      <c r="N341" s="266"/>
      <c r="O341" s="266"/>
      <c r="P341" s="266"/>
      <c r="Q341" s="266"/>
      <c r="R341" s="266"/>
      <c r="S341" s="266"/>
      <c r="T341" s="267"/>
      <c r="U341" s="14"/>
      <c r="V341" s="14"/>
      <c r="W341" s="14"/>
      <c r="X341" s="14"/>
      <c r="Y341" s="14"/>
      <c r="Z341" s="14"/>
      <c r="AA341" s="14"/>
      <c r="AB341" s="14"/>
      <c r="AC341" s="14"/>
      <c r="AD341" s="14"/>
      <c r="AE341" s="14"/>
      <c r="AT341" s="268" t="s">
        <v>161</v>
      </c>
      <c r="AU341" s="268" t="s">
        <v>99</v>
      </c>
      <c r="AV341" s="14" t="s">
        <v>99</v>
      </c>
      <c r="AW341" s="14" t="s">
        <v>48</v>
      </c>
      <c r="AX341" s="14" t="s">
        <v>91</v>
      </c>
      <c r="AY341" s="268" t="s">
        <v>145</v>
      </c>
    </row>
    <row r="342" s="13" customFormat="1">
      <c r="A342" s="13"/>
      <c r="B342" s="248"/>
      <c r="C342" s="249"/>
      <c r="D342" s="240" t="s">
        <v>161</v>
      </c>
      <c r="E342" s="250" t="s">
        <v>1</v>
      </c>
      <c r="F342" s="251" t="s">
        <v>388</v>
      </c>
      <c r="G342" s="249"/>
      <c r="H342" s="250" t="s">
        <v>1</v>
      </c>
      <c r="I342" s="252"/>
      <c r="J342" s="249"/>
      <c r="K342" s="249"/>
      <c r="L342" s="253"/>
      <c r="M342" s="254"/>
      <c r="N342" s="255"/>
      <c r="O342" s="255"/>
      <c r="P342" s="255"/>
      <c r="Q342" s="255"/>
      <c r="R342" s="255"/>
      <c r="S342" s="255"/>
      <c r="T342" s="256"/>
      <c r="U342" s="13"/>
      <c r="V342" s="13"/>
      <c r="W342" s="13"/>
      <c r="X342" s="13"/>
      <c r="Y342" s="13"/>
      <c r="Z342" s="13"/>
      <c r="AA342" s="13"/>
      <c r="AB342" s="13"/>
      <c r="AC342" s="13"/>
      <c r="AD342" s="13"/>
      <c r="AE342" s="13"/>
      <c r="AT342" s="257" t="s">
        <v>161</v>
      </c>
      <c r="AU342" s="257" t="s">
        <v>99</v>
      </c>
      <c r="AV342" s="13" t="s">
        <v>23</v>
      </c>
      <c r="AW342" s="13" t="s">
        <v>48</v>
      </c>
      <c r="AX342" s="13" t="s">
        <v>91</v>
      </c>
      <c r="AY342" s="257" t="s">
        <v>145</v>
      </c>
    </row>
    <row r="343" s="14" customFormat="1">
      <c r="A343" s="14"/>
      <c r="B343" s="258"/>
      <c r="C343" s="259"/>
      <c r="D343" s="240" t="s">
        <v>161</v>
      </c>
      <c r="E343" s="260" t="s">
        <v>1</v>
      </c>
      <c r="F343" s="261" t="s">
        <v>414</v>
      </c>
      <c r="G343" s="259"/>
      <c r="H343" s="262">
        <v>29.140999999999998</v>
      </c>
      <c r="I343" s="263"/>
      <c r="J343" s="259"/>
      <c r="K343" s="259"/>
      <c r="L343" s="264"/>
      <c r="M343" s="265"/>
      <c r="N343" s="266"/>
      <c r="O343" s="266"/>
      <c r="P343" s="266"/>
      <c r="Q343" s="266"/>
      <c r="R343" s="266"/>
      <c r="S343" s="266"/>
      <c r="T343" s="267"/>
      <c r="U343" s="14"/>
      <c r="V343" s="14"/>
      <c r="W343" s="14"/>
      <c r="X343" s="14"/>
      <c r="Y343" s="14"/>
      <c r="Z343" s="14"/>
      <c r="AA343" s="14"/>
      <c r="AB343" s="14"/>
      <c r="AC343" s="14"/>
      <c r="AD343" s="14"/>
      <c r="AE343" s="14"/>
      <c r="AT343" s="268" t="s">
        <v>161</v>
      </c>
      <c r="AU343" s="268" t="s">
        <v>99</v>
      </c>
      <c r="AV343" s="14" t="s">
        <v>99</v>
      </c>
      <c r="AW343" s="14" t="s">
        <v>48</v>
      </c>
      <c r="AX343" s="14" t="s">
        <v>91</v>
      </c>
      <c r="AY343" s="268" t="s">
        <v>145</v>
      </c>
    </row>
    <row r="344" s="13" customFormat="1">
      <c r="A344" s="13"/>
      <c r="B344" s="248"/>
      <c r="C344" s="249"/>
      <c r="D344" s="240" t="s">
        <v>161</v>
      </c>
      <c r="E344" s="250" t="s">
        <v>1</v>
      </c>
      <c r="F344" s="251" t="s">
        <v>390</v>
      </c>
      <c r="G344" s="249"/>
      <c r="H344" s="250" t="s">
        <v>1</v>
      </c>
      <c r="I344" s="252"/>
      <c r="J344" s="249"/>
      <c r="K344" s="249"/>
      <c r="L344" s="253"/>
      <c r="M344" s="254"/>
      <c r="N344" s="255"/>
      <c r="O344" s="255"/>
      <c r="P344" s="255"/>
      <c r="Q344" s="255"/>
      <c r="R344" s="255"/>
      <c r="S344" s="255"/>
      <c r="T344" s="256"/>
      <c r="U344" s="13"/>
      <c r="V344" s="13"/>
      <c r="W344" s="13"/>
      <c r="X344" s="13"/>
      <c r="Y344" s="13"/>
      <c r="Z344" s="13"/>
      <c r="AA344" s="13"/>
      <c r="AB344" s="13"/>
      <c r="AC344" s="13"/>
      <c r="AD344" s="13"/>
      <c r="AE344" s="13"/>
      <c r="AT344" s="257" t="s">
        <v>161</v>
      </c>
      <c r="AU344" s="257" t="s">
        <v>99</v>
      </c>
      <c r="AV344" s="13" t="s">
        <v>23</v>
      </c>
      <c r="AW344" s="13" t="s">
        <v>48</v>
      </c>
      <c r="AX344" s="13" t="s">
        <v>91</v>
      </c>
      <c r="AY344" s="257" t="s">
        <v>145</v>
      </c>
    </row>
    <row r="345" s="14" customFormat="1">
      <c r="A345" s="14"/>
      <c r="B345" s="258"/>
      <c r="C345" s="259"/>
      <c r="D345" s="240" t="s">
        <v>161</v>
      </c>
      <c r="E345" s="260" t="s">
        <v>1</v>
      </c>
      <c r="F345" s="261" t="s">
        <v>415</v>
      </c>
      <c r="G345" s="259"/>
      <c r="H345" s="262">
        <v>1.9642</v>
      </c>
      <c r="I345" s="263"/>
      <c r="J345" s="259"/>
      <c r="K345" s="259"/>
      <c r="L345" s="264"/>
      <c r="M345" s="265"/>
      <c r="N345" s="266"/>
      <c r="O345" s="266"/>
      <c r="P345" s="266"/>
      <c r="Q345" s="266"/>
      <c r="R345" s="266"/>
      <c r="S345" s="266"/>
      <c r="T345" s="267"/>
      <c r="U345" s="14"/>
      <c r="V345" s="14"/>
      <c r="W345" s="14"/>
      <c r="X345" s="14"/>
      <c r="Y345" s="14"/>
      <c r="Z345" s="14"/>
      <c r="AA345" s="14"/>
      <c r="AB345" s="14"/>
      <c r="AC345" s="14"/>
      <c r="AD345" s="14"/>
      <c r="AE345" s="14"/>
      <c r="AT345" s="268" t="s">
        <v>161</v>
      </c>
      <c r="AU345" s="268" t="s">
        <v>99</v>
      </c>
      <c r="AV345" s="14" t="s">
        <v>99</v>
      </c>
      <c r="AW345" s="14" t="s">
        <v>48</v>
      </c>
      <c r="AX345" s="14" t="s">
        <v>91</v>
      </c>
      <c r="AY345" s="268" t="s">
        <v>145</v>
      </c>
    </row>
    <row r="346" s="2" customFormat="1" ht="44.25" customHeight="1">
      <c r="A346" s="39"/>
      <c r="B346" s="40"/>
      <c r="C346" s="227" t="s">
        <v>433</v>
      </c>
      <c r="D346" s="227" t="s">
        <v>148</v>
      </c>
      <c r="E346" s="228" t="s">
        <v>434</v>
      </c>
      <c r="F346" s="229" t="s">
        <v>174</v>
      </c>
      <c r="G346" s="230" t="s">
        <v>172</v>
      </c>
      <c r="H346" s="231">
        <v>73.920000000000002</v>
      </c>
      <c r="I346" s="232"/>
      <c r="J346" s="233">
        <f>ROUND(I346*H346,2)</f>
        <v>0</v>
      </c>
      <c r="K346" s="229" t="s">
        <v>152</v>
      </c>
      <c r="L346" s="45"/>
      <c r="M346" s="234" t="s">
        <v>1</v>
      </c>
      <c r="N346" s="235" t="s">
        <v>56</v>
      </c>
      <c r="O346" s="92"/>
      <c r="P346" s="236">
        <f>O346*H346</f>
        <v>0</v>
      </c>
      <c r="Q346" s="236">
        <v>0</v>
      </c>
      <c r="R346" s="236">
        <f>Q346*H346</f>
        <v>0</v>
      </c>
      <c r="S346" s="236">
        <v>0</v>
      </c>
      <c r="T346" s="237">
        <f>S346*H346</f>
        <v>0</v>
      </c>
      <c r="U346" s="39"/>
      <c r="V346" s="39"/>
      <c r="W346" s="39"/>
      <c r="X346" s="39"/>
      <c r="Y346" s="39"/>
      <c r="Z346" s="39"/>
      <c r="AA346" s="39"/>
      <c r="AB346" s="39"/>
      <c r="AC346" s="39"/>
      <c r="AD346" s="39"/>
      <c r="AE346" s="39"/>
      <c r="AR346" s="238" t="s">
        <v>153</v>
      </c>
      <c r="AT346" s="238" t="s">
        <v>148</v>
      </c>
      <c r="AU346" s="238" t="s">
        <v>99</v>
      </c>
      <c r="AY346" s="17" t="s">
        <v>145</v>
      </c>
      <c r="BE346" s="239">
        <f>IF(N346="základní",J346,0)</f>
        <v>0</v>
      </c>
      <c r="BF346" s="239">
        <f>IF(N346="snížená",J346,0)</f>
        <v>0</v>
      </c>
      <c r="BG346" s="239">
        <f>IF(N346="zákl. přenesená",J346,0)</f>
        <v>0</v>
      </c>
      <c r="BH346" s="239">
        <f>IF(N346="sníž. přenesená",J346,0)</f>
        <v>0</v>
      </c>
      <c r="BI346" s="239">
        <f>IF(N346="nulová",J346,0)</f>
        <v>0</v>
      </c>
      <c r="BJ346" s="17" t="s">
        <v>23</v>
      </c>
      <c r="BK346" s="239">
        <f>ROUND(I346*H346,2)</f>
        <v>0</v>
      </c>
      <c r="BL346" s="17" t="s">
        <v>153</v>
      </c>
      <c r="BM346" s="238" t="s">
        <v>435</v>
      </c>
    </row>
    <row r="347" s="2" customFormat="1">
      <c r="A347" s="39"/>
      <c r="B347" s="40"/>
      <c r="C347" s="41"/>
      <c r="D347" s="240" t="s">
        <v>155</v>
      </c>
      <c r="E347" s="41"/>
      <c r="F347" s="241" t="s">
        <v>174</v>
      </c>
      <c r="G347" s="41"/>
      <c r="H347" s="41"/>
      <c r="I347" s="242"/>
      <c r="J347" s="41"/>
      <c r="K347" s="41"/>
      <c r="L347" s="45"/>
      <c r="M347" s="243"/>
      <c r="N347" s="244"/>
      <c r="O347" s="92"/>
      <c r="P347" s="92"/>
      <c r="Q347" s="92"/>
      <c r="R347" s="92"/>
      <c r="S347" s="92"/>
      <c r="T347" s="93"/>
      <c r="U347" s="39"/>
      <c r="V347" s="39"/>
      <c r="W347" s="39"/>
      <c r="X347" s="39"/>
      <c r="Y347" s="39"/>
      <c r="Z347" s="39"/>
      <c r="AA347" s="39"/>
      <c r="AB347" s="39"/>
      <c r="AC347" s="39"/>
      <c r="AD347" s="39"/>
      <c r="AE347" s="39"/>
      <c r="AT347" s="17" t="s">
        <v>155</v>
      </c>
      <c r="AU347" s="17" t="s">
        <v>99</v>
      </c>
    </row>
    <row r="348" s="2" customFormat="1">
      <c r="A348" s="39"/>
      <c r="B348" s="40"/>
      <c r="C348" s="41"/>
      <c r="D348" s="245" t="s">
        <v>157</v>
      </c>
      <c r="E348" s="41"/>
      <c r="F348" s="246" t="s">
        <v>436</v>
      </c>
      <c r="G348" s="41"/>
      <c r="H348" s="41"/>
      <c r="I348" s="242"/>
      <c r="J348" s="41"/>
      <c r="K348" s="41"/>
      <c r="L348" s="45"/>
      <c r="M348" s="243"/>
      <c r="N348" s="244"/>
      <c r="O348" s="92"/>
      <c r="P348" s="92"/>
      <c r="Q348" s="92"/>
      <c r="R348" s="92"/>
      <c r="S348" s="92"/>
      <c r="T348" s="93"/>
      <c r="U348" s="39"/>
      <c r="V348" s="39"/>
      <c r="W348" s="39"/>
      <c r="X348" s="39"/>
      <c r="Y348" s="39"/>
      <c r="Z348" s="39"/>
      <c r="AA348" s="39"/>
      <c r="AB348" s="39"/>
      <c r="AC348" s="39"/>
      <c r="AD348" s="39"/>
      <c r="AE348" s="39"/>
      <c r="AT348" s="17" t="s">
        <v>157</v>
      </c>
      <c r="AU348" s="17" t="s">
        <v>99</v>
      </c>
    </row>
    <row r="349" s="13" customFormat="1">
      <c r="A349" s="13"/>
      <c r="B349" s="248"/>
      <c r="C349" s="249"/>
      <c r="D349" s="240" t="s">
        <v>161</v>
      </c>
      <c r="E349" s="250" t="s">
        <v>1</v>
      </c>
      <c r="F349" s="251" t="s">
        <v>329</v>
      </c>
      <c r="G349" s="249"/>
      <c r="H349" s="250" t="s">
        <v>1</v>
      </c>
      <c r="I349" s="252"/>
      <c r="J349" s="249"/>
      <c r="K349" s="249"/>
      <c r="L349" s="253"/>
      <c r="M349" s="254"/>
      <c r="N349" s="255"/>
      <c r="O349" s="255"/>
      <c r="P349" s="255"/>
      <c r="Q349" s="255"/>
      <c r="R349" s="255"/>
      <c r="S349" s="255"/>
      <c r="T349" s="256"/>
      <c r="U349" s="13"/>
      <c r="V349" s="13"/>
      <c r="W349" s="13"/>
      <c r="X349" s="13"/>
      <c r="Y349" s="13"/>
      <c r="Z349" s="13"/>
      <c r="AA349" s="13"/>
      <c r="AB349" s="13"/>
      <c r="AC349" s="13"/>
      <c r="AD349" s="13"/>
      <c r="AE349" s="13"/>
      <c r="AT349" s="257" t="s">
        <v>161</v>
      </c>
      <c r="AU349" s="257" t="s">
        <v>99</v>
      </c>
      <c r="AV349" s="13" t="s">
        <v>23</v>
      </c>
      <c r="AW349" s="13" t="s">
        <v>48</v>
      </c>
      <c r="AX349" s="13" t="s">
        <v>91</v>
      </c>
      <c r="AY349" s="257" t="s">
        <v>145</v>
      </c>
    </row>
    <row r="350" s="14" customFormat="1">
      <c r="A350" s="14"/>
      <c r="B350" s="258"/>
      <c r="C350" s="259"/>
      <c r="D350" s="240" t="s">
        <v>161</v>
      </c>
      <c r="E350" s="260" t="s">
        <v>1</v>
      </c>
      <c r="F350" s="261" t="s">
        <v>416</v>
      </c>
      <c r="G350" s="259"/>
      <c r="H350" s="262">
        <v>73.920000000000002</v>
      </c>
      <c r="I350" s="263"/>
      <c r="J350" s="259"/>
      <c r="K350" s="259"/>
      <c r="L350" s="264"/>
      <c r="M350" s="265"/>
      <c r="N350" s="266"/>
      <c r="O350" s="266"/>
      <c r="P350" s="266"/>
      <c r="Q350" s="266"/>
      <c r="R350" s="266"/>
      <c r="S350" s="266"/>
      <c r="T350" s="267"/>
      <c r="U350" s="14"/>
      <c r="V350" s="14"/>
      <c r="W350" s="14"/>
      <c r="X350" s="14"/>
      <c r="Y350" s="14"/>
      <c r="Z350" s="14"/>
      <c r="AA350" s="14"/>
      <c r="AB350" s="14"/>
      <c r="AC350" s="14"/>
      <c r="AD350" s="14"/>
      <c r="AE350" s="14"/>
      <c r="AT350" s="268" t="s">
        <v>161</v>
      </c>
      <c r="AU350" s="268" t="s">
        <v>99</v>
      </c>
      <c r="AV350" s="14" t="s">
        <v>99</v>
      </c>
      <c r="AW350" s="14" t="s">
        <v>48</v>
      </c>
      <c r="AX350" s="14" t="s">
        <v>91</v>
      </c>
      <c r="AY350" s="268" t="s">
        <v>145</v>
      </c>
    </row>
    <row r="351" s="2" customFormat="1" ht="24.15" customHeight="1">
      <c r="A351" s="39"/>
      <c r="B351" s="40"/>
      <c r="C351" s="227" t="s">
        <v>437</v>
      </c>
      <c r="D351" s="227" t="s">
        <v>148</v>
      </c>
      <c r="E351" s="228" t="s">
        <v>438</v>
      </c>
      <c r="F351" s="229" t="s">
        <v>439</v>
      </c>
      <c r="G351" s="230" t="s">
        <v>301</v>
      </c>
      <c r="H351" s="231">
        <v>1</v>
      </c>
      <c r="I351" s="232"/>
      <c r="J351" s="233">
        <f>ROUND(I351*H351,2)</f>
        <v>0</v>
      </c>
      <c r="K351" s="229" t="s">
        <v>152</v>
      </c>
      <c r="L351" s="45"/>
      <c r="M351" s="234" t="s">
        <v>1</v>
      </c>
      <c r="N351" s="235" t="s">
        <v>56</v>
      </c>
      <c r="O351" s="92"/>
      <c r="P351" s="236">
        <f>O351*H351</f>
        <v>0</v>
      </c>
      <c r="Q351" s="236">
        <v>0</v>
      </c>
      <c r="R351" s="236">
        <f>Q351*H351</f>
        <v>0</v>
      </c>
      <c r="S351" s="236">
        <v>0.14999999999999999</v>
      </c>
      <c r="T351" s="237">
        <f>S351*H351</f>
        <v>0.14999999999999999</v>
      </c>
      <c r="U351" s="39"/>
      <c r="V351" s="39"/>
      <c r="W351" s="39"/>
      <c r="X351" s="39"/>
      <c r="Y351" s="39"/>
      <c r="Z351" s="39"/>
      <c r="AA351" s="39"/>
      <c r="AB351" s="39"/>
      <c r="AC351" s="39"/>
      <c r="AD351" s="39"/>
      <c r="AE351" s="39"/>
      <c r="AR351" s="238" t="s">
        <v>153</v>
      </c>
      <c r="AT351" s="238" t="s">
        <v>148</v>
      </c>
      <c r="AU351" s="238" t="s">
        <v>99</v>
      </c>
      <c r="AY351" s="17" t="s">
        <v>145</v>
      </c>
      <c r="BE351" s="239">
        <f>IF(N351="základní",J351,0)</f>
        <v>0</v>
      </c>
      <c r="BF351" s="239">
        <f>IF(N351="snížená",J351,0)</f>
        <v>0</v>
      </c>
      <c r="BG351" s="239">
        <f>IF(N351="zákl. přenesená",J351,0)</f>
        <v>0</v>
      </c>
      <c r="BH351" s="239">
        <f>IF(N351="sníž. přenesená",J351,0)</f>
        <v>0</v>
      </c>
      <c r="BI351" s="239">
        <f>IF(N351="nulová",J351,0)</f>
        <v>0</v>
      </c>
      <c r="BJ351" s="17" t="s">
        <v>23</v>
      </c>
      <c r="BK351" s="239">
        <f>ROUND(I351*H351,2)</f>
        <v>0</v>
      </c>
      <c r="BL351" s="17" t="s">
        <v>153</v>
      </c>
      <c r="BM351" s="238" t="s">
        <v>440</v>
      </c>
    </row>
    <row r="352" s="2" customFormat="1">
      <c r="A352" s="39"/>
      <c r="B352" s="40"/>
      <c r="C352" s="41"/>
      <c r="D352" s="240" t="s">
        <v>155</v>
      </c>
      <c r="E352" s="41"/>
      <c r="F352" s="241" t="s">
        <v>441</v>
      </c>
      <c r="G352" s="41"/>
      <c r="H352" s="41"/>
      <c r="I352" s="242"/>
      <c r="J352" s="41"/>
      <c r="K352" s="41"/>
      <c r="L352" s="45"/>
      <c r="M352" s="243"/>
      <c r="N352" s="244"/>
      <c r="O352" s="92"/>
      <c r="P352" s="92"/>
      <c r="Q352" s="92"/>
      <c r="R352" s="92"/>
      <c r="S352" s="92"/>
      <c r="T352" s="93"/>
      <c r="U352" s="39"/>
      <c r="V352" s="39"/>
      <c r="W352" s="39"/>
      <c r="X352" s="39"/>
      <c r="Y352" s="39"/>
      <c r="Z352" s="39"/>
      <c r="AA352" s="39"/>
      <c r="AB352" s="39"/>
      <c r="AC352" s="39"/>
      <c r="AD352" s="39"/>
      <c r="AE352" s="39"/>
      <c r="AT352" s="17" t="s">
        <v>155</v>
      </c>
      <c r="AU352" s="17" t="s">
        <v>99</v>
      </c>
    </row>
    <row r="353" s="2" customFormat="1">
      <c r="A353" s="39"/>
      <c r="B353" s="40"/>
      <c r="C353" s="41"/>
      <c r="D353" s="245" t="s">
        <v>157</v>
      </c>
      <c r="E353" s="41"/>
      <c r="F353" s="246" t="s">
        <v>442</v>
      </c>
      <c r="G353" s="41"/>
      <c r="H353" s="41"/>
      <c r="I353" s="242"/>
      <c r="J353" s="41"/>
      <c r="K353" s="41"/>
      <c r="L353" s="45"/>
      <c r="M353" s="243"/>
      <c r="N353" s="244"/>
      <c r="O353" s="92"/>
      <c r="P353" s="92"/>
      <c r="Q353" s="92"/>
      <c r="R353" s="92"/>
      <c r="S353" s="92"/>
      <c r="T353" s="93"/>
      <c r="U353" s="39"/>
      <c r="V353" s="39"/>
      <c r="W353" s="39"/>
      <c r="X353" s="39"/>
      <c r="Y353" s="39"/>
      <c r="Z353" s="39"/>
      <c r="AA353" s="39"/>
      <c r="AB353" s="39"/>
      <c r="AC353" s="39"/>
      <c r="AD353" s="39"/>
      <c r="AE353" s="39"/>
      <c r="AT353" s="17" t="s">
        <v>157</v>
      </c>
      <c r="AU353" s="17" t="s">
        <v>99</v>
      </c>
    </row>
    <row r="354" s="13" customFormat="1">
      <c r="A354" s="13"/>
      <c r="B354" s="248"/>
      <c r="C354" s="249"/>
      <c r="D354" s="240" t="s">
        <v>161</v>
      </c>
      <c r="E354" s="250" t="s">
        <v>1</v>
      </c>
      <c r="F354" s="251" t="s">
        <v>306</v>
      </c>
      <c r="G354" s="249"/>
      <c r="H354" s="250" t="s">
        <v>1</v>
      </c>
      <c r="I354" s="252"/>
      <c r="J354" s="249"/>
      <c r="K354" s="249"/>
      <c r="L354" s="253"/>
      <c r="M354" s="254"/>
      <c r="N354" s="255"/>
      <c r="O354" s="255"/>
      <c r="P354" s="255"/>
      <c r="Q354" s="255"/>
      <c r="R354" s="255"/>
      <c r="S354" s="255"/>
      <c r="T354" s="256"/>
      <c r="U354" s="13"/>
      <c r="V354" s="13"/>
      <c r="W354" s="13"/>
      <c r="X354" s="13"/>
      <c r="Y354" s="13"/>
      <c r="Z354" s="13"/>
      <c r="AA354" s="13"/>
      <c r="AB354" s="13"/>
      <c r="AC354" s="13"/>
      <c r="AD354" s="13"/>
      <c r="AE354" s="13"/>
      <c r="AT354" s="257" t="s">
        <v>161</v>
      </c>
      <c r="AU354" s="257" t="s">
        <v>99</v>
      </c>
      <c r="AV354" s="13" t="s">
        <v>23</v>
      </c>
      <c r="AW354" s="13" t="s">
        <v>48</v>
      </c>
      <c r="AX354" s="13" t="s">
        <v>91</v>
      </c>
      <c r="AY354" s="257" t="s">
        <v>145</v>
      </c>
    </row>
    <row r="355" s="14" customFormat="1">
      <c r="A355" s="14"/>
      <c r="B355" s="258"/>
      <c r="C355" s="259"/>
      <c r="D355" s="240" t="s">
        <v>161</v>
      </c>
      <c r="E355" s="260" t="s">
        <v>1</v>
      </c>
      <c r="F355" s="261" t="s">
        <v>23</v>
      </c>
      <c r="G355" s="259"/>
      <c r="H355" s="262">
        <v>1</v>
      </c>
      <c r="I355" s="263"/>
      <c r="J355" s="259"/>
      <c r="K355" s="259"/>
      <c r="L355" s="264"/>
      <c r="M355" s="265"/>
      <c r="N355" s="266"/>
      <c r="O355" s="266"/>
      <c r="P355" s="266"/>
      <c r="Q355" s="266"/>
      <c r="R355" s="266"/>
      <c r="S355" s="266"/>
      <c r="T355" s="267"/>
      <c r="U355" s="14"/>
      <c r="V355" s="14"/>
      <c r="W355" s="14"/>
      <c r="X355" s="14"/>
      <c r="Y355" s="14"/>
      <c r="Z355" s="14"/>
      <c r="AA355" s="14"/>
      <c r="AB355" s="14"/>
      <c r="AC355" s="14"/>
      <c r="AD355" s="14"/>
      <c r="AE355" s="14"/>
      <c r="AT355" s="268" t="s">
        <v>161</v>
      </c>
      <c r="AU355" s="268" t="s">
        <v>99</v>
      </c>
      <c r="AV355" s="14" t="s">
        <v>99</v>
      </c>
      <c r="AW355" s="14" t="s">
        <v>48</v>
      </c>
      <c r="AX355" s="14" t="s">
        <v>91</v>
      </c>
      <c r="AY355" s="268" t="s">
        <v>145</v>
      </c>
    </row>
    <row r="356" s="2" customFormat="1" ht="24.15" customHeight="1">
      <c r="A356" s="39"/>
      <c r="B356" s="40"/>
      <c r="C356" s="227" t="s">
        <v>443</v>
      </c>
      <c r="D356" s="227" t="s">
        <v>148</v>
      </c>
      <c r="E356" s="228" t="s">
        <v>444</v>
      </c>
      <c r="F356" s="229" t="s">
        <v>445</v>
      </c>
      <c r="G356" s="230" t="s">
        <v>172</v>
      </c>
      <c r="H356" s="231">
        <v>0.14999999999999999</v>
      </c>
      <c r="I356" s="232"/>
      <c r="J356" s="233">
        <f>ROUND(I356*H356,2)</f>
        <v>0</v>
      </c>
      <c r="K356" s="229" t="s">
        <v>152</v>
      </c>
      <c r="L356" s="45"/>
      <c r="M356" s="234" t="s">
        <v>1</v>
      </c>
      <c r="N356" s="235" t="s">
        <v>56</v>
      </c>
      <c r="O356" s="92"/>
      <c r="P356" s="236">
        <f>O356*H356</f>
        <v>0</v>
      </c>
      <c r="Q356" s="236">
        <v>0</v>
      </c>
      <c r="R356" s="236">
        <f>Q356*H356</f>
        <v>0</v>
      </c>
      <c r="S356" s="236">
        <v>0</v>
      </c>
      <c r="T356" s="237">
        <f>S356*H356</f>
        <v>0</v>
      </c>
      <c r="U356" s="39"/>
      <c r="V356" s="39"/>
      <c r="W356" s="39"/>
      <c r="X356" s="39"/>
      <c r="Y356" s="39"/>
      <c r="Z356" s="39"/>
      <c r="AA356" s="39"/>
      <c r="AB356" s="39"/>
      <c r="AC356" s="39"/>
      <c r="AD356" s="39"/>
      <c r="AE356" s="39"/>
      <c r="AR356" s="238" t="s">
        <v>153</v>
      </c>
      <c r="AT356" s="238" t="s">
        <v>148</v>
      </c>
      <c r="AU356" s="238" t="s">
        <v>99</v>
      </c>
      <c r="AY356" s="17" t="s">
        <v>145</v>
      </c>
      <c r="BE356" s="239">
        <f>IF(N356="základní",J356,0)</f>
        <v>0</v>
      </c>
      <c r="BF356" s="239">
        <f>IF(N356="snížená",J356,0)</f>
        <v>0</v>
      </c>
      <c r="BG356" s="239">
        <f>IF(N356="zákl. přenesená",J356,0)</f>
        <v>0</v>
      </c>
      <c r="BH356" s="239">
        <f>IF(N356="sníž. přenesená",J356,0)</f>
        <v>0</v>
      </c>
      <c r="BI356" s="239">
        <f>IF(N356="nulová",J356,0)</f>
        <v>0</v>
      </c>
      <c r="BJ356" s="17" t="s">
        <v>23</v>
      </c>
      <c r="BK356" s="239">
        <f>ROUND(I356*H356,2)</f>
        <v>0</v>
      </c>
      <c r="BL356" s="17" t="s">
        <v>153</v>
      </c>
      <c r="BM356" s="238" t="s">
        <v>446</v>
      </c>
    </row>
    <row r="357" s="2" customFormat="1">
      <c r="A357" s="39"/>
      <c r="B357" s="40"/>
      <c r="C357" s="41"/>
      <c r="D357" s="240" t="s">
        <v>155</v>
      </c>
      <c r="E357" s="41"/>
      <c r="F357" s="241" t="s">
        <v>447</v>
      </c>
      <c r="G357" s="41"/>
      <c r="H357" s="41"/>
      <c r="I357" s="242"/>
      <c r="J357" s="41"/>
      <c r="K357" s="41"/>
      <c r="L357" s="45"/>
      <c r="M357" s="243"/>
      <c r="N357" s="244"/>
      <c r="O357" s="92"/>
      <c r="P357" s="92"/>
      <c r="Q357" s="92"/>
      <c r="R357" s="92"/>
      <c r="S357" s="92"/>
      <c r="T357" s="93"/>
      <c r="U357" s="39"/>
      <c r="V357" s="39"/>
      <c r="W357" s="39"/>
      <c r="X357" s="39"/>
      <c r="Y357" s="39"/>
      <c r="Z357" s="39"/>
      <c r="AA357" s="39"/>
      <c r="AB357" s="39"/>
      <c r="AC357" s="39"/>
      <c r="AD357" s="39"/>
      <c r="AE357" s="39"/>
      <c r="AT357" s="17" t="s">
        <v>155</v>
      </c>
      <c r="AU357" s="17" t="s">
        <v>99</v>
      </c>
    </row>
    <row r="358" s="2" customFormat="1">
      <c r="A358" s="39"/>
      <c r="B358" s="40"/>
      <c r="C358" s="41"/>
      <c r="D358" s="245" t="s">
        <v>157</v>
      </c>
      <c r="E358" s="41"/>
      <c r="F358" s="246" t="s">
        <v>448</v>
      </c>
      <c r="G358" s="41"/>
      <c r="H358" s="41"/>
      <c r="I358" s="242"/>
      <c r="J358" s="41"/>
      <c r="K358" s="41"/>
      <c r="L358" s="45"/>
      <c r="M358" s="243"/>
      <c r="N358" s="244"/>
      <c r="O358" s="92"/>
      <c r="P358" s="92"/>
      <c r="Q358" s="92"/>
      <c r="R358" s="92"/>
      <c r="S358" s="92"/>
      <c r="T358" s="93"/>
      <c r="U358" s="39"/>
      <c r="V358" s="39"/>
      <c r="W358" s="39"/>
      <c r="X358" s="39"/>
      <c r="Y358" s="39"/>
      <c r="Z358" s="39"/>
      <c r="AA358" s="39"/>
      <c r="AB358" s="39"/>
      <c r="AC358" s="39"/>
      <c r="AD358" s="39"/>
      <c r="AE358" s="39"/>
      <c r="AT358" s="17" t="s">
        <v>157</v>
      </c>
      <c r="AU358" s="17" t="s">
        <v>99</v>
      </c>
    </row>
    <row r="359" s="2" customFormat="1">
      <c r="A359" s="39"/>
      <c r="B359" s="40"/>
      <c r="C359" s="41"/>
      <c r="D359" s="240" t="s">
        <v>159</v>
      </c>
      <c r="E359" s="41"/>
      <c r="F359" s="247" t="s">
        <v>449</v>
      </c>
      <c r="G359" s="41"/>
      <c r="H359" s="41"/>
      <c r="I359" s="242"/>
      <c r="J359" s="41"/>
      <c r="K359" s="41"/>
      <c r="L359" s="45"/>
      <c r="M359" s="243"/>
      <c r="N359" s="244"/>
      <c r="O359" s="92"/>
      <c r="P359" s="92"/>
      <c r="Q359" s="92"/>
      <c r="R359" s="92"/>
      <c r="S359" s="92"/>
      <c r="T359" s="93"/>
      <c r="U359" s="39"/>
      <c r="V359" s="39"/>
      <c r="W359" s="39"/>
      <c r="X359" s="39"/>
      <c r="Y359" s="39"/>
      <c r="Z359" s="39"/>
      <c r="AA359" s="39"/>
      <c r="AB359" s="39"/>
      <c r="AC359" s="39"/>
      <c r="AD359" s="39"/>
      <c r="AE359" s="39"/>
      <c r="AT359" s="17" t="s">
        <v>159</v>
      </c>
      <c r="AU359" s="17" t="s">
        <v>99</v>
      </c>
    </row>
    <row r="360" s="13" customFormat="1">
      <c r="A360" s="13"/>
      <c r="B360" s="248"/>
      <c r="C360" s="249"/>
      <c r="D360" s="240" t="s">
        <v>161</v>
      </c>
      <c r="E360" s="250" t="s">
        <v>1</v>
      </c>
      <c r="F360" s="251" t="s">
        <v>306</v>
      </c>
      <c r="G360" s="249"/>
      <c r="H360" s="250" t="s">
        <v>1</v>
      </c>
      <c r="I360" s="252"/>
      <c r="J360" s="249"/>
      <c r="K360" s="249"/>
      <c r="L360" s="253"/>
      <c r="M360" s="254"/>
      <c r="N360" s="255"/>
      <c r="O360" s="255"/>
      <c r="P360" s="255"/>
      <c r="Q360" s="255"/>
      <c r="R360" s="255"/>
      <c r="S360" s="255"/>
      <c r="T360" s="256"/>
      <c r="U360" s="13"/>
      <c r="V360" s="13"/>
      <c r="W360" s="13"/>
      <c r="X360" s="13"/>
      <c r="Y360" s="13"/>
      <c r="Z360" s="13"/>
      <c r="AA360" s="13"/>
      <c r="AB360" s="13"/>
      <c r="AC360" s="13"/>
      <c r="AD360" s="13"/>
      <c r="AE360" s="13"/>
      <c r="AT360" s="257" t="s">
        <v>161</v>
      </c>
      <c r="AU360" s="257" t="s">
        <v>99</v>
      </c>
      <c r="AV360" s="13" t="s">
        <v>23</v>
      </c>
      <c r="AW360" s="13" t="s">
        <v>48</v>
      </c>
      <c r="AX360" s="13" t="s">
        <v>91</v>
      </c>
      <c r="AY360" s="257" t="s">
        <v>145</v>
      </c>
    </row>
    <row r="361" s="14" customFormat="1">
      <c r="A361" s="14"/>
      <c r="B361" s="258"/>
      <c r="C361" s="259"/>
      <c r="D361" s="240" t="s">
        <v>161</v>
      </c>
      <c r="E361" s="260" t="s">
        <v>1</v>
      </c>
      <c r="F361" s="261" t="s">
        <v>450</v>
      </c>
      <c r="G361" s="259"/>
      <c r="H361" s="262">
        <v>0.14999999999999999</v>
      </c>
      <c r="I361" s="263"/>
      <c r="J361" s="259"/>
      <c r="K361" s="259"/>
      <c r="L361" s="264"/>
      <c r="M361" s="265"/>
      <c r="N361" s="266"/>
      <c r="O361" s="266"/>
      <c r="P361" s="266"/>
      <c r="Q361" s="266"/>
      <c r="R361" s="266"/>
      <c r="S361" s="266"/>
      <c r="T361" s="267"/>
      <c r="U361" s="14"/>
      <c r="V361" s="14"/>
      <c r="W361" s="14"/>
      <c r="X361" s="14"/>
      <c r="Y361" s="14"/>
      <c r="Z361" s="14"/>
      <c r="AA361" s="14"/>
      <c r="AB361" s="14"/>
      <c r="AC361" s="14"/>
      <c r="AD361" s="14"/>
      <c r="AE361" s="14"/>
      <c r="AT361" s="268" t="s">
        <v>161</v>
      </c>
      <c r="AU361" s="268" t="s">
        <v>99</v>
      </c>
      <c r="AV361" s="14" t="s">
        <v>99</v>
      </c>
      <c r="AW361" s="14" t="s">
        <v>48</v>
      </c>
      <c r="AX361" s="14" t="s">
        <v>91</v>
      </c>
      <c r="AY361" s="268" t="s">
        <v>145</v>
      </c>
    </row>
    <row r="362" s="2" customFormat="1" ht="16.5" customHeight="1">
      <c r="A362" s="39"/>
      <c r="B362" s="40"/>
      <c r="C362" s="227" t="s">
        <v>451</v>
      </c>
      <c r="D362" s="227" t="s">
        <v>148</v>
      </c>
      <c r="E362" s="228" t="s">
        <v>452</v>
      </c>
      <c r="F362" s="229" t="s">
        <v>453</v>
      </c>
      <c r="G362" s="230" t="s">
        <v>172</v>
      </c>
      <c r="H362" s="231">
        <v>0.14999999999999999</v>
      </c>
      <c r="I362" s="232"/>
      <c r="J362" s="233">
        <f>ROUND(I362*H362,2)</f>
        <v>0</v>
      </c>
      <c r="K362" s="229" t="s">
        <v>152</v>
      </c>
      <c r="L362" s="45"/>
      <c r="M362" s="234" t="s">
        <v>1</v>
      </c>
      <c r="N362" s="235" t="s">
        <v>56</v>
      </c>
      <c r="O362" s="92"/>
      <c r="P362" s="236">
        <f>O362*H362</f>
        <v>0</v>
      </c>
      <c r="Q362" s="236">
        <v>0</v>
      </c>
      <c r="R362" s="236">
        <f>Q362*H362</f>
        <v>0</v>
      </c>
      <c r="S362" s="236">
        <v>0</v>
      </c>
      <c r="T362" s="237">
        <f>S362*H362</f>
        <v>0</v>
      </c>
      <c r="U362" s="39"/>
      <c r="V362" s="39"/>
      <c r="W362" s="39"/>
      <c r="X362" s="39"/>
      <c r="Y362" s="39"/>
      <c r="Z362" s="39"/>
      <c r="AA362" s="39"/>
      <c r="AB362" s="39"/>
      <c r="AC362" s="39"/>
      <c r="AD362" s="39"/>
      <c r="AE362" s="39"/>
      <c r="AR362" s="238" t="s">
        <v>153</v>
      </c>
      <c r="AT362" s="238" t="s">
        <v>148</v>
      </c>
      <c r="AU362" s="238" t="s">
        <v>99</v>
      </c>
      <c r="AY362" s="17" t="s">
        <v>145</v>
      </c>
      <c r="BE362" s="239">
        <f>IF(N362="základní",J362,0)</f>
        <v>0</v>
      </c>
      <c r="BF362" s="239">
        <f>IF(N362="snížená",J362,0)</f>
        <v>0</v>
      </c>
      <c r="BG362" s="239">
        <f>IF(N362="zákl. přenesená",J362,0)</f>
        <v>0</v>
      </c>
      <c r="BH362" s="239">
        <f>IF(N362="sníž. přenesená",J362,0)</f>
        <v>0</v>
      </c>
      <c r="BI362" s="239">
        <f>IF(N362="nulová",J362,0)</f>
        <v>0</v>
      </c>
      <c r="BJ362" s="17" t="s">
        <v>23</v>
      </c>
      <c r="BK362" s="239">
        <f>ROUND(I362*H362,2)</f>
        <v>0</v>
      </c>
      <c r="BL362" s="17" t="s">
        <v>153</v>
      </c>
      <c r="BM362" s="238" t="s">
        <v>454</v>
      </c>
    </row>
    <row r="363" s="2" customFormat="1">
      <c r="A363" s="39"/>
      <c r="B363" s="40"/>
      <c r="C363" s="41"/>
      <c r="D363" s="240" t="s">
        <v>155</v>
      </c>
      <c r="E363" s="41"/>
      <c r="F363" s="241" t="s">
        <v>455</v>
      </c>
      <c r="G363" s="41"/>
      <c r="H363" s="41"/>
      <c r="I363" s="242"/>
      <c r="J363" s="41"/>
      <c r="K363" s="41"/>
      <c r="L363" s="45"/>
      <c r="M363" s="243"/>
      <c r="N363" s="244"/>
      <c r="O363" s="92"/>
      <c r="P363" s="92"/>
      <c r="Q363" s="92"/>
      <c r="R363" s="92"/>
      <c r="S363" s="92"/>
      <c r="T363" s="93"/>
      <c r="U363" s="39"/>
      <c r="V363" s="39"/>
      <c r="W363" s="39"/>
      <c r="X363" s="39"/>
      <c r="Y363" s="39"/>
      <c r="Z363" s="39"/>
      <c r="AA363" s="39"/>
      <c r="AB363" s="39"/>
      <c r="AC363" s="39"/>
      <c r="AD363" s="39"/>
      <c r="AE363" s="39"/>
      <c r="AT363" s="17" t="s">
        <v>155</v>
      </c>
      <c r="AU363" s="17" t="s">
        <v>99</v>
      </c>
    </row>
    <row r="364" s="2" customFormat="1">
      <c r="A364" s="39"/>
      <c r="B364" s="40"/>
      <c r="C364" s="41"/>
      <c r="D364" s="245" t="s">
        <v>157</v>
      </c>
      <c r="E364" s="41"/>
      <c r="F364" s="246" t="s">
        <v>456</v>
      </c>
      <c r="G364" s="41"/>
      <c r="H364" s="41"/>
      <c r="I364" s="242"/>
      <c r="J364" s="41"/>
      <c r="K364" s="41"/>
      <c r="L364" s="45"/>
      <c r="M364" s="243"/>
      <c r="N364" s="244"/>
      <c r="O364" s="92"/>
      <c r="P364" s="92"/>
      <c r="Q364" s="92"/>
      <c r="R364" s="92"/>
      <c r="S364" s="92"/>
      <c r="T364" s="93"/>
      <c r="U364" s="39"/>
      <c r="V364" s="39"/>
      <c r="W364" s="39"/>
      <c r="X364" s="39"/>
      <c r="Y364" s="39"/>
      <c r="Z364" s="39"/>
      <c r="AA364" s="39"/>
      <c r="AB364" s="39"/>
      <c r="AC364" s="39"/>
      <c r="AD364" s="39"/>
      <c r="AE364" s="39"/>
      <c r="AT364" s="17" t="s">
        <v>157</v>
      </c>
      <c r="AU364" s="17" t="s">
        <v>99</v>
      </c>
    </row>
    <row r="365" s="2" customFormat="1">
      <c r="A365" s="39"/>
      <c r="B365" s="40"/>
      <c r="C365" s="41"/>
      <c r="D365" s="240" t="s">
        <v>159</v>
      </c>
      <c r="E365" s="41"/>
      <c r="F365" s="247" t="s">
        <v>457</v>
      </c>
      <c r="G365" s="41"/>
      <c r="H365" s="41"/>
      <c r="I365" s="242"/>
      <c r="J365" s="41"/>
      <c r="K365" s="41"/>
      <c r="L365" s="45"/>
      <c r="M365" s="243"/>
      <c r="N365" s="244"/>
      <c r="O365" s="92"/>
      <c r="P365" s="92"/>
      <c r="Q365" s="92"/>
      <c r="R365" s="92"/>
      <c r="S365" s="92"/>
      <c r="T365" s="93"/>
      <c r="U365" s="39"/>
      <c r="V365" s="39"/>
      <c r="W365" s="39"/>
      <c r="X365" s="39"/>
      <c r="Y365" s="39"/>
      <c r="Z365" s="39"/>
      <c r="AA365" s="39"/>
      <c r="AB365" s="39"/>
      <c r="AC365" s="39"/>
      <c r="AD365" s="39"/>
      <c r="AE365" s="39"/>
      <c r="AT365" s="17" t="s">
        <v>159</v>
      </c>
      <c r="AU365" s="17" t="s">
        <v>99</v>
      </c>
    </row>
    <row r="366" s="13" customFormat="1">
      <c r="A366" s="13"/>
      <c r="B366" s="248"/>
      <c r="C366" s="249"/>
      <c r="D366" s="240" t="s">
        <v>161</v>
      </c>
      <c r="E366" s="250" t="s">
        <v>1</v>
      </c>
      <c r="F366" s="251" t="s">
        <v>306</v>
      </c>
      <c r="G366" s="249"/>
      <c r="H366" s="250" t="s">
        <v>1</v>
      </c>
      <c r="I366" s="252"/>
      <c r="J366" s="249"/>
      <c r="K366" s="249"/>
      <c r="L366" s="253"/>
      <c r="M366" s="254"/>
      <c r="N366" s="255"/>
      <c r="O366" s="255"/>
      <c r="P366" s="255"/>
      <c r="Q366" s="255"/>
      <c r="R366" s="255"/>
      <c r="S366" s="255"/>
      <c r="T366" s="256"/>
      <c r="U366" s="13"/>
      <c r="V366" s="13"/>
      <c r="W366" s="13"/>
      <c r="X366" s="13"/>
      <c r="Y366" s="13"/>
      <c r="Z366" s="13"/>
      <c r="AA366" s="13"/>
      <c r="AB366" s="13"/>
      <c r="AC366" s="13"/>
      <c r="AD366" s="13"/>
      <c r="AE366" s="13"/>
      <c r="AT366" s="257" t="s">
        <v>161</v>
      </c>
      <c r="AU366" s="257" t="s">
        <v>99</v>
      </c>
      <c r="AV366" s="13" t="s">
        <v>23</v>
      </c>
      <c r="AW366" s="13" t="s">
        <v>48</v>
      </c>
      <c r="AX366" s="13" t="s">
        <v>91</v>
      </c>
      <c r="AY366" s="257" t="s">
        <v>145</v>
      </c>
    </row>
    <row r="367" s="14" customFormat="1">
      <c r="A367" s="14"/>
      <c r="B367" s="258"/>
      <c r="C367" s="259"/>
      <c r="D367" s="240" t="s">
        <v>161</v>
      </c>
      <c r="E367" s="260" t="s">
        <v>1</v>
      </c>
      <c r="F367" s="261" t="s">
        <v>450</v>
      </c>
      <c r="G367" s="259"/>
      <c r="H367" s="262">
        <v>0.14999999999999999</v>
      </c>
      <c r="I367" s="263"/>
      <c r="J367" s="259"/>
      <c r="K367" s="259"/>
      <c r="L367" s="264"/>
      <c r="M367" s="265"/>
      <c r="N367" s="266"/>
      <c r="O367" s="266"/>
      <c r="P367" s="266"/>
      <c r="Q367" s="266"/>
      <c r="R367" s="266"/>
      <c r="S367" s="266"/>
      <c r="T367" s="267"/>
      <c r="U367" s="14"/>
      <c r="V367" s="14"/>
      <c r="W367" s="14"/>
      <c r="X367" s="14"/>
      <c r="Y367" s="14"/>
      <c r="Z367" s="14"/>
      <c r="AA367" s="14"/>
      <c r="AB367" s="14"/>
      <c r="AC367" s="14"/>
      <c r="AD367" s="14"/>
      <c r="AE367" s="14"/>
      <c r="AT367" s="268" t="s">
        <v>161</v>
      </c>
      <c r="AU367" s="268" t="s">
        <v>99</v>
      </c>
      <c r="AV367" s="14" t="s">
        <v>99</v>
      </c>
      <c r="AW367" s="14" t="s">
        <v>48</v>
      </c>
      <c r="AX367" s="14" t="s">
        <v>91</v>
      </c>
      <c r="AY367" s="268" t="s">
        <v>145</v>
      </c>
    </row>
    <row r="368" s="2" customFormat="1" ht="24.15" customHeight="1">
      <c r="A368" s="39"/>
      <c r="B368" s="40"/>
      <c r="C368" s="227" t="s">
        <v>458</v>
      </c>
      <c r="D368" s="227" t="s">
        <v>148</v>
      </c>
      <c r="E368" s="228" t="s">
        <v>459</v>
      </c>
      <c r="F368" s="229" t="s">
        <v>460</v>
      </c>
      <c r="G368" s="230" t="s">
        <v>172</v>
      </c>
      <c r="H368" s="231">
        <v>0.29999999999999999</v>
      </c>
      <c r="I368" s="232"/>
      <c r="J368" s="233">
        <f>ROUND(I368*H368,2)</f>
        <v>0</v>
      </c>
      <c r="K368" s="229" t="s">
        <v>152</v>
      </c>
      <c r="L368" s="45"/>
      <c r="M368" s="234" t="s">
        <v>1</v>
      </c>
      <c r="N368" s="235" t="s">
        <v>56</v>
      </c>
      <c r="O368" s="92"/>
      <c r="P368" s="236">
        <f>O368*H368</f>
        <v>0</v>
      </c>
      <c r="Q368" s="236">
        <v>0</v>
      </c>
      <c r="R368" s="236">
        <f>Q368*H368</f>
        <v>0</v>
      </c>
      <c r="S368" s="236">
        <v>0</v>
      </c>
      <c r="T368" s="237">
        <f>S368*H368</f>
        <v>0</v>
      </c>
      <c r="U368" s="39"/>
      <c r="V368" s="39"/>
      <c r="W368" s="39"/>
      <c r="X368" s="39"/>
      <c r="Y368" s="39"/>
      <c r="Z368" s="39"/>
      <c r="AA368" s="39"/>
      <c r="AB368" s="39"/>
      <c r="AC368" s="39"/>
      <c r="AD368" s="39"/>
      <c r="AE368" s="39"/>
      <c r="AR368" s="238" t="s">
        <v>153</v>
      </c>
      <c r="AT368" s="238" t="s">
        <v>148</v>
      </c>
      <c r="AU368" s="238" t="s">
        <v>99</v>
      </c>
      <c r="AY368" s="17" t="s">
        <v>145</v>
      </c>
      <c r="BE368" s="239">
        <f>IF(N368="základní",J368,0)</f>
        <v>0</v>
      </c>
      <c r="BF368" s="239">
        <f>IF(N368="snížená",J368,0)</f>
        <v>0</v>
      </c>
      <c r="BG368" s="239">
        <f>IF(N368="zákl. přenesená",J368,0)</f>
        <v>0</v>
      </c>
      <c r="BH368" s="239">
        <f>IF(N368="sníž. přenesená",J368,0)</f>
        <v>0</v>
      </c>
      <c r="BI368" s="239">
        <f>IF(N368="nulová",J368,0)</f>
        <v>0</v>
      </c>
      <c r="BJ368" s="17" t="s">
        <v>23</v>
      </c>
      <c r="BK368" s="239">
        <f>ROUND(I368*H368,2)</f>
        <v>0</v>
      </c>
      <c r="BL368" s="17" t="s">
        <v>153</v>
      </c>
      <c r="BM368" s="238" t="s">
        <v>461</v>
      </c>
    </row>
    <row r="369" s="2" customFormat="1">
      <c r="A369" s="39"/>
      <c r="B369" s="40"/>
      <c r="C369" s="41"/>
      <c r="D369" s="240" t="s">
        <v>155</v>
      </c>
      <c r="E369" s="41"/>
      <c r="F369" s="241" t="s">
        <v>462</v>
      </c>
      <c r="G369" s="41"/>
      <c r="H369" s="41"/>
      <c r="I369" s="242"/>
      <c r="J369" s="41"/>
      <c r="K369" s="41"/>
      <c r="L369" s="45"/>
      <c r="M369" s="243"/>
      <c r="N369" s="244"/>
      <c r="O369" s="92"/>
      <c r="P369" s="92"/>
      <c r="Q369" s="92"/>
      <c r="R369" s="92"/>
      <c r="S369" s="92"/>
      <c r="T369" s="93"/>
      <c r="U369" s="39"/>
      <c r="V369" s="39"/>
      <c r="W369" s="39"/>
      <c r="X369" s="39"/>
      <c r="Y369" s="39"/>
      <c r="Z369" s="39"/>
      <c r="AA369" s="39"/>
      <c r="AB369" s="39"/>
      <c r="AC369" s="39"/>
      <c r="AD369" s="39"/>
      <c r="AE369" s="39"/>
      <c r="AT369" s="17" t="s">
        <v>155</v>
      </c>
      <c r="AU369" s="17" t="s">
        <v>99</v>
      </c>
    </row>
    <row r="370" s="2" customFormat="1">
      <c r="A370" s="39"/>
      <c r="B370" s="40"/>
      <c r="C370" s="41"/>
      <c r="D370" s="245" t="s">
        <v>157</v>
      </c>
      <c r="E370" s="41"/>
      <c r="F370" s="246" t="s">
        <v>463</v>
      </c>
      <c r="G370" s="41"/>
      <c r="H370" s="41"/>
      <c r="I370" s="242"/>
      <c r="J370" s="41"/>
      <c r="K370" s="41"/>
      <c r="L370" s="45"/>
      <c r="M370" s="243"/>
      <c r="N370" s="244"/>
      <c r="O370" s="92"/>
      <c r="P370" s="92"/>
      <c r="Q370" s="92"/>
      <c r="R370" s="92"/>
      <c r="S370" s="92"/>
      <c r="T370" s="93"/>
      <c r="U370" s="39"/>
      <c r="V370" s="39"/>
      <c r="W370" s="39"/>
      <c r="X370" s="39"/>
      <c r="Y370" s="39"/>
      <c r="Z370" s="39"/>
      <c r="AA370" s="39"/>
      <c r="AB370" s="39"/>
      <c r="AC370" s="39"/>
      <c r="AD370" s="39"/>
      <c r="AE370" s="39"/>
      <c r="AT370" s="17" t="s">
        <v>157</v>
      </c>
      <c r="AU370" s="17" t="s">
        <v>99</v>
      </c>
    </row>
    <row r="371" s="2" customFormat="1">
      <c r="A371" s="39"/>
      <c r="B371" s="40"/>
      <c r="C371" s="41"/>
      <c r="D371" s="240" t="s">
        <v>159</v>
      </c>
      <c r="E371" s="41"/>
      <c r="F371" s="247" t="s">
        <v>457</v>
      </c>
      <c r="G371" s="41"/>
      <c r="H371" s="41"/>
      <c r="I371" s="242"/>
      <c r="J371" s="41"/>
      <c r="K371" s="41"/>
      <c r="L371" s="45"/>
      <c r="M371" s="243"/>
      <c r="N371" s="244"/>
      <c r="O371" s="92"/>
      <c r="P371" s="92"/>
      <c r="Q371" s="92"/>
      <c r="R371" s="92"/>
      <c r="S371" s="92"/>
      <c r="T371" s="93"/>
      <c r="U371" s="39"/>
      <c r="V371" s="39"/>
      <c r="W371" s="39"/>
      <c r="X371" s="39"/>
      <c r="Y371" s="39"/>
      <c r="Z371" s="39"/>
      <c r="AA371" s="39"/>
      <c r="AB371" s="39"/>
      <c r="AC371" s="39"/>
      <c r="AD371" s="39"/>
      <c r="AE371" s="39"/>
      <c r="AT371" s="17" t="s">
        <v>159</v>
      </c>
      <c r="AU371" s="17" t="s">
        <v>99</v>
      </c>
    </row>
    <row r="372" s="13" customFormat="1">
      <c r="A372" s="13"/>
      <c r="B372" s="248"/>
      <c r="C372" s="249"/>
      <c r="D372" s="240" t="s">
        <v>161</v>
      </c>
      <c r="E372" s="250" t="s">
        <v>1</v>
      </c>
      <c r="F372" s="251" t="s">
        <v>464</v>
      </c>
      <c r="G372" s="249"/>
      <c r="H372" s="250" t="s">
        <v>1</v>
      </c>
      <c r="I372" s="252"/>
      <c r="J372" s="249"/>
      <c r="K372" s="249"/>
      <c r="L372" s="253"/>
      <c r="M372" s="254"/>
      <c r="N372" s="255"/>
      <c r="O372" s="255"/>
      <c r="P372" s="255"/>
      <c r="Q372" s="255"/>
      <c r="R372" s="255"/>
      <c r="S372" s="255"/>
      <c r="T372" s="256"/>
      <c r="U372" s="13"/>
      <c r="V372" s="13"/>
      <c r="W372" s="13"/>
      <c r="X372" s="13"/>
      <c r="Y372" s="13"/>
      <c r="Z372" s="13"/>
      <c r="AA372" s="13"/>
      <c r="AB372" s="13"/>
      <c r="AC372" s="13"/>
      <c r="AD372" s="13"/>
      <c r="AE372" s="13"/>
      <c r="AT372" s="257" t="s">
        <v>161</v>
      </c>
      <c r="AU372" s="257" t="s">
        <v>99</v>
      </c>
      <c r="AV372" s="13" t="s">
        <v>23</v>
      </c>
      <c r="AW372" s="13" t="s">
        <v>48</v>
      </c>
      <c r="AX372" s="13" t="s">
        <v>91</v>
      </c>
      <c r="AY372" s="257" t="s">
        <v>145</v>
      </c>
    </row>
    <row r="373" s="13" customFormat="1">
      <c r="A373" s="13"/>
      <c r="B373" s="248"/>
      <c r="C373" s="249"/>
      <c r="D373" s="240" t="s">
        <v>161</v>
      </c>
      <c r="E373" s="250" t="s">
        <v>1</v>
      </c>
      <c r="F373" s="251" t="s">
        <v>306</v>
      </c>
      <c r="G373" s="249"/>
      <c r="H373" s="250" t="s">
        <v>1</v>
      </c>
      <c r="I373" s="252"/>
      <c r="J373" s="249"/>
      <c r="K373" s="249"/>
      <c r="L373" s="253"/>
      <c r="M373" s="254"/>
      <c r="N373" s="255"/>
      <c r="O373" s="255"/>
      <c r="P373" s="255"/>
      <c r="Q373" s="255"/>
      <c r="R373" s="255"/>
      <c r="S373" s="255"/>
      <c r="T373" s="256"/>
      <c r="U373" s="13"/>
      <c r="V373" s="13"/>
      <c r="W373" s="13"/>
      <c r="X373" s="13"/>
      <c r="Y373" s="13"/>
      <c r="Z373" s="13"/>
      <c r="AA373" s="13"/>
      <c r="AB373" s="13"/>
      <c r="AC373" s="13"/>
      <c r="AD373" s="13"/>
      <c r="AE373" s="13"/>
      <c r="AT373" s="257" t="s">
        <v>161</v>
      </c>
      <c r="AU373" s="257" t="s">
        <v>99</v>
      </c>
      <c r="AV373" s="13" t="s">
        <v>23</v>
      </c>
      <c r="AW373" s="13" t="s">
        <v>48</v>
      </c>
      <c r="AX373" s="13" t="s">
        <v>91</v>
      </c>
      <c r="AY373" s="257" t="s">
        <v>145</v>
      </c>
    </row>
    <row r="374" s="14" customFormat="1">
      <c r="A374" s="14"/>
      <c r="B374" s="258"/>
      <c r="C374" s="259"/>
      <c r="D374" s="240" t="s">
        <v>161</v>
      </c>
      <c r="E374" s="260" t="s">
        <v>1</v>
      </c>
      <c r="F374" s="261" t="s">
        <v>465</v>
      </c>
      <c r="G374" s="259"/>
      <c r="H374" s="262">
        <v>0.29999999999999999</v>
      </c>
      <c r="I374" s="263"/>
      <c r="J374" s="259"/>
      <c r="K374" s="259"/>
      <c r="L374" s="264"/>
      <c r="M374" s="279"/>
      <c r="N374" s="280"/>
      <c r="O374" s="280"/>
      <c r="P374" s="280"/>
      <c r="Q374" s="280"/>
      <c r="R374" s="280"/>
      <c r="S374" s="280"/>
      <c r="T374" s="281"/>
      <c r="U374" s="14"/>
      <c r="V374" s="14"/>
      <c r="W374" s="14"/>
      <c r="X374" s="14"/>
      <c r="Y374" s="14"/>
      <c r="Z374" s="14"/>
      <c r="AA374" s="14"/>
      <c r="AB374" s="14"/>
      <c r="AC374" s="14"/>
      <c r="AD374" s="14"/>
      <c r="AE374" s="14"/>
      <c r="AT374" s="268" t="s">
        <v>161</v>
      </c>
      <c r="AU374" s="268" t="s">
        <v>99</v>
      </c>
      <c r="AV374" s="14" t="s">
        <v>99</v>
      </c>
      <c r="AW374" s="14" t="s">
        <v>48</v>
      </c>
      <c r="AX374" s="14" t="s">
        <v>91</v>
      </c>
      <c r="AY374" s="268" t="s">
        <v>145</v>
      </c>
    </row>
    <row r="375" s="2" customFormat="1" ht="6.96" customHeight="1">
      <c r="A375" s="39"/>
      <c r="B375" s="67"/>
      <c r="C375" s="68"/>
      <c r="D375" s="68"/>
      <c r="E375" s="68"/>
      <c r="F375" s="68"/>
      <c r="G375" s="68"/>
      <c r="H375" s="68"/>
      <c r="I375" s="68"/>
      <c r="J375" s="68"/>
      <c r="K375" s="68"/>
      <c r="L375" s="45"/>
      <c r="M375" s="39"/>
      <c r="O375" s="39"/>
      <c r="P375" s="39"/>
      <c r="Q375" s="39"/>
      <c r="R375" s="39"/>
      <c r="S375" s="39"/>
      <c r="T375" s="39"/>
      <c r="U375" s="39"/>
      <c r="V375" s="39"/>
      <c r="W375" s="39"/>
      <c r="X375" s="39"/>
      <c r="Y375" s="39"/>
      <c r="Z375" s="39"/>
      <c r="AA375" s="39"/>
      <c r="AB375" s="39"/>
      <c r="AC375" s="39"/>
      <c r="AD375" s="39"/>
      <c r="AE375" s="39"/>
    </row>
  </sheetData>
  <sheetProtection sheet="1" autoFilter="0" formatColumns="0" formatRows="0" objects="1" scenarios="1" spinCount="100000" saltValue="yVOEtR204I/23BlZ9EH5KOiL+OXRW2RfzxNN5u9/1WySBKNWYNcLUqHN/VmEwlr9c8YLd8eTjh9M7bMQwGXoXg==" hashValue="PEqTbw/B5Yztdpk564df1G9KAF27OhBuPZxo5CVVI68GPMn0Z8ai5LGy6IBDtspU9pwVeecQ5ZHJepVXIVD3Gg==" algorithmName="SHA-512" password="CC35"/>
  <autoFilter ref="C127:K374"/>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2_01/122151102"/>
    <hyperlink ref="F139" r:id="rId2" display="https://podminky.urs.cz/item/CS_URS_2022_01/162551108"/>
    <hyperlink ref="F144" r:id="rId3" display="https://podminky.urs.cz/item/CS_URS_2022_01/171201231"/>
    <hyperlink ref="F149" r:id="rId4" display="https://podminky.urs.cz/item/CS_URS_2022_01/181102302"/>
    <hyperlink ref="F155" r:id="rId5" display="https://podminky.urs.cz/item/CS_URS_2022_01/181951112"/>
    <hyperlink ref="F161" r:id="rId6" display="https://podminky.urs.cz/item/CS_URS_2022_01/564581111"/>
    <hyperlink ref="F170" r:id="rId7" display="https://podminky.urs.cz/item/CS_URS_2022_01/564851111"/>
    <hyperlink ref="F177" r:id="rId8" display="https://podminky.urs.cz/item/CS_URS_2022_01/573191111"/>
    <hyperlink ref="F182" r:id="rId9" display="https://podminky.urs.cz/item/CS_URS_2022_01/573211109"/>
    <hyperlink ref="F187" r:id="rId10" display="https://podminky.urs.cz/item/CS_URS_2022_01/577144121"/>
    <hyperlink ref="F192" r:id="rId11" display="https://podminky.urs.cz/item/CS_URS_2022_01/565155111"/>
    <hyperlink ref="F197" r:id="rId12" display="https://podminky.urs.cz/item/CS_URS_2022_01/919122121"/>
    <hyperlink ref="F202" r:id="rId13" display="https://podminky.urs.cz/item/CS_URS_2022_01/998225111"/>
    <hyperlink ref="F207" r:id="rId14" display="https://podminky.urs.cz/item/CS_URS_2022_01/591211111"/>
    <hyperlink ref="F213" r:id="rId15" display="https://podminky.urs.cz/item/CS_URS_2022_01/916111123"/>
    <hyperlink ref="F225" r:id="rId16" display="https://podminky.urs.cz/item/CS_URS_2022_01/916991121"/>
    <hyperlink ref="F230" r:id="rId17" display="https://podminky.urs.cz/item/CS_URS_2022_01/998223011"/>
    <hyperlink ref="F235" r:id="rId18" display="https://podminky.urs.cz/item/CS_URS_2022_01/899104112"/>
    <hyperlink ref="F241" r:id="rId19" display="https://podminky.urs.cz/item/CS_URS_2022_01/899431111"/>
    <hyperlink ref="F246" r:id="rId20" display="https://podminky.urs.cz/item/CS_URS_2022_01/998274101"/>
    <hyperlink ref="F251" r:id="rId21" display="https://podminky.urs.cz/item/CS_URS_2022_01/213141111"/>
    <hyperlink ref="F261" r:id="rId22" display="https://podminky.urs.cz/item/CS_URS_2022_01/915211122"/>
    <hyperlink ref="F266" r:id="rId23" display="https://podminky.urs.cz/item/CS_URS_2022_01/915221122"/>
    <hyperlink ref="F271" r:id="rId24" display="https://podminky.urs.cz/item/CS_URS_2022_01/915611111"/>
    <hyperlink ref="F278" r:id="rId25" display="https://podminky.urs.cz/item/CS_URS_2022_01/919112231"/>
    <hyperlink ref="F283" r:id="rId26" display="https://podminky.urs.cz/item/CS_URS_2022_01/113107163"/>
    <hyperlink ref="F289" r:id="rId27" display="https://podminky.urs.cz/item/CS_URS_2022_01/113107323"/>
    <hyperlink ref="F295" r:id="rId28" display="https://podminky.urs.cz/item/CS_URS_2022_01/113154111"/>
    <hyperlink ref="F302" r:id="rId29" display="https://podminky.urs.cz/item/CS_URS_2022_01/113154112"/>
    <hyperlink ref="F309" r:id="rId30" display="https://podminky.urs.cz/item/CS_URS_2022_01/113154223"/>
    <hyperlink ref="F314" r:id="rId31" display="https://podminky.urs.cz/item/CS_URS_2022_01/997221551"/>
    <hyperlink ref="F326" r:id="rId32" display="https://podminky.urs.cz/item/CS_URS_2022_01/997221559"/>
    <hyperlink ref="F339" r:id="rId33" display="https://podminky.urs.cz/item/CS_URS_2022_01/997221875"/>
    <hyperlink ref="F348" r:id="rId34" display="https://podminky.urs.cz/item/CS_URS_2022_01/997221873"/>
    <hyperlink ref="F353" r:id="rId35" display="https://podminky.urs.cz/item/CS_URS_2022_01/899103211"/>
    <hyperlink ref="F358" r:id="rId36" display="https://podminky.urs.cz/item/CS_URS_2022_01/997221612"/>
    <hyperlink ref="F364" r:id="rId37" display="https://podminky.urs.cz/item/CS_URS_2022_01/997221571"/>
    <hyperlink ref="F370" r:id="rId38" display="https://podminky.urs.cz/item/CS_URS_2022_01/997221579"/>
  </hyperlinks>
  <pageMargins left="0.39375" right="0.39375" top="0.39375" bottom="0.39375" header="0" footer="0"/>
  <pageSetup paperSize="9" orientation="portrait" blackAndWhite="1" fitToHeight="100"/>
  <headerFooter>
    <oddFooter>&amp;CStrana &amp;P z &amp;N</oddFooter>
  </headerFooter>
  <drawing r:id="rId3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111</v>
      </c>
    </row>
    <row r="3" s="1" customFormat="1" ht="6.96" customHeight="1">
      <c r="B3" s="147"/>
      <c r="C3" s="148"/>
      <c r="D3" s="148"/>
      <c r="E3" s="148"/>
      <c r="F3" s="148"/>
      <c r="G3" s="148"/>
      <c r="H3" s="148"/>
      <c r="I3" s="148"/>
      <c r="J3" s="148"/>
      <c r="K3" s="148"/>
      <c r="L3" s="20"/>
      <c r="AT3" s="17" t="s">
        <v>99</v>
      </c>
    </row>
    <row r="4" s="1" customFormat="1" ht="24.96" customHeight="1">
      <c r="B4" s="20"/>
      <c r="D4" s="149" t="s">
        <v>112</v>
      </c>
      <c r="L4" s="20"/>
      <c r="M4" s="150" t="s">
        <v>10</v>
      </c>
      <c r="AT4" s="17" t="s">
        <v>4</v>
      </c>
    </row>
    <row r="5" s="1" customFormat="1" ht="6.96" customHeight="1">
      <c r="B5" s="20"/>
      <c r="L5" s="20"/>
    </row>
    <row r="6" s="1" customFormat="1" ht="12" customHeight="1">
      <c r="B6" s="20"/>
      <c r="D6" s="151" t="s">
        <v>16</v>
      </c>
      <c r="L6" s="20"/>
    </row>
    <row r="7" s="1" customFormat="1" ht="16.5" customHeight="1">
      <c r="B7" s="20"/>
      <c r="E7" s="152" t="str">
        <f>'Rekapitulace stavby'!K6</f>
        <v>Šternberk – oprava místní komunikace Dvorská</v>
      </c>
      <c r="F7" s="151"/>
      <c r="G7" s="151"/>
      <c r="H7" s="151"/>
      <c r="L7" s="20"/>
    </row>
    <row r="8" s="1" customFormat="1" ht="12" customHeight="1">
      <c r="B8" s="20"/>
      <c r="D8" s="151" t="s">
        <v>113</v>
      </c>
      <c r="L8" s="20"/>
    </row>
    <row r="9" s="2" customFormat="1" ht="16.5" customHeight="1">
      <c r="A9" s="39"/>
      <c r="B9" s="45"/>
      <c r="C9" s="39"/>
      <c r="D9" s="39"/>
      <c r="E9" s="152" t="s">
        <v>466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115</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467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19</v>
      </c>
      <c r="E13" s="39"/>
      <c r="F13" s="142" t="s">
        <v>108</v>
      </c>
      <c r="G13" s="39"/>
      <c r="H13" s="39"/>
      <c r="I13" s="151" t="s">
        <v>21</v>
      </c>
      <c r="J13" s="142" t="s">
        <v>468</v>
      </c>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142" t="s">
        <v>25</v>
      </c>
      <c r="G14" s="39"/>
      <c r="H14" s="39"/>
      <c r="I14" s="151" t="s">
        <v>26</v>
      </c>
      <c r="J14" s="154" t="str">
        <f>'Rekapitulace stavby'!AN8</f>
        <v>6. 3. 2022</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282" t="s">
        <v>31</v>
      </c>
      <c r="J15" s="283" t="s">
        <v>469</v>
      </c>
      <c r="K15" s="39"/>
      <c r="L15" s="64"/>
      <c r="S15" s="39"/>
      <c r="T15" s="39"/>
      <c r="U15" s="39"/>
      <c r="V15" s="39"/>
      <c r="W15" s="39"/>
      <c r="X15" s="39"/>
      <c r="Y15" s="39"/>
      <c r="Z15" s="39"/>
      <c r="AA15" s="39"/>
      <c r="AB15" s="39"/>
      <c r="AC15" s="39"/>
      <c r="AD15" s="39"/>
      <c r="AE15" s="39"/>
    </row>
    <row r="16" s="2" customFormat="1" ht="12" customHeight="1">
      <c r="A16" s="39"/>
      <c r="B16" s="45"/>
      <c r="C16" s="39"/>
      <c r="D16" s="151" t="s">
        <v>34</v>
      </c>
      <c r="E16" s="39"/>
      <c r="F16" s="39"/>
      <c r="G16" s="39"/>
      <c r="H16" s="39"/>
      <c r="I16" s="151"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1"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40</v>
      </c>
      <c r="E19" s="39"/>
      <c r="F19" s="39"/>
      <c r="G19" s="39"/>
      <c r="H19" s="39"/>
      <c r="I19" s="151"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1"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42</v>
      </c>
      <c r="E22" s="39"/>
      <c r="F22" s="39"/>
      <c r="G22" s="39"/>
      <c r="H22" s="39"/>
      <c r="I22" s="151"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1"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46</v>
      </c>
      <c r="E25" s="39"/>
      <c r="F25" s="39"/>
      <c r="G25" s="39"/>
      <c r="H25" s="39"/>
      <c r="I25" s="151"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1"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49</v>
      </c>
      <c r="E28" s="39"/>
      <c r="F28" s="39"/>
      <c r="G28" s="39"/>
      <c r="H28" s="39"/>
      <c r="I28" s="39"/>
      <c r="J28" s="39"/>
      <c r="K28" s="39"/>
      <c r="L28" s="64"/>
      <c r="S28" s="39"/>
      <c r="T28" s="39"/>
      <c r="U28" s="39"/>
      <c r="V28" s="39"/>
      <c r="W28" s="39"/>
      <c r="X28" s="39"/>
      <c r="Y28" s="39"/>
      <c r="Z28" s="39"/>
      <c r="AA28" s="39"/>
      <c r="AB28" s="39"/>
      <c r="AC28" s="39"/>
      <c r="AD28" s="39"/>
      <c r="AE28" s="39"/>
    </row>
    <row r="29" s="8" customFormat="1" ht="71.25" customHeight="1">
      <c r="A29" s="155"/>
      <c r="B29" s="156"/>
      <c r="C29" s="155"/>
      <c r="D29" s="155"/>
      <c r="E29" s="157" t="s">
        <v>50</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51</v>
      </c>
      <c r="E32" s="39"/>
      <c r="F32" s="39"/>
      <c r="G32" s="39"/>
      <c r="H32" s="39"/>
      <c r="I32" s="39"/>
      <c r="J32" s="161">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53</v>
      </c>
      <c r="G34" s="39"/>
      <c r="H34" s="39"/>
      <c r="I34" s="162" t="s">
        <v>52</v>
      </c>
      <c r="J34" s="162" t="s">
        <v>54</v>
      </c>
      <c r="K34" s="39"/>
      <c r="L34" s="64"/>
      <c r="S34" s="39"/>
      <c r="T34" s="39"/>
      <c r="U34" s="39"/>
      <c r="V34" s="39"/>
      <c r="W34" s="39"/>
      <c r="X34" s="39"/>
      <c r="Y34" s="39"/>
      <c r="Z34" s="39"/>
      <c r="AA34" s="39"/>
      <c r="AB34" s="39"/>
      <c r="AC34" s="39"/>
      <c r="AD34" s="39"/>
      <c r="AE34" s="39"/>
    </row>
    <row r="35" s="2" customFormat="1" ht="14.4" customHeight="1">
      <c r="A35" s="39"/>
      <c r="B35" s="45"/>
      <c r="C35" s="39"/>
      <c r="D35" s="163" t="s">
        <v>55</v>
      </c>
      <c r="E35" s="151" t="s">
        <v>56</v>
      </c>
      <c r="F35" s="164">
        <f>ROUND((SUM(BE123:BE195)),  2)</f>
        <v>0</v>
      </c>
      <c r="G35" s="39"/>
      <c r="H35" s="39"/>
      <c r="I35" s="165">
        <v>0.20999999999999999</v>
      </c>
      <c r="J35" s="164">
        <f>ROUND(((SUM(BE123:BE195))*I35),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57</v>
      </c>
      <c r="F36" s="164">
        <f>ROUND((SUM(BF123:BF195)),  2)</f>
        <v>0</v>
      </c>
      <c r="G36" s="39"/>
      <c r="H36" s="39"/>
      <c r="I36" s="165">
        <v>0.14999999999999999</v>
      </c>
      <c r="J36" s="164">
        <f>ROUND(((SUM(BF123:BF195))*I36),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58</v>
      </c>
      <c r="F37" s="164">
        <f>ROUND((SUM(BG123:BG195)),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59</v>
      </c>
      <c r="F38" s="164">
        <f>ROUND((SUM(BH123:BH195)),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60</v>
      </c>
      <c r="F39" s="164">
        <f>ROUND((SUM(BI123:BI195)),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61</v>
      </c>
      <c r="E41" s="168"/>
      <c r="F41" s="168"/>
      <c r="G41" s="169" t="s">
        <v>62</v>
      </c>
      <c r="H41" s="170" t="s">
        <v>63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2" customFormat="1" ht="14.4" customHeight="1">
      <c r="B49" s="64"/>
      <c r="D49" s="173" t="s">
        <v>64</v>
      </c>
      <c r="E49" s="174"/>
      <c r="F49" s="174"/>
      <c r="G49" s="173" t="s">
        <v>65</v>
      </c>
      <c r="H49" s="174"/>
      <c r="I49" s="174"/>
      <c r="J49" s="174"/>
      <c r="K49" s="174"/>
      <c r="L49" s="64"/>
    </row>
    <row r="50">
      <c r="B50" s="20"/>
      <c r="L50" s="20"/>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s="2" customFormat="1">
      <c r="A60" s="39"/>
      <c r="B60" s="45"/>
      <c r="C60" s="39"/>
      <c r="D60" s="175" t="s">
        <v>66</v>
      </c>
      <c r="E60" s="176"/>
      <c r="F60" s="177" t="s">
        <v>67</v>
      </c>
      <c r="G60" s="175" t="s">
        <v>66</v>
      </c>
      <c r="H60" s="176"/>
      <c r="I60" s="176"/>
      <c r="J60" s="178" t="s">
        <v>67</v>
      </c>
      <c r="K60" s="176"/>
      <c r="L60" s="64"/>
      <c r="S60" s="39"/>
      <c r="T60" s="39"/>
      <c r="U60" s="39"/>
      <c r="V60" s="39"/>
      <c r="W60" s="39"/>
      <c r="X60" s="39"/>
      <c r="Y60" s="39"/>
      <c r="Z60" s="39"/>
      <c r="AA60" s="39"/>
      <c r="AB60" s="39"/>
      <c r="AC60" s="39"/>
      <c r="AD60" s="39"/>
      <c r="AE60" s="39"/>
    </row>
    <row r="61">
      <c r="B61" s="20"/>
      <c r="L61" s="20"/>
    </row>
    <row r="62">
      <c r="B62" s="20"/>
      <c r="L62" s="20"/>
    </row>
    <row r="63">
      <c r="B63" s="20"/>
      <c r="L63" s="20"/>
    </row>
    <row r="64" s="2" customFormat="1">
      <c r="A64" s="39"/>
      <c r="B64" s="45"/>
      <c r="C64" s="39"/>
      <c r="D64" s="173" t="s">
        <v>68</v>
      </c>
      <c r="E64" s="179"/>
      <c r="F64" s="179"/>
      <c r="G64" s="173" t="s">
        <v>69</v>
      </c>
      <c r="H64" s="179"/>
      <c r="I64" s="179"/>
      <c r="J64" s="179"/>
      <c r="K64" s="179"/>
      <c r="L64" s="64"/>
      <c r="S64" s="39"/>
      <c r="T64" s="39"/>
      <c r="U64" s="39"/>
      <c r="V64" s="39"/>
      <c r="W64" s="39"/>
      <c r="X64" s="39"/>
      <c r="Y64" s="39"/>
      <c r="Z64" s="39"/>
      <c r="AA64" s="39"/>
      <c r="AB64" s="39"/>
      <c r="AC64" s="39"/>
      <c r="AD64" s="39"/>
      <c r="AE64" s="39"/>
    </row>
    <row r="65">
      <c r="B65" s="20"/>
      <c r="L65" s="2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s="2" customFormat="1">
      <c r="A75" s="39"/>
      <c r="B75" s="45"/>
      <c r="C75" s="39"/>
      <c r="D75" s="175" t="s">
        <v>66</v>
      </c>
      <c r="E75" s="176"/>
      <c r="F75" s="177" t="s">
        <v>67</v>
      </c>
      <c r="G75" s="175" t="s">
        <v>66</v>
      </c>
      <c r="H75" s="176"/>
      <c r="I75" s="176"/>
      <c r="J75" s="178" t="s">
        <v>67</v>
      </c>
      <c r="K75" s="176"/>
      <c r="L75" s="64"/>
      <c r="S75" s="39"/>
      <c r="T75" s="39"/>
      <c r="U75" s="39"/>
      <c r="V75" s="39"/>
      <c r="W75" s="39"/>
      <c r="X75" s="39"/>
      <c r="Y75" s="39"/>
      <c r="Z75" s="39"/>
      <c r="AA75" s="39"/>
      <c r="AB75" s="39"/>
      <c r="AC75" s="39"/>
      <c r="AD75" s="39"/>
      <c r="AE75" s="39"/>
    </row>
    <row r="76" s="2" customFormat="1" ht="14.4" customHeight="1">
      <c r="A76" s="39"/>
      <c r="B76" s="180"/>
      <c r="C76" s="181"/>
      <c r="D76" s="181"/>
      <c r="E76" s="181"/>
      <c r="F76" s="181"/>
      <c r="G76" s="181"/>
      <c r="H76" s="181"/>
      <c r="I76" s="181"/>
      <c r="J76" s="181"/>
      <c r="K76" s="181"/>
      <c r="L76" s="64"/>
      <c r="S76" s="39"/>
      <c r="T76" s="39"/>
      <c r="U76" s="39"/>
      <c r="V76" s="39"/>
      <c r="W76" s="39"/>
      <c r="X76" s="39"/>
      <c r="Y76" s="39"/>
      <c r="Z76" s="39"/>
      <c r="AA76" s="39"/>
      <c r="AB76" s="39"/>
      <c r="AC76" s="39"/>
      <c r="AD76" s="39"/>
      <c r="AE76" s="39"/>
    </row>
    <row r="80" s="2" customFormat="1" ht="6.96" customHeight="1">
      <c r="A80" s="39"/>
      <c r="B80" s="182"/>
      <c r="C80" s="183"/>
      <c r="D80" s="183"/>
      <c r="E80" s="183"/>
      <c r="F80" s="183"/>
      <c r="G80" s="183"/>
      <c r="H80" s="183"/>
      <c r="I80" s="183"/>
      <c r="J80" s="183"/>
      <c r="K80" s="183"/>
      <c r="L80" s="64"/>
      <c r="S80" s="39"/>
      <c r="T80" s="39"/>
      <c r="U80" s="39"/>
      <c r="V80" s="39"/>
      <c r="W80" s="39"/>
      <c r="X80" s="39"/>
      <c r="Y80" s="39"/>
      <c r="Z80" s="39"/>
      <c r="AA80" s="39"/>
      <c r="AB80" s="39"/>
      <c r="AC80" s="39"/>
      <c r="AD80" s="39"/>
      <c r="AE80" s="39"/>
    </row>
    <row r="81" s="2" customFormat="1" ht="24.96" customHeight="1">
      <c r="A81" s="39"/>
      <c r="B81" s="40"/>
      <c r="C81" s="23" t="s">
        <v>117</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2"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4" t="str">
        <f>E7</f>
        <v>Šternberk – oprava místní komunikace Dvorská</v>
      </c>
      <c r="F84" s="32"/>
      <c r="G84" s="32"/>
      <c r="H84" s="32"/>
      <c r="I84" s="41"/>
      <c r="J84" s="41"/>
      <c r="K84" s="41"/>
      <c r="L84" s="64"/>
      <c r="S84" s="39"/>
      <c r="T84" s="39"/>
      <c r="U84" s="39"/>
      <c r="V84" s="39"/>
      <c r="W84" s="39"/>
      <c r="X84" s="39"/>
      <c r="Y84" s="39"/>
      <c r="Z84" s="39"/>
      <c r="AA84" s="39"/>
      <c r="AB84" s="39"/>
      <c r="AC84" s="39"/>
      <c r="AD84" s="39"/>
      <c r="AE84" s="39"/>
    </row>
    <row r="85" s="1" customFormat="1" ht="12" customHeight="1">
      <c r="B85" s="21"/>
      <c r="C85" s="32" t="s">
        <v>113</v>
      </c>
      <c r="D85" s="22"/>
      <c r="E85" s="22"/>
      <c r="F85" s="22"/>
      <c r="G85" s="22"/>
      <c r="H85" s="22"/>
      <c r="I85" s="22"/>
      <c r="J85" s="22"/>
      <c r="K85" s="22"/>
      <c r="L85" s="20"/>
    </row>
    <row r="86" s="2" customFormat="1" ht="16.5" customHeight="1">
      <c r="A86" s="39"/>
      <c r="B86" s="40"/>
      <c r="C86" s="41"/>
      <c r="D86" s="41"/>
      <c r="E86" s="184" t="s">
        <v>466</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2" t="s">
        <v>115</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2-1 -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2" t="s">
        <v>24</v>
      </c>
      <c r="D90" s="41"/>
      <c r="E90" s="41"/>
      <c r="F90" s="27" t="str">
        <f>F14</f>
        <v>Šternberk</v>
      </c>
      <c r="G90" s="41"/>
      <c r="H90" s="41"/>
      <c r="I90" s="32" t="s">
        <v>26</v>
      </c>
      <c r="J90" s="80" t="str">
        <f>IF(J14="","",J14)</f>
        <v>6. 3. 2022</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2" t="s">
        <v>34</v>
      </c>
      <c r="D92" s="41"/>
      <c r="E92" s="41"/>
      <c r="F92" s="27" t="str">
        <f>E17</f>
        <v>Město Šternberk</v>
      </c>
      <c r="G92" s="41"/>
      <c r="H92" s="41"/>
      <c r="I92" s="32" t="s">
        <v>42</v>
      </c>
      <c r="J92" s="37" t="str">
        <f>E23</f>
        <v>ing. Petr Doležel</v>
      </c>
      <c r="K92" s="41"/>
      <c r="L92" s="64"/>
      <c r="S92" s="39"/>
      <c r="T92" s="39"/>
      <c r="U92" s="39"/>
      <c r="V92" s="39"/>
      <c r="W92" s="39"/>
      <c r="X92" s="39"/>
      <c r="Y92" s="39"/>
      <c r="Z92" s="39"/>
      <c r="AA92" s="39"/>
      <c r="AB92" s="39"/>
      <c r="AC92" s="39"/>
      <c r="AD92" s="39"/>
      <c r="AE92" s="39"/>
    </row>
    <row r="93" s="2" customFormat="1" ht="25.65" customHeight="1">
      <c r="A93" s="39"/>
      <c r="B93" s="40"/>
      <c r="C93" s="32" t="s">
        <v>40</v>
      </c>
      <c r="D93" s="41"/>
      <c r="E93" s="41"/>
      <c r="F93" s="27" t="str">
        <f>IF(E20="","",E20)</f>
        <v>Vyplň údaj</v>
      </c>
      <c r="G93" s="41"/>
      <c r="H93" s="41"/>
      <c r="I93" s="32" t="s">
        <v>46</v>
      </c>
      <c r="J93" s="37" t="str">
        <f>E26</f>
        <v xml:space="preserve">ing.Pospíšil Michal        CU 2022/1</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5" t="s">
        <v>118</v>
      </c>
      <c r="D95" s="186"/>
      <c r="E95" s="186"/>
      <c r="F95" s="186"/>
      <c r="G95" s="186"/>
      <c r="H95" s="186"/>
      <c r="I95" s="186"/>
      <c r="J95" s="187" t="s">
        <v>119</v>
      </c>
      <c r="K95" s="186"/>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88" t="s">
        <v>120</v>
      </c>
      <c r="D97" s="41"/>
      <c r="E97" s="41"/>
      <c r="F97" s="41"/>
      <c r="G97" s="41"/>
      <c r="H97" s="41"/>
      <c r="I97" s="41"/>
      <c r="J97" s="111">
        <f>J123</f>
        <v>0</v>
      </c>
      <c r="K97" s="41"/>
      <c r="L97" s="64"/>
      <c r="S97" s="39"/>
      <c r="T97" s="39"/>
      <c r="U97" s="39"/>
      <c r="V97" s="39"/>
      <c r="W97" s="39"/>
      <c r="X97" s="39"/>
      <c r="Y97" s="39"/>
      <c r="Z97" s="39"/>
      <c r="AA97" s="39"/>
      <c r="AB97" s="39"/>
      <c r="AC97" s="39"/>
      <c r="AD97" s="39"/>
      <c r="AE97" s="39"/>
      <c r="AU97" s="17" t="s">
        <v>121</v>
      </c>
    </row>
    <row r="98" s="9" customFormat="1" ht="24.96" customHeight="1">
      <c r="A98" s="9"/>
      <c r="B98" s="189"/>
      <c r="C98" s="190"/>
      <c r="D98" s="191" t="s">
        <v>470</v>
      </c>
      <c r="E98" s="192"/>
      <c r="F98" s="192"/>
      <c r="G98" s="192"/>
      <c r="H98" s="192"/>
      <c r="I98" s="192"/>
      <c r="J98" s="193">
        <f>J124</f>
        <v>0</v>
      </c>
      <c r="K98" s="190"/>
      <c r="L98" s="194"/>
      <c r="S98" s="9"/>
      <c r="T98" s="9"/>
      <c r="U98" s="9"/>
      <c r="V98" s="9"/>
      <c r="W98" s="9"/>
      <c r="X98" s="9"/>
      <c r="Y98" s="9"/>
      <c r="Z98" s="9"/>
      <c r="AA98" s="9"/>
      <c r="AB98" s="9"/>
      <c r="AC98" s="9"/>
      <c r="AD98" s="9"/>
      <c r="AE98" s="9"/>
    </row>
    <row r="99" s="10" customFormat="1" ht="19.92" customHeight="1">
      <c r="A99" s="10"/>
      <c r="B99" s="195"/>
      <c r="C99" s="134"/>
      <c r="D99" s="196" t="s">
        <v>471</v>
      </c>
      <c r="E99" s="197"/>
      <c r="F99" s="197"/>
      <c r="G99" s="197"/>
      <c r="H99" s="197"/>
      <c r="I99" s="197"/>
      <c r="J99" s="198">
        <f>J125</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472</v>
      </c>
      <c r="E100" s="197"/>
      <c r="F100" s="197"/>
      <c r="G100" s="197"/>
      <c r="H100" s="197"/>
      <c r="I100" s="197"/>
      <c r="J100" s="198">
        <f>J146</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473</v>
      </c>
      <c r="E101" s="197"/>
      <c r="F101" s="197"/>
      <c r="G101" s="197"/>
      <c r="H101" s="197"/>
      <c r="I101" s="197"/>
      <c r="J101" s="198">
        <f>J162</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3" t="s">
        <v>130</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2"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Šternberk – oprava místní komunikace Dvorská</v>
      </c>
      <c r="F111" s="32"/>
      <c r="G111" s="32"/>
      <c r="H111" s="32"/>
      <c r="I111" s="41"/>
      <c r="J111" s="41"/>
      <c r="K111" s="41"/>
      <c r="L111" s="64"/>
      <c r="S111" s="39"/>
      <c r="T111" s="39"/>
      <c r="U111" s="39"/>
      <c r="V111" s="39"/>
      <c r="W111" s="39"/>
      <c r="X111" s="39"/>
      <c r="Y111" s="39"/>
      <c r="Z111" s="39"/>
      <c r="AA111" s="39"/>
      <c r="AB111" s="39"/>
      <c r="AC111" s="39"/>
      <c r="AD111" s="39"/>
      <c r="AE111" s="39"/>
    </row>
    <row r="112" s="1" customFormat="1" ht="12" customHeight="1">
      <c r="B112" s="21"/>
      <c r="C112" s="32" t="s">
        <v>113</v>
      </c>
      <c r="D112" s="22"/>
      <c r="E112" s="22"/>
      <c r="F112" s="22"/>
      <c r="G112" s="22"/>
      <c r="H112" s="22"/>
      <c r="I112" s="22"/>
      <c r="J112" s="22"/>
      <c r="K112" s="22"/>
      <c r="L112" s="20"/>
    </row>
    <row r="113" s="2" customFormat="1" ht="16.5" customHeight="1">
      <c r="A113" s="39"/>
      <c r="B113" s="40"/>
      <c r="C113" s="41"/>
      <c r="D113" s="41"/>
      <c r="E113" s="184" t="s">
        <v>466</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115</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2-1 -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2" t="s">
        <v>24</v>
      </c>
      <c r="D117" s="41"/>
      <c r="E117" s="41"/>
      <c r="F117" s="27" t="str">
        <f>F14</f>
        <v>Šternberk</v>
      </c>
      <c r="G117" s="41"/>
      <c r="H117" s="41"/>
      <c r="I117" s="32" t="s">
        <v>26</v>
      </c>
      <c r="J117" s="80" t="str">
        <f>IF(J14="","",J14)</f>
        <v>6. 3. 2022</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2" t="s">
        <v>34</v>
      </c>
      <c r="D119" s="41"/>
      <c r="E119" s="41"/>
      <c r="F119" s="27" t="str">
        <f>E17</f>
        <v>Město Šternberk</v>
      </c>
      <c r="G119" s="41"/>
      <c r="H119" s="41"/>
      <c r="I119" s="32" t="s">
        <v>42</v>
      </c>
      <c r="J119" s="37" t="str">
        <f>E23</f>
        <v>ing. 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2" t="s">
        <v>40</v>
      </c>
      <c r="D120" s="41"/>
      <c r="E120" s="41"/>
      <c r="F120" s="27" t="str">
        <f>IF(E20="","",E20)</f>
        <v>Vyplň údaj</v>
      </c>
      <c r="G120" s="41"/>
      <c r="H120" s="41"/>
      <c r="I120" s="32" t="s">
        <v>46</v>
      </c>
      <c r="J120" s="37" t="str">
        <f>E26</f>
        <v xml:space="preserve">ing.Pospíšil Michal        CU 2022/1</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0"/>
      <c r="B122" s="201"/>
      <c r="C122" s="202" t="s">
        <v>131</v>
      </c>
      <c r="D122" s="203" t="s">
        <v>76</v>
      </c>
      <c r="E122" s="203" t="s">
        <v>72</v>
      </c>
      <c r="F122" s="203" t="s">
        <v>73</v>
      </c>
      <c r="G122" s="203" t="s">
        <v>132</v>
      </c>
      <c r="H122" s="203" t="s">
        <v>133</v>
      </c>
      <c r="I122" s="203" t="s">
        <v>134</v>
      </c>
      <c r="J122" s="203" t="s">
        <v>119</v>
      </c>
      <c r="K122" s="204" t="s">
        <v>135</v>
      </c>
      <c r="L122" s="205"/>
      <c r="M122" s="101" t="s">
        <v>1</v>
      </c>
      <c r="N122" s="102" t="s">
        <v>55</v>
      </c>
      <c r="O122" s="102" t="s">
        <v>136</v>
      </c>
      <c r="P122" s="102" t="s">
        <v>137</v>
      </c>
      <c r="Q122" s="102" t="s">
        <v>138</v>
      </c>
      <c r="R122" s="102" t="s">
        <v>139</v>
      </c>
      <c r="S122" s="102" t="s">
        <v>140</v>
      </c>
      <c r="T122" s="103" t="s">
        <v>141</v>
      </c>
      <c r="U122" s="200"/>
      <c r="V122" s="200"/>
      <c r="W122" s="200"/>
      <c r="X122" s="200"/>
      <c r="Y122" s="200"/>
      <c r="Z122" s="200"/>
      <c r="AA122" s="200"/>
      <c r="AB122" s="200"/>
      <c r="AC122" s="200"/>
      <c r="AD122" s="200"/>
      <c r="AE122" s="200"/>
    </row>
    <row r="123" s="2" customFormat="1" ht="22.8" customHeight="1">
      <c r="A123" s="39"/>
      <c r="B123" s="40"/>
      <c r="C123" s="108" t="s">
        <v>142</v>
      </c>
      <c r="D123" s="41"/>
      <c r="E123" s="41"/>
      <c r="F123" s="41"/>
      <c r="G123" s="41"/>
      <c r="H123" s="41"/>
      <c r="I123" s="41"/>
      <c r="J123" s="206">
        <f>BK123</f>
        <v>0</v>
      </c>
      <c r="K123" s="41"/>
      <c r="L123" s="45"/>
      <c r="M123" s="104"/>
      <c r="N123" s="207"/>
      <c r="O123" s="105"/>
      <c r="P123" s="208">
        <f>P124</f>
        <v>0</v>
      </c>
      <c r="Q123" s="105"/>
      <c r="R123" s="208">
        <f>R124</f>
        <v>0</v>
      </c>
      <c r="S123" s="105"/>
      <c r="T123" s="209">
        <f>T124</f>
        <v>0</v>
      </c>
      <c r="U123" s="39"/>
      <c r="V123" s="39"/>
      <c r="W123" s="39"/>
      <c r="X123" s="39"/>
      <c r="Y123" s="39"/>
      <c r="Z123" s="39"/>
      <c r="AA123" s="39"/>
      <c r="AB123" s="39"/>
      <c r="AC123" s="39"/>
      <c r="AD123" s="39"/>
      <c r="AE123" s="39"/>
      <c r="AT123" s="17" t="s">
        <v>90</v>
      </c>
      <c r="AU123" s="17" t="s">
        <v>121</v>
      </c>
      <c r="BK123" s="210">
        <f>BK124</f>
        <v>0</v>
      </c>
    </row>
    <row r="124" s="12" customFormat="1" ht="25.92" customHeight="1">
      <c r="A124" s="12"/>
      <c r="B124" s="211"/>
      <c r="C124" s="212"/>
      <c r="D124" s="213" t="s">
        <v>90</v>
      </c>
      <c r="E124" s="214" t="s">
        <v>474</v>
      </c>
      <c r="F124" s="214" t="s">
        <v>475</v>
      </c>
      <c r="G124" s="212"/>
      <c r="H124" s="212"/>
      <c r="I124" s="215"/>
      <c r="J124" s="216">
        <f>BK124</f>
        <v>0</v>
      </c>
      <c r="K124" s="212"/>
      <c r="L124" s="217"/>
      <c r="M124" s="218"/>
      <c r="N124" s="219"/>
      <c r="O124" s="219"/>
      <c r="P124" s="220">
        <f>P125+P146+P162</f>
        <v>0</v>
      </c>
      <c r="Q124" s="219"/>
      <c r="R124" s="220">
        <f>R125+R146+R162</f>
        <v>0</v>
      </c>
      <c r="S124" s="219"/>
      <c r="T124" s="221">
        <f>T125+T146+T162</f>
        <v>0</v>
      </c>
      <c r="U124" s="12"/>
      <c r="V124" s="12"/>
      <c r="W124" s="12"/>
      <c r="X124" s="12"/>
      <c r="Y124" s="12"/>
      <c r="Z124" s="12"/>
      <c r="AA124" s="12"/>
      <c r="AB124" s="12"/>
      <c r="AC124" s="12"/>
      <c r="AD124" s="12"/>
      <c r="AE124" s="12"/>
      <c r="AR124" s="222" t="s">
        <v>185</v>
      </c>
      <c r="AT124" s="223" t="s">
        <v>90</v>
      </c>
      <c r="AU124" s="223" t="s">
        <v>91</v>
      </c>
      <c r="AY124" s="222" t="s">
        <v>145</v>
      </c>
      <c r="BK124" s="224">
        <f>BK125+BK146+BK162</f>
        <v>0</v>
      </c>
    </row>
    <row r="125" s="12" customFormat="1" ht="22.8" customHeight="1">
      <c r="A125" s="12"/>
      <c r="B125" s="211"/>
      <c r="C125" s="212"/>
      <c r="D125" s="213" t="s">
        <v>90</v>
      </c>
      <c r="E125" s="225" t="s">
        <v>476</v>
      </c>
      <c r="F125" s="225" t="s">
        <v>477</v>
      </c>
      <c r="G125" s="212"/>
      <c r="H125" s="212"/>
      <c r="I125" s="215"/>
      <c r="J125" s="226">
        <f>BK125</f>
        <v>0</v>
      </c>
      <c r="K125" s="212"/>
      <c r="L125" s="217"/>
      <c r="M125" s="218"/>
      <c r="N125" s="219"/>
      <c r="O125" s="219"/>
      <c r="P125" s="220">
        <f>SUM(P126:P145)</f>
        <v>0</v>
      </c>
      <c r="Q125" s="219"/>
      <c r="R125" s="220">
        <f>SUM(R126:R145)</f>
        <v>0</v>
      </c>
      <c r="S125" s="219"/>
      <c r="T125" s="221">
        <f>SUM(T126:T145)</f>
        <v>0</v>
      </c>
      <c r="U125" s="12"/>
      <c r="V125" s="12"/>
      <c r="W125" s="12"/>
      <c r="X125" s="12"/>
      <c r="Y125" s="12"/>
      <c r="Z125" s="12"/>
      <c r="AA125" s="12"/>
      <c r="AB125" s="12"/>
      <c r="AC125" s="12"/>
      <c r="AD125" s="12"/>
      <c r="AE125" s="12"/>
      <c r="AR125" s="222" t="s">
        <v>185</v>
      </c>
      <c r="AT125" s="223" t="s">
        <v>90</v>
      </c>
      <c r="AU125" s="223" t="s">
        <v>23</v>
      </c>
      <c r="AY125" s="222" t="s">
        <v>145</v>
      </c>
      <c r="BK125" s="224">
        <f>SUM(BK126:BK145)</f>
        <v>0</v>
      </c>
    </row>
    <row r="126" s="2" customFormat="1" ht="16.5" customHeight="1">
      <c r="A126" s="39"/>
      <c r="B126" s="40"/>
      <c r="C126" s="227" t="s">
        <v>23</v>
      </c>
      <c r="D126" s="227" t="s">
        <v>148</v>
      </c>
      <c r="E126" s="228" t="s">
        <v>478</v>
      </c>
      <c r="F126" s="229" t="s">
        <v>479</v>
      </c>
      <c r="G126" s="230" t="s">
        <v>480</v>
      </c>
      <c r="H126" s="231">
        <v>1</v>
      </c>
      <c r="I126" s="232"/>
      <c r="J126" s="233">
        <f>ROUND(I126*H126,2)</f>
        <v>0</v>
      </c>
      <c r="K126" s="229" t="s">
        <v>481</v>
      </c>
      <c r="L126" s="45"/>
      <c r="M126" s="234" t="s">
        <v>1</v>
      </c>
      <c r="N126" s="235" t="s">
        <v>56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482</v>
      </c>
      <c r="AT126" s="238" t="s">
        <v>148</v>
      </c>
      <c r="AU126" s="238" t="s">
        <v>99</v>
      </c>
      <c r="AY126" s="17" t="s">
        <v>145</v>
      </c>
      <c r="BE126" s="239">
        <f>IF(N126="základní",J126,0)</f>
        <v>0</v>
      </c>
      <c r="BF126" s="239">
        <f>IF(N126="snížená",J126,0)</f>
        <v>0</v>
      </c>
      <c r="BG126" s="239">
        <f>IF(N126="zákl. přenesená",J126,0)</f>
        <v>0</v>
      </c>
      <c r="BH126" s="239">
        <f>IF(N126="sníž. přenesená",J126,0)</f>
        <v>0</v>
      </c>
      <c r="BI126" s="239">
        <f>IF(N126="nulová",J126,0)</f>
        <v>0</v>
      </c>
      <c r="BJ126" s="17" t="s">
        <v>23</v>
      </c>
      <c r="BK126" s="239">
        <f>ROUND(I126*H126,2)</f>
        <v>0</v>
      </c>
      <c r="BL126" s="17" t="s">
        <v>482</v>
      </c>
      <c r="BM126" s="238" t="s">
        <v>483</v>
      </c>
    </row>
    <row r="127" s="2" customFormat="1">
      <c r="A127" s="39"/>
      <c r="B127" s="40"/>
      <c r="C127" s="41"/>
      <c r="D127" s="240" t="s">
        <v>155</v>
      </c>
      <c r="E127" s="41"/>
      <c r="F127" s="241" t="s">
        <v>479</v>
      </c>
      <c r="G127" s="41"/>
      <c r="H127" s="41"/>
      <c r="I127" s="242"/>
      <c r="J127" s="41"/>
      <c r="K127" s="41"/>
      <c r="L127" s="45"/>
      <c r="M127" s="243"/>
      <c r="N127" s="244"/>
      <c r="O127" s="92"/>
      <c r="P127" s="92"/>
      <c r="Q127" s="92"/>
      <c r="R127" s="92"/>
      <c r="S127" s="92"/>
      <c r="T127" s="93"/>
      <c r="U127" s="39"/>
      <c r="V127" s="39"/>
      <c r="W127" s="39"/>
      <c r="X127" s="39"/>
      <c r="Y127" s="39"/>
      <c r="Z127" s="39"/>
      <c r="AA127" s="39"/>
      <c r="AB127" s="39"/>
      <c r="AC127" s="39"/>
      <c r="AD127" s="39"/>
      <c r="AE127" s="39"/>
      <c r="AT127" s="17" t="s">
        <v>155</v>
      </c>
      <c r="AU127" s="17" t="s">
        <v>99</v>
      </c>
    </row>
    <row r="128" s="2" customFormat="1">
      <c r="A128" s="39"/>
      <c r="B128" s="40"/>
      <c r="C128" s="41"/>
      <c r="D128" s="240" t="s">
        <v>484</v>
      </c>
      <c r="E128" s="41"/>
      <c r="F128" s="247" t="s">
        <v>485</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7" t="s">
        <v>484</v>
      </c>
      <c r="AU128" s="17" t="s">
        <v>99</v>
      </c>
    </row>
    <row r="129" s="14" customFormat="1">
      <c r="A129" s="14"/>
      <c r="B129" s="258"/>
      <c r="C129" s="259"/>
      <c r="D129" s="240" t="s">
        <v>161</v>
      </c>
      <c r="E129" s="260" t="s">
        <v>1</v>
      </c>
      <c r="F129" s="261" t="s">
        <v>23</v>
      </c>
      <c r="G129" s="259"/>
      <c r="H129" s="262">
        <v>1</v>
      </c>
      <c r="I129" s="263"/>
      <c r="J129" s="259"/>
      <c r="K129" s="259"/>
      <c r="L129" s="264"/>
      <c r="M129" s="265"/>
      <c r="N129" s="266"/>
      <c r="O129" s="266"/>
      <c r="P129" s="266"/>
      <c r="Q129" s="266"/>
      <c r="R129" s="266"/>
      <c r="S129" s="266"/>
      <c r="T129" s="267"/>
      <c r="U129" s="14"/>
      <c r="V129" s="14"/>
      <c r="W129" s="14"/>
      <c r="X129" s="14"/>
      <c r="Y129" s="14"/>
      <c r="Z129" s="14"/>
      <c r="AA129" s="14"/>
      <c r="AB129" s="14"/>
      <c r="AC129" s="14"/>
      <c r="AD129" s="14"/>
      <c r="AE129" s="14"/>
      <c r="AT129" s="268" t="s">
        <v>161</v>
      </c>
      <c r="AU129" s="268" t="s">
        <v>99</v>
      </c>
      <c r="AV129" s="14" t="s">
        <v>99</v>
      </c>
      <c r="AW129" s="14" t="s">
        <v>48</v>
      </c>
      <c r="AX129" s="14" t="s">
        <v>91</v>
      </c>
      <c r="AY129" s="268" t="s">
        <v>145</v>
      </c>
    </row>
    <row r="130" s="15" customFormat="1">
      <c r="A130" s="15"/>
      <c r="B130" s="284"/>
      <c r="C130" s="285"/>
      <c r="D130" s="240" t="s">
        <v>161</v>
      </c>
      <c r="E130" s="286" t="s">
        <v>1</v>
      </c>
      <c r="F130" s="287" t="s">
        <v>486</v>
      </c>
      <c r="G130" s="285"/>
      <c r="H130" s="288">
        <v>1</v>
      </c>
      <c r="I130" s="289"/>
      <c r="J130" s="285"/>
      <c r="K130" s="285"/>
      <c r="L130" s="290"/>
      <c r="M130" s="291"/>
      <c r="N130" s="292"/>
      <c r="O130" s="292"/>
      <c r="P130" s="292"/>
      <c r="Q130" s="292"/>
      <c r="R130" s="292"/>
      <c r="S130" s="292"/>
      <c r="T130" s="293"/>
      <c r="U130" s="15"/>
      <c r="V130" s="15"/>
      <c r="W130" s="15"/>
      <c r="X130" s="15"/>
      <c r="Y130" s="15"/>
      <c r="Z130" s="15"/>
      <c r="AA130" s="15"/>
      <c r="AB130" s="15"/>
      <c r="AC130" s="15"/>
      <c r="AD130" s="15"/>
      <c r="AE130" s="15"/>
      <c r="AT130" s="294" t="s">
        <v>161</v>
      </c>
      <c r="AU130" s="294" t="s">
        <v>99</v>
      </c>
      <c r="AV130" s="15" t="s">
        <v>153</v>
      </c>
      <c r="AW130" s="15" t="s">
        <v>48</v>
      </c>
      <c r="AX130" s="15" t="s">
        <v>23</v>
      </c>
      <c r="AY130" s="294" t="s">
        <v>145</v>
      </c>
    </row>
    <row r="131" s="2" customFormat="1" ht="16.5" customHeight="1">
      <c r="A131" s="39"/>
      <c r="B131" s="40"/>
      <c r="C131" s="227" t="s">
        <v>99</v>
      </c>
      <c r="D131" s="227" t="s">
        <v>148</v>
      </c>
      <c r="E131" s="228" t="s">
        <v>487</v>
      </c>
      <c r="F131" s="229" t="s">
        <v>488</v>
      </c>
      <c r="G131" s="230" t="s">
        <v>489</v>
      </c>
      <c r="H131" s="231">
        <v>1</v>
      </c>
      <c r="I131" s="232"/>
      <c r="J131" s="233">
        <f>ROUND(I131*H131,2)</f>
        <v>0</v>
      </c>
      <c r="K131" s="229" t="s">
        <v>1</v>
      </c>
      <c r="L131" s="45"/>
      <c r="M131" s="234" t="s">
        <v>1</v>
      </c>
      <c r="N131" s="235" t="s">
        <v>56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482</v>
      </c>
      <c r="AT131" s="238" t="s">
        <v>148</v>
      </c>
      <c r="AU131" s="238" t="s">
        <v>99</v>
      </c>
      <c r="AY131" s="17" t="s">
        <v>145</v>
      </c>
      <c r="BE131" s="239">
        <f>IF(N131="základní",J131,0)</f>
        <v>0</v>
      </c>
      <c r="BF131" s="239">
        <f>IF(N131="snížená",J131,0)</f>
        <v>0</v>
      </c>
      <c r="BG131" s="239">
        <f>IF(N131="zákl. přenesená",J131,0)</f>
        <v>0</v>
      </c>
      <c r="BH131" s="239">
        <f>IF(N131="sníž. přenesená",J131,0)</f>
        <v>0</v>
      </c>
      <c r="BI131" s="239">
        <f>IF(N131="nulová",J131,0)</f>
        <v>0</v>
      </c>
      <c r="BJ131" s="17" t="s">
        <v>23</v>
      </c>
      <c r="BK131" s="239">
        <f>ROUND(I131*H131,2)</f>
        <v>0</v>
      </c>
      <c r="BL131" s="17" t="s">
        <v>482</v>
      </c>
      <c r="BM131" s="238" t="s">
        <v>490</v>
      </c>
    </row>
    <row r="132" s="2" customFormat="1">
      <c r="A132" s="39"/>
      <c r="B132" s="40"/>
      <c r="C132" s="41"/>
      <c r="D132" s="240" t="s">
        <v>155</v>
      </c>
      <c r="E132" s="41"/>
      <c r="F132" s="241" t="s">
        <v>488</v>
      </c>
      <c r="G132" s="41"/>
      <c r="H132" s="41"/>
      <c r="I132" s="242"/>
      <c r="J132" s="41"/>
      <c r="K132" s="41"/>
      <c r="L132" s="45"/>
      <c r="M132" s="243"/>
      <c r="N132" s="244"/>
      <c r="O132" s="92"/>
      <c r="P132" s="92"/>
      <c r="Q132" s="92"/>
      <c r="R132" s="92"/>
      <c r="S132" s="92"/>
      <c r="T132" s="93"/>
      <c r="U132" s="39"/>
      <c r="V132" s="39"/>
      <c r="W132" s="39"/>
      <c r="X132" s="39"/>
      <c r="Y132" s="39"/>
      <c r="Z132" s="39"/>
      <c r="AA132" s="39"/>
      <c r="AB132" s="39"/>
      <c r="AC132" s="39"/>
      <c r="AD132" s="39"/>
      <c r="AE132" s="39"/>
      <c r="AT132" s="17" t="s">
        <v>155</v>
      </c>
      <c r="AU132" s="17" t="s">
        <v>99</v>
      </c>
    </row>
    <row r="133" s="2" customFormat="1">
      <c r="A133" s="39"/>
      <c r="B133" s="40"/>
      <c r="C133" s="41"/>
      <c r="D133" s="240" t="s">
        <v>484</v>
      </c>
      <c r="E133" s="41"/>
      <c r="F133" s="247" t="s">
        <v>485</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7" t="s">
        <v>484</v>
      </c>
      <c r="AU133" s="17" t="s">
        <v>99</v>
      </c>
    </row>
    <row r="134" s="14" customFormat="1">
      <c r="A134" s="14"/>
      <c r="B134" s="258"/>
      <c r="C134" s="259"/>
      <c r="D134" s="240" t="s">
        <v>161</v>
      </c>
      <c r="E134" s="260" t="s">
        <v>1</v>
      </c>
      <c r="F134" s="261" t="s">
        <v>23</v>
      </c>
      <c r="G134" s="259"/>
      <c r="H134" s="262">
        <v>1</v>
      </c>
      <c r="I134" s="263"/>
      <c r="J134" s="259"/>
      <c r="K134" s="259"/>
      <c r="L134" s="264"/>
      <c r="M134" s="265"/>
      <c r="N134" s="266"/>
      <c r="O134" s="266"/>
      <c r="P134" s="266"/>
      <c r="Q134" s="266"/>
      <c r="R134" s="266"/>
      <c r="S134" s="266"/>
      <c r="T134" s="267"/>
      <c r="U134" s="14"/>
      <c r="V134" s="14"/>
      <c r="W134" s="14"/>
      <c r="X134" s="14"/>
      <c r="Y134" s="14"/>
      <c r="Z134" s="14"/>
      <c r="AA134" s="14"/>
      <c r="AB134" s="14"/>
      <c r="AC134" s="14"/>
      <c r="AD134" s="14"/>
      <c r="AE134" s="14"/>
      <c r="AT134" s="268" t="s">
        <v>161</v>
      </c>
      <c r="AU134" s="268" t="s">
        <v>99</v>
      </c>
      <c r="AV134" s="14" t="s">
        <v>99</v>
      </c>
      <c r="AW134" s="14" t="s">
        <v>48</v>
      </c>
      <c r="AX134" s="14" t="s">
        <v>91</v>
      </c>
      <c r="AY134" s="268" t="s">
        <v>145</v>
      </c>
    </row>
    <row r="135" s="15" customFormat="1">
      <c r="A135" s="15"/>
      <c r="B135" s="284"/>
      <c r="C135" s="285"/>
      <c r="D135" s="240" t="s">
        <v>161</v>
      </c>
      <c r="E135" s="286" t="s">
        <v>1</v>
      </c>
      <c r="F135" s="287" t="s">
        <v>486</v>
      </c>
      <c r="G135" s="285"/>
      <c r="H135" s="288">
        <v>1</v>
      </c>
      <c r="I135" s="289"/>
      <c r="J135" s="285"/>
      <c r="K135" s="285"/>
      <c r="L135" s="290"/>
      <c r="M135" s="291"/>
      <c r="N135" s="292"/>
      <c r="O135" s="292"/>
      <c r="P135" s="292"/>
      <c r="Q135" s="292"/>
      <c r="R135" s="292"/>
      <c r="S135" s="292"/>
      <c r="T135" s="293"/>
      <c r="U135" s="15"/>
      <c r="V135" s="15"/>
      <c r="W135" s="15"/>
      <c r="X135" s="15"/>
      <c r="Y135" s="15"/>
      <c r="Z135" s="15"/>
      <c r="AA135" s="15"/>
      <c r="AB135" s="15"/>
      <c r="AC135" s="15"/>
      <c r="AD135" s="15"/>
      <c r="AE135" s="15"/>
      <c r="AT135" s="294" t="s">
        <v>161</v>
      </c>
      <c r="AU135" s="294" t="s">
        <v>99</v>
      </c>
      <c r="AV135" s="15" t="s">
        <v>153</v>
      </c>
      <c r="AW135" s="15" t="s">
        <v>48</v>
      </c>
      <c r="AX135" s="15" t="s">
        <v>23</v>
      </c>
      <c r="AY135" s="294" t="s">
        <v>145</v>
      </c>
    </row>
    <row r="136" s="2" customFormat="1" ht="16.5" customHeight="1">
      <c r="A136" s="39"/>
      <c r="B136" s="40"/>
      <c r="C136" s="227" t="s">
        <v>169</v>
      </c>
      <c r="D136" s="227" t="s">
        <v>148</v>
      </c>
      <c r="E136" s="228" t="s">
        <v>491</v>
      </c>
      <c r="F136" s="229" t="s">
        <v>492</v>
      </c>
      <c r="G136" s="230" t="s">
        <v>489</v>
      </c>
      <c r="H136" s="231">
        <v>1</v>
      </c>
      <c r="I136" s="232"/>
      <c r="J136" s="233">
        <f>ROUND(I136*H136,2)</f>
        <v>0</v>
      </c>
      <c r="K136" s="229" t="s">
        <v>1</v>
      </c>
      <c r="L136" s="45"/>
      <c r="M136" s="234" t="s">
        <v>1</v>
      </c>
      <c r="N136" s="235" t="s">
        <v>56</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482</v>
      </c>
      <c r="AT136" s="238" t="s">
        <v>148</v>
      </c>
      <c r="AU136" s="238" t="s">
        <v>99</v>
      </c>
      <c r="AY136" s="17" t="s">
        <v>145</v>
      </c>
      <c r="BE136" s="239">
        <f>IF(N136="základní",J136,0)</f>
        <v>0</v>
      </c>
      <c r="BF136" s="239">
        <f>IF(N136="snížená",J136,0)</f>
        <v>0</v>
      </c>
      <c r="BG136" s="239">
        <f>IF(N136="zákl. přenesená",J136,0)</f>
        <v>0</v>
      </c>
      <c r="BH136" s="239">
        <f>IF(N136="sníž. přenesená",J136,0)</f>
        <v>0</v>
      </c>
      <c r="BI136" s="239">
        <f>IF(N136="nulová",J136,0)</f>
        <v>0</v>
      </c>
      <c r="BJ136" s="17" t="s">
        <v>23</v>
      </c>
      <c r="BK136" s="239">
        <f>ROUND(I136*H136,2)</f>
        <v>0</v>
      </c>
      <c r="BL136" s="17" t="s">
        <v>482</v>
      </c>
      <c r="BM136" s="238" t="s">
        <v>493</v>
      </c>
    </row>
    <row r="137" s="2" customFormat="1">
      <c r="A137" s="39"/>
      <c r="B137" s="40"/>
      <c r="C137" s="41"/>
      <c r="D137" s="240" t="s">
        <v>155</v>
      </c>
      <c r="E137" s="41"/>
      <c r="F137" s="241" t="s">
        <v>492</v>
      </c>
      <c r="G137" s="41"/>
      <c r="H137" s="41"/>
      <c r="I137" s="242"/>
      <c r="J137" s="41"/>
      <c r="K137" s="41"/>
      <c r="L137" s="45"/>
      <c r="M137" s="243"/>
      <c r="N137" s="244"/>
      <c r="O137" s="92"/>
      <c r="P137" s="92"/>
      <c r="Q137" s="92"/>
      <c r="R137" s="92"/>
      <c r="S137" s="92"/>
      <c r="T137" s="93"/>
      <c r="U137" s="39"/>
      <c r="V137" s="39"/>
      <c r="W137" s="39"/>
      <c r="X137" s="39"/>
      <c r="Y137" s="39"/>
      <c r="Z137" s="39"/>
      <c r="AA137" s="39"/>
      <c r="AB137" s="39"/>
      <c r="AC137" s="39"/>
      <c r="AD137" s="39"/>
      <c r="AE137" s="39"/>
      <c r="AT137" s="17" t="s">
        <v>155</v>
      </c>
      <c r="AU137" s="17" t="s">
        <v>99</v>
      </c>
    </row>
    <row r="138" s="2" customFormat="1">
      <c r="A138" s="39"/>
      <c r="B138" s="40"/>
      <c r="C138" s="41"/>
      <c r="D138" s="240" t="s">
        <v>484</v>
      </c>
      <c r="E138" s="41"/>
      <c r="F138" s="247" t="s">
        <v>494</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7" t="s">
        <v>484</v>
      </c>
      <c r="AU138" s="17" t="s">
        <v>99</v>
      </c>
    </row>
    <row r="139" s="14" customFormat="1">
      <c r="A139" s="14"/>
      <c r="B139" s="258"/>
      <c r="C139" s="259"/>
      <c r="D139" s="240" t="s">
        <v>161</v>
      </c>
      <c r="E139" s="260" t="s">
        <v>1</v>
      </c>
      <c r="F139" s="261" t="s">
        <v>23</v>
      </c>
      <c r="G139" s="259"/>
      <c r="H139" s="262">
        <v>1</v>
      </c>
      <c r="I139" s="263"/>
      <c r="J139" s="259"/>
      <c r="K139" s="259"/>
      <c r="L139" s="264"/>
      <c r="M139" s="265"/>
      <c r="N139" s="266"/>
      <c r="O139" s="266"/>
      <c r="P139" s="266"/>
      <c r="Q139" s="266"/>
      <c r="R139" s="266"/>
      <c r="S139" s="266"/>
      <c r="T139" s="267"/>
      <c r="U139" s="14"/>
      <c r="V139" s="14"/>
      <c r="W139" s="14"/>
      <c r="X139" s="14"/>
      <c r="Y139" s="14"/>
      <c r="Z139" s="14"/>
      <c r="AA139" s="14"/>
      <c r="AB139" s="14"/>
      <c r="AC139" s="14"/>
      <c r="AD139" s="14"/>
      <c r="AE139" s="14"/>
      <c r="AT139" s="268" t="s">
        <v>161</v>
      </c>
      <c r="AU139" s="268" t="s">
        <v>99</v>
      </c>
      <c r="AV139" s="14" t="s">
        <v>99</v>
      </c>
      <c r="AW139" s="14" t="s">
        <v>48</v>
      </c>
      <c r="AX139" s="14" t="s">
        <v>91</v>
      </c>
      <c r="AY139" s="268" t="s">
        <v>145</v>
      </c>
    </row>
    <row r="140" s="15" customFormat="1">
      <c r="A140" s="15"/>
      <c r="B140" s="284"/>
      <c r="C140" s="285"/>
      <c r="D140" s="240" t="s">
        <v>161</v>
      </c>
      <c r="E140" s="286" t="s">
        <v>1</v>
      </c>
      <c r="F140" s="287" t="s">
        <v>486</v>
      </c>
      <c r="G140" s="285"/>
      <c r="H140" s="288">
        <v>1</v>
      </c>
      <c r="I140" s="289"/>
      <c r="J140" s="285"/>
      <c r="K140" s="285"/>
      <c r="L140" s="290"/>
      <c r="M140" s="291"/>
      <c r="N140" s="292"/>
      <c r="O140" s="292"/>
      <c r="P140" s="292"/>
      <c r="Q140" s="292"/>
      <c r="R140" s="292"/>
      <c r="S140" s="292"/>
      <c r="T140" s="293"/>
      <c r="U140" s="15"/>
      <c r="V140" s="15"/>
      <c r="W140" s="15"/>
      <c r="X140" s="15"/>
      <c r="Y140" s="15"/>
      <c r="Z140" s="15"/>
      <c r="AA140" s="15"/>
      <c r="AB140" s="15"/>
      <c r="AC140" s="15"/>
      <c r="AD140" s="15"/>
      <c r="AE140" s="15"/>
      <c r="AT140" s="294" t="s">
        <v>161</v>
      </c>
      <c r="AU140" s="294" t="s">
        <v>99</v>
      </c>
      <c r="AV140" s="15" t="s">
        <v>153</v>
      </c>
      <c r="AW140" s="15" t="s">
        <v>48</v>
      </c>
      <c r="AX140" s="15" t="s">
        <v>23</v>
      </c>
      <c r="AY140" s="294" t="s">
        <v>145</v>
      </c>
    </row>
    <row r="141" s="2" customFormat="1" ht="16.5" customHeight="1">
      <c r="A141" s="39"/>
      <c r="B141" s="40"/>
      <c r="C141" s="227" t="s">
        <v>153</v>
      </c>
      <c r="D141" s="227" t="s">
        <v>148</v>
      </c>
      <c r="E141" s="228" t="s">
        <v>495</v>
      </c>
      <c r="F141" s="229" t="s">
        <v>496</v>
      </c>
      <c r="G141" s="230" t="s">
        <v>489</v>
      </c>
      <c r="H141" s="231">
        <v>1</v>
      </c>
      <c r="I141" s="232"/>
      <c r="J141" s="233">
        <f>ROUND(I141*H141,2)</f>
        <v>0</v>
      </c>
      <c r="K141" s="229" t="s">
        <v>1</v>
      </c>
      <c r="L141" s="45"/>
      <c r="M141" s="234" t="s">
        <v>1</v>
      </c>
      <c r="N141" s="235" t="s">
        <v>56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482</v>
      </c>
      <c r="AT141" s="238" t="s">
        <v>148</v>
      </c>
      <c r="AU141" s="238" t="s">
        <v>99</v>
      </c>
      <c r="AY141" s="17" t="s">
        <v>145</v>
      </c>
      <c r="BE141" s="239">
        <f>IF(N141="základní",J141,0)</f>
        <v>0</v>
      </c>
      <c r="BF141" s="239">
        <f>IF(N141="snížená",J141,0)</f>
        <v>0</v>
      </c>
      <c r="BG141" s="239">
        <f>IF(N141="zákl. přenesená",J141,0)</f>
        <v>0</v>
      </c>
      <c r="BH141" s="239">
        <f>IF(N141="sníž. přenesená",J141,0)</f>
        <v>0</v>
      </c>
      <c r="BI141" s="239">
        <f>IF(N141="nulová",J141,0)</f>
        <v>0</v>
      </c>
      <c r="BJ141" s="17" t="s">
        <v>23</v>
      </c>
      <c r="BK141" s="239">
        <f>ROUND(I141*H141,2)</f>
        <v>0</v>
      </c>
      <c r="BL141" s="17" t="s">
        <v>482</v>
      </c>
      <c r="BM141" s="238" t="s">
        <v>497</v>
      </c>
    </row>
    <row r="142" s="2" customFormat="1">
      <c r="A142" s="39"/>
      <c r="B142" s="40"/>
      <c r="C142" s="41"/>
      <c r="D142" s="240" t="s">
        <v>155</v>
      </c>
      <c r="E142" s="41"/>
      <c r="F142" s="241" t="s">
        <v>496</v>
      </c>
      <c r="G142" s="41"/>
      <c r="H142" s="41"/>
      <c r="I142" s="242"/>
      <c r="J142" s="41"/>
      <c r="K142" s="41"/>
      <c r="L142" s="45"/>
      <c r="M142" s="243"/>
      <c r="N142" s="244"/>
      <c r="O142" s="92"/>
      <c r="P142" s="92"/>
      <c r="Q142" s="92"/>
      <c r="R142" s="92"/>
      <c r="S142" s="92"/>
      <c r="T142" s="93"/>
      <c r="U142" s="39"/>
      <c r="V142" s="39"/>
      <c r="W142" s="39"/>
      <c r="X142" s="39"/>
      <c r="Y142" s="39"/>
      <c r="Z142" s="39"/>
      <c r="AA142" s="39"/>
      <c r="AB142" s="39"/>
      <c r="AC142" s="39"/>
      <c r="AD142" s="39"/>
      <c r="AE142" s="39"/>
      <c r="AT142" s="17" t="s">
        <v>155</v>
      </c>
      <c r="AU142" s="17" t="s">
        <v>99</v>
      </c>
    </row>
    <row r="143" s="2" customFormat="1">
      <c r="A143" s="39"/>
      <c r="B143" s="40"/>
      <c r="C143" s="41"/>
      <c r="D143" s="240" t="s">
        <v>484</v>
      </c>
      <c r="E143" s="41"/>
      <c r="F143" s="247" t="s">
        <v>498</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7" t="s">
        <v>484</v>
      </c>
      <c r="AU143" s="17" t="s">
        <v>99</v>
      </c>
    </row>
    <row r="144" s="14" customFormat="1">
      <c r="A144" s="14"/>
      <c r="B144" s="258"/>
      <c r="C144" s="259"/>
      <c r="D144" s="240" t="s">
        <v>161</v>
      </c>
      <c r="E144" s="260" t="s">
        <v>1</v>
      </c>
      <c r="F144" s="261" t="s">
        <v>23</v>
      </c>
      <c r="G144" s="259"/>
      <c r="H144" s="262">
        <v>1</v>
      </c>
      <c r="I144" s="263"/>
      <c r="J144" s="259"/>
      <c r="K144" s="259"/>
      <c r="L144" s="264"/>
      <c r="M144" s="265"/>
      <c r="N144" s="266"/>
      <c r="O144" s="266"/>
      <c r="P144" s="266"/>
      <c r="Q144" s="266"/>
      <c r="R144" s="266"/>
      <c r="S144" s="266"/>
      <c r="T144" s="267"/>
      <c r="U144" s="14"/>
      <c r="V144" s="14"/>
      <c r="W144" s="14"/>
      <c r="X144" s="14"/>
      <c r="Y144" s="14"/>
      <c r="Z144" s="14"/>
      <c r="AA144" s="14"/>
      <c r="AB144" s="14"/>
      <c r="AC144" s="14"/>
      <c r="AD144" s="14"/>
      <c r="AE144" s="14"/>
      <c r="AT144" s="268" t="s">
        <v>161</v>
      </c>
      <c r="AU144" s="268" t="s">
        <v>99</v>
      </c>
      <c r="AV144" s="14" t="s">
        <v>99</v>
      </c>
      <c r="AW144" s="14" t="s">
        <v>48</v>
      </c>
      <c r="AX144" s="14" t="s">
        <v>91</v>
      </c>
      <c r="AY144" s="268" t="s">
        <v>145</v>
      </c>
    </row>
    <row r="145" s="15" customFormat="1">
      <c r="A145" s="15"/>
      <c r="B145" s="284"/>
      <c r="C145" s="285"/>
      <c r="D145" s="240" t="s">
        <v>161</v>
      </c>
      <c r="E145" s="286" t="s">
        <v>1</v>
      </c>
      <c r="F145" s="287" t="s">
        <v>486</v>
      </c>
      <c r="G145" s="285"/>
      <c r="H145" s="288">
        <v>1</v>
      </c>
      <c r="I145" s="289"/>
      <c r="J145" s="285"/>
      <c r="K145" s="285"/>
      <c r="L145" s="290"/>
      <c r="M145" s="291"/>
      <c r="N145" s="292"/>
      <c r="O145" s="292"/>
      <c r="P145" s="292"/>
      <c r="Q145" s="292"/>
      <c r="R145" s="292"/>
      <c r="S145" s="292"/>
      <c r="T145" s="293"/>
      <c r="U145" s="15"/>
      <c r="V145" s="15"/>
      <c r="W145" s="15"/>
      <c r="X145" s="15"/>
      <c r="Y145" s="15"/>
      <c r="Z145" s="15"/>
      <c r="AA145" s="15"/>
      <c r="AB145" s="15"/>
      <c r="AC145" s="15"/>
      <c r="AD145" s="15"/>
      <c r="AE145" s="15"/>
      <c r="AT145" s="294" t="s">
        <v>161</v>
      </c>
      <c r="AU145" s="294" t="s">
        <v>99</v>
      </c>
      <c r="AV145" s="15" t="s">
        <v>153</v>
      </c>
      <c r="AW145" s="15" t="s">
        <v>48</v>
      </c>
      <c r="AX145" s="15" t="s">
        <v>23</v>
      </c>
      <c r="AY145" s="294" t="s">
        <v>145</v>
      </c>
    </row>
    <row r="146" s="12" customFormat="1" ht="22.8" customHeight="1">
      <c r="A146" s="12"/>
      <c r="B146" s="211"/>
      <c r="C146" s="212"/>
      <c r="D146" s="213" t="s">
        <v>90</v>
      </c>
      <c r="E146" s="225" t="s">
        <v>499</v>
      </c>
      <c r="F146" s="225" t="s">
        <v>500</v>
      </c>
      <c r="G146" s="212"/>
      <c r="H146" s="212"/>
      <c r="I146" s="215"/>
      <c r="J146" s="226">
        <f>BK146</f>
        <v>0</v>
      </c>
      <c r="K146" s="212"/>
      <c r="L146" s="217"/>
      <c r="M146" s="218"/>
      <c r="N146" s="219"/>
      <c r="O146" s="219"/>
      <c r="P146" s="220">
        <f>SUM(P147:P161)</f>
        <v>0</v>
      </c>
      <c r="Q146" s="219"/>
      <c r="R146" s="220">
        <f>SUM(R147:R161)</f>
        <v>0</v>
      </c>
      <c r="S146" s="219"/>
      <c r="T146" s="221">
        <f>SUM(T147:T161)</f>
        <v>0</v>
      </c>
      <c r="U146" s="12"/>
      <c r="V146" s="12"/>
      <c r="W146" s="12"/>
      <c r="X146" s="12"/>
      <c r="Y146" s="12"/>
      <c r="Z146" s="12"/>
      <c r="AA146" s="12"/>
      <c r="AB146" s="12"/>
      <c r="AC146" s="12"/>
      <c r="AD146" s="12"/>
      <c r="AE146" s="12"/>
      <c r="AR146" s="222" t="s">
        <v>185</v>
      </c>
      <c r="AT146" s="223" t="s">
        <v>90</v>
      </c>
      <c r="AU146" s="223" t="s">
        <v>23</v>
      </c>
      <c r="AY146" s="222" t="s">
        <v>145</v>
      </c>
      <c r="BK146" s="224">
        <f>SUM(BK147:BK161)</f>
        <v>0</v>
      </c>
    </row>
    <row r="147" s="2" customFormat="1" ht="21.75" customHeight="1">
      <c r="A147" s="39"/>
      <c r="B147" s="40"/>
      <c r="C147" s="227" t="s">
        <v>185</v>
      </c>
      <c r="D147" s="227" t="s">
        <v>148</v>
      </c>
      <c r="E147" s="228" t="s">
        <v>501</v>
      </c>
      <c r="F147" s="229" t="s">
        <v>502</v>
      </c>
      <c r="G147" s="230" t="s">
        <v>480</v>
      </c>
      <c r="H147" s="231">
        <v>1</v>
      </c>
      <c r="I147" s="232"/>
      <c r="J147" s="233">
        <f>ROUND(I147*H147,2)</f>
        <v>0</v>
      </c>
      <c r="K147" s="229" t="s">
        <v>1</v>
      </c>
      <c r="L147" s="45"/>
      <c r="M147" s="234" t="s">
        <v>1</v>
      </c>
      <c r="N147" s="235" t="s">
        <v>56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482</v>
      </c>
      <c r="AT147" s="238" t="s">
        <v>148</v>
      </c>
      <c r="AU147" s="238" t="s">
        <v>99</v>
      </c>
      <c r="AY147" s="17" t="s">
        <v>145</v>
      </c>
      <c r="BE147" s="239">
        <f>IF(N147="základní",J147,0)</f>
        <v>0</v>
      </c>
      <c r="BF147" s="239">
        <f>IF(N147="snížená",J147,0)</f>
        <v>0</v>
      </c>
      <c r="BG147" s="239">
        <f>IF(N147="zákl. přenesená",J147,0)</f>
        <v>0</v>
      </c>
      <c r="BH147" s="239">
        <f>IF(N147="sníž. přenesená",J147,0)</f>
        <v>0</v>
      </c>
      <c r="BI147" s="239">
        <f>IF(N147="nulová",J147,0)</f>
        <v>0</v>
      </c>
      <c r="BJ147" s="17" t="s">
        <v>23</v>
      </c>
      <c r="BK147" s="239">
        <f>ROUND(I147*H147,2)</f>
        <v>0</v>
      </c>
      <c r="BL147" s="17" t="s">
        <v>482</v>
      </c>
      <c r="BM147" s="238" t="s">
        <v>503</v>
      </c>
    </row>
    <row r="148" s="2" customFormat="1">
      <c r="A148" s="39"/>
      <c r="B148" s="40"/>
      <c r="C148" s="41"/>
      <c r="D148" s="240" t="s">
        <v>155</v>
      </c>
      <c r="E148" s="41"/>
      <c r="F148" s="241" t="s">
        <v>502</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7" t="s">
        <v>155</v>
      </c>
      <c r="AU148" s="17" t="s">
        <v>99</v>
      </c>
    </row>
    <row r="149" s="2" customFormat="1">
      <c r="A149" s="39"/>
      <c r="B149" s="40"/>
      <c r="C149" s="41"/>
      <c r="D149" s="240" t="s">
        <v>484</v>
      </c>
      <c r="E149" s="41"/>
      <c r="F149" s="247" t="s">
        <v>504</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7" t="s">
        <v>484</v>
      </c>
      <c r="AU149" s="17" t="s">
        <v>99</v>
      </c>
    </row>
    <row r="150" s="14" customFormat="1">
      <c r="A150" s="14"/>
      <c r="B150" s="258"/>
      <c r="C150" s="259"/>
      <c r="D150" s="240" t="s">
        <v>161</v>
      </c>
      <c r="E150" s="260" t="s">
        <v>1</v>
      </c>
      <c r="F150" s="261" t="s">
        <v>23</v>
      </c>
      <c r="G150" s="259"/>
      <c r="H150" s="262">
        <v>1</v>
      </c>
      <c r="I150" s="263"/>
      <c r="J150" s="259"/>
      <c r="K150" s="259"/>
      <c r="L150" s="264"/>
      <c r="M150" s="265"/>
      <c r="N150" s="266"/>
      <c r="O150" s="266"/>
      <c r="P150" s="266"/>
      <c r="Q150" s="266"/>
      <c r="R150" s="266"/>
      <c r="S150" s="266"/>
      <c r="T150" s="267"/>
      <c r="U150" s="14"/>
      <c r="V150" s="14"/>
      <c r="W150" s="14"/>
      <c r="X150" s="14"/>
      <c r="Y150" s="14"/>
      <c r="Z150" s="14"/>
      <c r="AA150" s="14"/>
      <c r="AB150" s="14"/>
      <c r="AC150" s="14"/>
      <c r="AD150" s="14"/>
      <c r="AE150" s="14"/>
      <c r="AT150" s="268" t="s">
        <v>161</v>
      </c>
      <c r="AU150" s="268" t="s">
        <v>99</v>
      </c>
      <c r="AV150" s="14" t="s">
        <v>99</v>
      </c>
      <c r="AW150" s="14" t="s">
        <v>48</v>
      </c>
      <c r="AX150" s="14" t="s">
        <v>91</v>
      </c>
      <c r="AY150" s="268" t="s">
        <v>145</v>
      </c>
    </row>
    <row r="151" s="15" customFormat="1">
      <c r="A151" s="15"/>
      <c r="B151" s="284"/>
      <c r="C151" s="285"/>
      <c r="D151" s="240" t="s">
        <v>161</v>
      </c>
      <c r="E151" s="286" t="s">
        <v>1</v>
      </c>
      <c r="F151" s="287" t="s">
        <v>486</v>
      </c>
      <c r="G151" s="285"/>
      <c r="H151" s="288">
        <v>1</v>
      </c>
      <c r="I151" s="289"/>
      <c r="J151" s="285"/>
      <c r="K151" s="285"/>
      <c r="L151" s="290"/>
      <c r="M151" s="291"/>
      <c r="N151" s="292"/>
      <c r="O151" s="292"/>
      <c r="P151" s="292"/>
      <c r="Q151" s="292"/>
      <c r="R151" s="292"/>
      <c r="S151" s="292"/>
      <c r="T151" s="293"/>
      <c r="U151" s="15"/>
      <c r="V151" s="15"/>
      <c r="W151" s="15"/>
      <c r="X151" s="15"/>
      <c r="Y151" s="15"/>
      <c r="Z151" s="15"/>
      <c r="AA151" s="15"/>
      <c r="AB151" s="15"/>
      <c r="AC151" s="15"/>
      <c r="AD151" s="15"/>
      <c r="AE151" s="15"/>
      <c r="AT151" s="294" t="s">
        <v>161</v>
      </c>
      <c r="AU151" s="294" t="s">
        <v>99</v>
      </c>
      <c r="AV151" s="15" t="s">
        <v>153</v>
      </c>
      <c r="AW151" s="15" t="s">
        <v>48</v>
      </c>
      <c r="AX151" s="15" t="s">
        <v>23</v>
      </c>
      <c r="AY151" s="294" t="s">
        <v>145</v>
      </c>
    </row>
    <row r="152" s="2" customFormat="1" ht="16.5" customHeight="1">
      <c r="A152" s="39"/>
      <c r="B152" s="40"/>
      <c r="C152" s="227" t="s">
        <v>194</v>
      </c>
      <c r="D152" s="227" t="s">
        <v>148</v>
      </c>
      <c r="E152" s="228" t="s">
        <v>505</v>
      </c>
      <c r="F152" s="229" t="s">
        <v>506</v>
      </c>
      <c r="G152" s="230" t="s">
        <v>480</v>
      </c>
      <c r="H152" s="231">
        <v>1</v>
      </c>
      <c r="I152" s="232"/>
      <c r="J152" s="233">
        <f>ROUND(I152*H152,2)</f>
        <v>0</v>
      </c>
      <c r="K152" s="229" t="s">
        <v>1</v>
      </c>
      <c r="L152" s="45"/>
      <c r="M152" s="234" t="s">
        <v>1</v>
      </c>
      <c r="N152" s="235" t="s">
        <v>56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482</v>
      </c>
      <c r="AT152" s="238" t="s">
        <v>148</v>
      </c>
      <c r="AU152" s="238" t="s">
        <v>99</v>
      </c>
      <c r="AY152" s="17" t="s">
        <v>145</v>
      </c>
      <c r="BE152" s="239">
        <f>IF(N152="základní",J152,0)</f>
        <v>0</v>
      </c>
      <c r="BF152" s="239">
        <f>IF(N152="snížená",J152,0)</f>
        <v>0</v>
      </c>
      <c r="BG152" s="239">
        <f>IF(N152="zákl. přenesená",J152,0)</f>
        <v>0</v>
      </c>
      <c r="BH152" s="239">
        <f>IF(N152="sníž. přenesená",J152,0)</f>
        <v>0</v>
      </c>
      <c r="BI152" s="239">
        <f>IF(N152="nulová",J152,0)</f>
        <v>0</v>
      </c>
      <c r="BJ152" s="17" t="s">
        <v>23</v>
      </c>
      <c r="BK152" s="239">
        <f>ROUND(I152*H152,2)</f>
        <v>0</v>
      </c>
      <c r="BL152" s="17" t="s">
        <v>482</v>
      </c>
      <c r="BM152" s="238" t="s">
        <v>507</v>
      </c>
    </row>
    <row r="153" s="2" customFormat="1">
      <c r="A153" s="39"/>
      <c r="B153" s="40"/>
      <c r="C153" s="41"/>
      <c r="D153" s="240" t="s">
        <v>155</v>
      </c>
      <c r="E153" s="41"/>
      <c r="F153" s="241" t="s">
        <v>506</v>
      </c>
      <c r="G153" s="41"/>
      <c r="H153" s="41"/>
      <c r="I153" s="242"/>
      <c r="J153" s="41"/>
      <c r="K153" s="41"/>
      <c r="L153" s="45"/>
      <c r="M153" s="243"/>
      <c r="N153" s="244"/>
      <c r="O153" s="92"/>
      <c r="P153" s="92"/>
      <c r="Q153" s="92"/>
      <c r="R153" s="92"/>
      <c r="S153" s="92"/>
      <c r="T153" s="93"/>
      <c r="U153" s="39"/>
      <c r="V153" s="39"/>
      <c r="W153" s="39"/>
      <c r="X153" s="39"/>
      <c r="Y153" s="39"/>
      <c r="Z153" s="39"/>
      <c r="AA153" s="39"/>
      <c r="AB153" s="39"/>
      <c r="AC153" s="39"/>
      <c r="AD153" s="39"/>
      <c r="AE153" s="39"/>
      <c r="AT153" s="17" t="s">
        <v>155</v>
      </c>
      <c r="AU153" s="17" t="s">
        <v>99</v>
      </c>
    </row>
    <row r="154" s="2" customFormat="1">
      <c r="A154" s="39"/>
      <c r="B154" s="40"/>
      <c r="C154" s="41"/>
      <c r="D154" s="240" t="s">
        <v>484</v>
      </c>
      <c r="E154" s="41"/>
      <c r="F154" s="247" t="s">
        <v>508</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7" t="s">
        <v>484</v>
      </c>
      <c r="AU154" s="17" t="s">
        <v>99</v>
      </c>
    </row>
    <row r="155" s="14" customFormat="1">
      <c r="A155" s="14"/>
      <c r="B155" s="258"/>
      <c r="C155" s="259"/>
      <c r="D155" s="240" t="s">
        <v>161</v>
      </c>
      <c r="E155" s="260" t="s">
        <v>1</v>
      </c>
      <c r="F155" s="261" t="s">
        <v>23</v>
      </c>
      <c r="G155" s="259"/>
      <c r="H155" s="262">
        <v>1</v>
      </c>
      <c r="I155" s="263"/>
      <c r="J155" s="259"/>
      <c r="K155" s="259"/>
      <c r="L155" s="264"/>
      <c r="M155" s="265"/>
      <c r="N155" s="266"/>
      <c r="O155" s="266"/>
      <c r="P155" s="266"/>
      <c r="Q155" s="266"/>
      <c r="R155" s="266"/>
      <c r="S155" s="266"/>
      <c r="T155" s="267"/>
      <c r="U155" s="14"/>
      <c r="V155" s="14"/>
      <c r="W155" s="14"/>
      <c r="X155" s="14"/>
      <c r="Y155" s="14"/>
      <c r="Z155" s="14"/>
      <c r="AA155" s="14"/>
      <c r="AB155" s="14"/>
      <c r="AC155" s="14"/>
      <c r="AD155" s="14"/>
      <c r="AE155" s="14"/>
      <c r="AT155" s="268" t="s">
        <v>161</v>
      </c>
      <c r="AU155" s="268" t="s">
        <v>99</v>
      </c>
      <c r="AV155" s="14" t="s">
        <v>99</v>
      </c>
      <c r="AW155" s="14" t="s">
        <v>48</v>
      </c>
      <c r="AX155" s="14" t="s">
        <v>91</v>
      </c>
      <c r="AY155" s="268" t="s">
        <v>145</v>
      </c>
    </row>
    <row r="156" s="15" customFormat="1">
      <c r="A156" s="15"/>
      <c r="B156" s="284"/>
      <c r="C156" s="285"/>
      <c r="D156" s="240" t="s">
        <v>161</v>
      </c>
      <c r="E156" s="286" t="s">
        <v>1</v>
      </c>
      <c r="F156" s="287" t="s">
        <v>486</v>
      </c>
      <c r="G156" s="285"/>
      <c r="H156" s="288">
        <v>1</v>
      </c>
      <c r="I156" s="289"/>
      <c r="J156" s="285"/>
      <c r="K156" s="285"/>
      <c r="L156" s="290"/>
      <c r="M156" s="291"/>
      <c r="N156" s="292"/>
      <c r="O156" s="292"/>
      <c r="P156" s="292"/>
      <c r="Q156" s="292"/>
      <c r="R156" s="292"/>
      <c r="S156" s="292"/>
      <c r="T156" s="293"/>
      <c r="U156" s="15"/>
      <c r="V156" s="15"/>
      <c r="W156" s="15"/>
      <c r="X156" s="15"/>
      <c r="Y156" s="15"/>
      <c r="Z156" s="15"/>
      <c r="AA156" s="15"/>
      <c r="AB156" s="15"/>
      <c r="AC156" s="15"/>
      <c r="AD156" s="15"/>
      <c r="AE156" s="15"/>
      <c r="AT156" s="294" t="s">
        <v>161</v>
      </c>
      <c r="AU156" s="294" t="s">
        <v>99</v>
      </c>
      <c r="AV156" s="15" t="s">
        <v>153</v>
      </c>
      <c r="AW156" s="15" t="s">
        <v>48</v>
      </c>
      <c r="AX156" s="15" t="s">
        <v>23</v>
      </c>
      <c r="AY156" s="294" t="s">
        <v>145</v>
      </c>
    </row>
    <row r="157" s="2" customFormat="1" ht="16.5" customHeight="1">
      <c r="A157" s="39"/>
      <c r="B157" s="40"/>
      <c r="C157" s="227" t="s">
        <v>200</v>
      </c>
      <c r="D157" s="227" t="s">
        <v>148</v>
      </c>
      <c r="E157" s="228" t="s">
        <v>509</v>
      </c>
      <c r="F157" s="229" t="s">
        <v>510</v>
      </c>
      <c r="G157" s="230" t="s">
        <v>480</v>
      </c>
      <c r="H157" s="231">
        <v>1</v>
      </c>
      <c r="I157" s="232"/>
      <c r="J157" s="233">
        <f>ROUND(I157*H157,2)</f>
        <v>0</v>
      </c>
      <c r="K157" s="229" t="s">
        <v>1</v>
      </c>
      <c r="L157" s="45"/>
      <c r="M157" s="234" t="s">
        <v>1</v>
      </c>
      <c r="N157" s="235" t="s">
        <v>56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482</v>
      </c>
      <c r="AT157" s="238" t="s">
        <v>148</v>
      </c>
      <c r="AU157" s="238" t="s">
        <v>99</v>
      </c>
      <c r="AY157" s="17" t="s">
        <v>145</v>
      </c>
      <c r="BE157" s="239">
        <f>IF(N157="základní",J157,0)</f>
        <v>0</v>
      </c>
      <c r="BF157" s="239">
        <f>IF(N157="snížená",J157,0)</f>
        <v>0</v>
      </c>
      <c r="BG157" s="239">
        <f>IF(N157="zákl. přenesená",J157,0)</f>
        <v>0</v>
      </c>
      <c r="BH157" s="239">
        <f>IF(N157="sníž. přenesená",J157,0)</f>
        <v>0</v>
      </c>
      <c r="BI157" s="239">
        <f>IF(N157="nulová",J157,0)</f>
        <v>0</v>
      </c>
      <c r="BJ157" s="17" t="s">
        <v>23</v>
      </c>
      <c r="BK157" s="239">
        <f>ROUND(I157*H157,2)</f>
        <v>0</v>
      </c>
      <c r="BL157" s="17" t="s">
        <v>482</v>
      </c>
      <c r="BM157" s="238" t="s">
        <v>511</v>
      </c>
    </row>
    <row r="158" s="2" customFormat="1">
      <c r="A158" s="39"/>
      <c r="B158" s="40"/>
      <c r="C158" s="41"/>
      <c r="D158" s="240" t="s">
        <v>155</v>
      </c>
      <c r="E158" s="41"/>
      <c r="F158" s="241" t="s">
        <v>510</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7" t="s">
        <v>155</v>
      </c>
      <c r="AU158" s="17" t="s">
        <v>99</v>
      </c>
    </row>
    <row r="159" s="2" customFormat="1">
      <c r="A159" s="39"/>
      <c r="B159" s="40"/>
      <c r="C159" s="41"/>
      <c r="D159" s="240" t="s">
        <v>484</v>
      </c>
      <c r="E159" s="41"/>
      <c r="F159" s="247" t="s">
        <v>512</v>
      </c>
      <c r="G159" s="41"/>
      <c r="H159" s="41"/>
      <c r="I159" s="242"/>
      <c r="J159" s="41"/>
      <c r="K159" s="41"/>
      <c r="L159" s="45"/>
      <c r="M159" s="243"/>
      <c r="N159" s="244"/>
      <c r="O159" s="92"/>
      <c r="P159" s="92"/>
      <c r="Q159" s="92"/>
      <c r="R159" s="92"/>
      <c r="S159" s="92"/>
      <c r="T159" s="93"/>
      <c r="U159" s="39"/>
      <c r="V159" s="39"/>
      <c r="W159" s="39"/>
      <c r="X159" s="39"/>
      <c r="Y159" s="39"/>
      <c r="Z159" s="39"/>
      <c r="AA159" s="39"/>
      <c r="AB159" s="39"/>
      <c r="AC159" s="39"/>
      <c r="AD159" s="39"/>
      <c r="AE159" s="39"/>
      <c r="AT159" s="17" t="s">
        <v>484</v>
      </c>
      <c r="AU159" s="17" t="s">
        <v>99</v>
      </c>
    </row>
    <row r="160" s="14" customFormat="1">
      <c r="A160" s="14"/>
      <c r="B160" s="258"/>
      <c r="C160" s="259"/>
      <c r="D160" s="240" t="s">
        <v>161</v>
      </c>
      <c r="E160" s="260" t="s">
        <v>1</v>
      </c>
      <c r="F160" s="261" t="s">
        <v>23</v>
      </c>
      <c r="G160" s="259"/>
      <c r="H160" s="262">
        <v>1</v>
      </c>
      <c r="I160" s="263"/>
      <c r="J160" s="259"/>
      <c r="K160" s="259"/>
      <c r="L160" s="264"/>
      <c r="M160" s="265"/>
      <c r="N160" s="266"/>
      <c r="O160" s="266"/>
      <c r="P160" s="266"/>
      <c r="Q160" s="266"/>
      <c r="R160" s="266"/>
      <c r="S160" s="266"/>
      <c r="T160" s="267"/>
      <c r="U160" s="14"/>
      <c r="V160" s="14"/>
      <c r="W160" s="14"/>
      <c r="X160" s="14"/>
      <c r="Y160" s="14"/>
      <c r="Z160" s="14"/>
      <c r="AA160" s="14"/>
      <c r="AB160" s="14"/>
      <c r="AC160" s="14"/>
      <c r="AD160" s="14"/>
      <c r="AE160" s="14"/>
      <c r="AT160" s="268" t="s">
        <v>161</v>
      </c>
      <c r="AU160" s="268" t="s">
        <v>99</v>
      </c>
      <c r="AV160" s="14" t="s">
        <v>99</v>
      </c>
      <c r="AW160" s="14" t="s">
        <v>48</v>
      </c>
      <c r="AX160" s="14" t="s">
        <v>91</v>
      </c>
      <c r="AY160" s="268" t="s">
        <v>145</v>
      </c>
    </row>
    <row r="161" s="15" customFormat="1">
      <c r="A161" s="15"/>
      <c r="B161" s="284"/>
      <c r="C161" s="285"/>
      <c r="D161" s="240" t="s">
        <v>161</v>
      </c>
      <c r="E161" s="286" t="s">
        <v>1</v>
      </c>
      <c r="F161" s="287" t="s">
        <v>486</v>
      </c>
      <c r="G161" s="285"/>
      <c r="H161" s="288">
        <v>1</v>
      </c>
      <c r="I161" s="289"/>
      <c r="J161" s="285"/>
      <c r="K161" s="285"/>
      <c r="L161" s="290"/>
      <c r="M161" s="291"/>
      <c r="N161" s="292"/>
      <c r="O161" s="292"/>
      <c r="P161" s="292"/>
      <c r="Q161" s="292"/>
      <c r="R161" s="292"/>
      <c r="S161" s="292"/>
      <c r="T161" s="293"/>
      <c r="U161" s="15"/>
      <c r="V161" s="15"/>
      <c r="W161" s="15"/>
      <c r="X161" s="15"/>
      <c r="Y161" s="15"/>
      <c r="Z161" s="15"/>
      <c r="AA161" s="15"/>
      <c r="AB161" s="15"/>
      <c r="AC161" s="15"/>
      <c r="AD161" s="15"/>
      <c r="AE161" s="15"/>
      <c r="AT161" s="294" t="s">
        <v>161</v>
      </c>
      <c r="AU161" s="294" t="s">
        <v>99</v>
      </c>
      <c r="AV161" s="15" t="s">
        <v>153</v>
      </c>
      <c r="AW161" s="15" t="s">
        <v>48</v>
      </c>
      <c r="AX161" s="15" t="s">
        <v>23</v>
      </c>
      <c r="AY161" s="294" t="s">
        <v>145</v>
      </c>
    </row>
    <row r="162" s="12" customFormat="1" ht="22.8" customHeight="1">
      <c r="A162" s="12"/>
      <c r="B162" s="211"/>
      <c r="C162" s="212"/>
      <c r="D162" s="213" t="s">
        <v>90</v>
      </c>
      <c r="E162" s="225" t="s">
        <v>513</v>
      </c>
      <c r="F162" s="225" t="s">
        <v>514</v>
      </c>
      <c r="G162" s="212"/>
      <c r="H162" s="212"/>
      <c r="I162" s="215"/>
      <c r="J162" s="226">
        <f>BK162</f>
        <v>0</v>
      </c>
      <c r="K162" s="212"/>
      <c r="L162" s="217"/>
      <c r="M162" s="218"/>
      <c r="N162" s="219"/>
      <c r="O162" s="219"/>
      <c r="P162" s="220">
        <f>SUM(P163:P195)</f>
        <v>0</v>
      </c>
      <c r="Q162" s="219"/>
      <c r="R162" s="220">
        <f>SUM(R163:R195)</f>
        <v>0</v>
      </c>
      <c r="S162" s="219"/>
      <c r="T162" s="221">
        <f>SUM(T163:T195)</f>
        <v>0</v>
      </c>
      <c r="U162" s="12"/>
      <c r="V162" s="12"/>
      <c r="W162" s="12"/>
      <c r="X162" s="12"/>
      <c r="Y162" s="12"/>
      <c r="Z162" s="12"/>
      <c r="AA162" s="12"/>
      <c r="AB162" s="12"/>
      <c r="AC162" s="12"/>
      <c r="AD162" s="12"/>
      <c r="AE162" s="12"/>
      <c r="AR162" s="222" t="s">
        <v>185</v>
      </c>
      <c r="AT162" s="223" t="s">
        <v>90</v>
      </c>
      <c r="AU162" s="223" t="s">
        <v>23</v>
      </c>
      <c r="AY162" s="222" t="s">
        <v>145</v>
      </c>
      <c r="BK162" s="224">
        <f>SUM(BK163:BK195)</f>
        <v>0</v>
      </c>
    </row>
    <row r="163" s="2" customFormat="1" ht="16.5" customHeight="1">
      <c r="A163" s="39"/>
      <c r="B163" s="40"/>
      <c r="C163" s="227" t="s">
        <v>204</v>
      </c>
      <c r="D163" s="227" t="s">
        <v>148</v>
      </c>
      <c r="E163" s="228" t="s">
        <v>515</v>
      </c>
      <c r="F163" s="229" t="s">
        <v>516</v>
      </c>
      <c r="G163" s="230" t="s">
        <v>480</v>
      </c>
      <c r="H163" s="231">
        <v>1</v>
      </c>
      <c r="I163" s="232"/>
      <c r="J163" s="233">
        <f>ROUND(I163*H163,2)</f>
        <v>0</v>
      </c>
      <c r="K163" s="229" t="s">
        <v>1</v>
      </c>
      <c r="L163" s="45"/>
      <c r="M163" s="234" t="s">
        <v>1</v>
      </c>
      <c r="N163" s="235" t="s">
        <v>56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482</v>
      </c>
      <c r="AT163" s="238" t="s">
        <v>148</v>
      </c>
      <c r="AU163" s="238" t="s">
        <v>99</v>
      </c>
      <c r="AY163" s="17" t="s">
        <v>145</v>
      </c>
      <c r="BE163" s="239">
        <f>IF(N163="základní",J163,0)</f>
        <v>0</v>
      </c>
      <c r="BF163" s="239">
        <f>IF(N163="snížená",J163,0)</f>
        <v>0</v>
      </c>
      <c r="BG163" s="239">
        <f>IF(N163="zákl. přenesená",J163,0)</f>
        <v>0</v>
      </c>
      <c r="BH163" s="239">
        <f>IF(N163="sníž. přenesená",J163,0)</f>
        <v>0</v>
      </c>
      <c r="BI163" s="239">
        <f>IF(N163="nulová",J163,0)</f>
        <v>0</v>
      </c>
      <c r="BJ163" s="17" t="s">
        <v>23</v>
      </c>
      <c r="BK163" s="239">
        <f>ROUND(I163*H163,2)</f>
        <v>0</v>
      </c>
      <c r="BL163" s="17" t="s">
        <v>482</v>
      </c>
      <c r="BM163" s="238" t="s">
        <v>517</v>
      </c>
    </row>
    <row r="164" s="2" customFormat="1">
      <c r="A164" s="39"/>
      <c r="B164" s="40"/>
      <c r="C164" s="41"/>
      <c r="D164" s="240" t="s">
        <v>155</v>
      </c>
      <c r="E164" s="41"/>
      <c r="F164" s="241" t="s">
        <v>516</v>
      </c>
      <c r="G164" s="41"/>
      <c r="H164" s="41"/>
      <c r="I164" s="242"/>
      <c r="J164" s="41"/>
      <c r="K164" s="41"/>
      <c r="L164" s="45"/>
      <c r="M164" s="243"/>
      <c r="N164" s="244"/>
      <c r="O164" s="92"/>
      <c r="P164" s="92"/>
      <c r="Q164" s="92"/>
      <c r="R164" s="92"/>
      <c r="S164" s="92"/>
      <c r="T164" s="93"/>
      <c r="U164" s="39"/>
      <c r="V164" s="39"/>
      <c r="W164" s="39"/>
      <c r="X164" s="39"/>
      <c r="Y164" s="39"/>
      <c r="Z164" s="39"/>
      <c r="AA164" s="39"/>
      <c r="AB164" s="39"/>
      <c r="AC164" s="39"/>
      <c r="AD164" s="39"/>
      <c r="AE164" s="39"/>
      <c r="AT164" s="17" t="s">
        <v>155</v>
      </c>
      <c r="AU164" s="17" t="s">
        <v>99</v>
      </c>
    </row>
    <row r="165" s="2" customFormat="1">
      <c r="A165" s="39"/>
      <c r="B165" s="40"/>
      <c r="C165" s="41"/>
      <c r="D165" s="240" t="s">
        <v>484</v>
      </c>
      <c r="E165" s="41"/>
      <c r="F165" s="247" t="s">
        <v>518</v>
      </c>
      <c r="G165" s="41"/>
      <c r="H165" s="41"/>
      <c r="I165" s="242"/>
      <c r="J165" s="41"/>
      <c r="K165" s="41"/>
      <c r="L165" s="45"/>
      <c r="M165" s="243"/>
      <c r="N165" s="244"/>
      <c r="O165" s="92"/>
      <c r="P165" s="92"/>
      <c r="Q165" s="92"/>
      <c r="R165" s="92"/>
      <c r="S165" s="92"/>
      <c r="T165" s="93"/>
      <c r="U165" s="39"/>
      <c r="V165" s="39"/>
      <c r="W165" s="39"/>
      <c r="X165" s="39"/>
      <c r="Y165" s="39"/>
      <c r="Z165" s="39"/>
      <c r="AA165" s="39"/>
      <c r="AB165" s="39"/>
      <c r="AC165" s="39"/>
      <c r="AD165" s="39"/>
      <c r="AE165" s="39"/>
      <c r="AT165" s="17" t="s">
        <v>484</v>
      </c>
      <c r="AU165" s="17" t="s">
        <v>99</v>
      </c>
    </row>
    <row r="166" s="14" customFormat="1">
      <c r="A166" s="14"/>
      <c r="B166" s="258"/>
      <c r="C166" s="259"/>
      <c r="D166" s="240" t="s">
        <v>161</v>
      </c>
      <c r="E166" s="260" t="s">
        <v>1</v>
      </c>
      <c r="F166" s="261" t="s">
        <v>23</v>
      </c>
      <c r="G166" s="259"/>
      <c r="H166" s="262">
        <v>1</v>
      </c>
      <c r="I166" s="263"/>
      <c r="J166" s="259"/>
      <c r="K166" s="259"/>
      <c r="L166" s="264"/>
      <c r="M166" s="265"/>
      <c r="N166" s="266"/>
      <c r="O166" s="266"/>
      <c r="P166" s="266"/>
      <c r="Q166" s="266"/>
      <c r="R166" s="266"/>
      <c r="S166" s="266"/>
      <c r="T166" s="267"/>
      <c r="U166" s="14"/>
      <c r="V166" s="14"/>
      <c r="W166" s="14"/>
      <c r="X166" s="14"/>
      <c r="Y166" s="14"/>
      <c r="Z166" s="14"/>
      <c r="AA166" s="14"/>
      <c r="AB166" s="14"/>
      <c r="AC166" s="14"/>
      <c r="AD166" s="14"/>
      <c r="AE166" s="14"/>
      <c r="AT166" s="268" t="s">
        <v>161</v>
      </c>
      <c r="AU166" s="268" t="s">
        <v>99</v>
      </c>
      <c r="AV166" s="14" t="s">
        <v>99</v>
      </c>
      <c r="AW166" s="14" t="s">
        <v>48</v>
      </c>
      <c r="AX166" s="14" t="s">
        <v>91</v>
      </c>
      <c r="AY166" s="268" t="s">
        <v>145</v>
      </c>
    </row>
    <row r="167" s="15" customFormat="1">
      <c r="A167" s="15"/>
      <c r="B167" s="284"/>
      <c r="C167" s="285"/>
      <c r="D167" s="240" t="s">
        <v>161</v>
      </c>
      <c r="E167" s="286" t="s">
        <v>1</v>
      </c>
      <c r="F167" s="287" t="s">
        <v>486</v>
      </c>
      <c r="G167" s="285"/>
      <c r="H167" s="288">
        <v>1</v>
      </c>
      <c r="I167" s="289"/>
      <c r="J167" s="285"/>
      <c r="K167" s="285"/>
      <c r="L167" s="290"/>
      <c r="M167" s="291"/>
      <c r="N167" s="292"/>
      <c r="O167" s="292"/>
      <c r="P167" s="292"/>
      <c r="Q167" s="292"/>
      <c r="R167" s="292"/>
      <c r="S167" s="292"/>
      <c r="T167" s="293"/>
      <c r="U167" s="15"/>
      <c r="V167" s="15"/>
      <c r="W167" s="15"/>
      <c r="X167" s="15"/>
      <c r="Y167" s="15"/>
      <c r="Z167" s="15"/>
      <c r="AA167" s="15"/>
      <c r="AB167" s="15"/>
      <c r="AC167" s="15"/>
      <c r="AD167" s="15"/>
      <c r="AE167" s="15"/>
      <c r="AT167" s="294" t="s">
        <v>161</v>
      </c>
      <c r="AU167" s="294" t="s">
        <v>99</v>
      </c>
      <c r="AV167" s="15" t="s">
        <v>153</v>
      </c>
      <c r="AW167" s="15" t="s">
        <v>48</v>
      </c>
      <c r="AX167" s="15" t="s">
        <v>23</v>
      </c>
      <c r="AY167" s="294" t="s">
        <v>145</v>
      </c>
    </row>
    <row r="168" s="2" customFormat="1" ht="16.5" customHeight="1">
      <c r="A168" s="39"/>
      <c r="B168" s="40"/>
      <c r="C168" s="227" t="s">
        <v>214</v>
      </c>
      <c r="D168" s="227" t="s">
        <v>148</v>
      </c>
      <c r="E168" s="228" t="s">
        <v>519</v>
      </c>
      <c r="F168" s="229" t="s">
        <v>520</v>
      </c>
      <c r="G168" s="230" t="s">
        <v>480</v>
      </c>
      <c r="H168" s="231">
        <v>1</v>
      </c>
      <c r="I168" s="232"/>
      <c r="J168" s="233">
        <f>ROUND(I168*H168,2)</f>
        <v>0</v>
      </c>
      <c r="K168" s="229" t="s">
        <v>1</v>
      </c>
      <c r="L168" s="45"/>
      <c r="M168" s="234" t="s">
        <v>1</v>
      </c>
      <c r="N168" s="235" t="s">
        <v>56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482</v>
      </c>
      <c r="AT168" s="238" t="s">
        <v>148</v>
      </c>
      <c r="AU168" s="238" t="s">
        <v>99</v>
      </c>
      <c r="AY168" s="17" t="s">
        <v>145</v>
      </c>
      <c r="BE168" s="239">
        <f>IF(N168="základní",J168,0)</f>
        <v>0</v>
      </c>
      <c r="BF168" s="239">
        <f>IF(N168="snížená",J168,0)</f>
        <v>0</v>
      </c>
      <c r="BG168" s="239">
        <f>IF(N168="zákl. přenesená",J168,0)</f>
        <v>0</v>
      </c>
      <c r="BH168" s="239">
        <f>IF(N168="sníž. přenesená",J168,0)</f>
        <v>0</v>
      </c>
      <c r="BI168" s="239">
        <f>IF(N168="nulová",J168,0)</f>
        <v>0</v>
      </c>
      <c r="BJ168" s="17" t="s">
        <v>23</v>
      </c>
      <c r="BK168" s="239">
        <f>ROUND(I168*H168,2)</f>
        <v>0</v>
      </c>
      <c r="BL168" s="17" t="s">
        <v>482</v>
      </c>
      <c r="BM168" s="238" t="s">
        <v>521</v>
      </c>
    </row>
    <row r="169" s="2" customFormat="1">
      <c r="A169" s="39"/>
      <c r="B169" s="40"/>
      <c r="C169" s="41"/>
      <c r="D169" s="240" t="s">
        <v>155</v>
      </c>
      <c r="E169" s="41"/>
      <c r="F169" s="241" t="s">
        <v>520</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7" t="s">
        <v>155</v>
      </c>
      <c r="AU169" s="17" t="s">
        <v>99</v>
      </c>
    </row>
    <row r="170" s="2" customFormat="1">
      <c r="A170" s="39"/>
      <c r="B170" s="40"/>
      <c r="C170" s="41"/>
      <c r="D170" s="240" t="s">
        <v>484</v>
      </c>
      <c r="E170" s="41"/>
      <c r="F170" s="247" t="s">
        <v>522</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7" t="s">
        <v>484</v>
      </c>
      <c r="AU170" s="17" t="s">
        <v>99</v>
      </c>
    </row>
    <row r="171" s="14" customFormat="1">
      <c r="A171" s="14"/>
      <c r="B171" s="258"/>
      <c r="C171" s="259"/>
      <c r="D171" s="240" t="s">
        <v>161</v>
      </c>
      <c r="E171" s="260" t="s">
        <v>1</v>
      </c>
      <c r="F171" s="261" t="s">
        <v>523</v>
      </c>
      <c r="G171" s="259"/>
      <c r="H171" s="262">
        <v>1</v>
      </c>
      <c r="I171" s="263"/>
      <c r="J171" s="259"/>
      <c r="K171" s="259"/>
      <c r="L171" s="264"/>
      <c r="M171" s="265"/>
      <c r="N171" s="266"/>
      <c r="O171" s="266"/>
      <c r="P171" s="266"/>
      <c r="Q171" s="266"/>
      <c r="R171" s="266"/>
      <c r="S171" s="266"/>
      <c r="T171" s="267"/>
      <c r="U171" s="14"/>
      <c r="V171" s="14"/>
      <c r="W171" s="14"/>
      <c r="X171" s="14"/>
      <c r="Y171" s="14"/>
      <c r="Z171" s="14"/>
      <c r="AA171" s="14"/>
      <c r="AB171" s="14"/>
      <c r="AC171" s="14"/>
      <c r="AD171" s="14"/>
      <c r="AE171" s="14"/>
      <c r="AT171" s="268" t="s">
        <v>161</v>
      </c>
      <c r="AU171" s="268" t="s">
        <v>99</v>
      </c>
      <c r="AV171" s="14" t="s">
        <v>99</v>
      </c>
      <c r="AW171" s="14" t="s">
        <v>48</v>
      </c>
      <c r="AX171" s="14" t="s">
        <v>23</v>
      </c>
      <c r="AY171" s="268" t="s">
        <v>145</v>
      </c>
    </row>
    <row r="172" s="2" customFormat="1" ht="16.5" customHeight="1">
      <c r="A172" s="39"/>
      <c r="B172" s="40"/>
      <c r="C172" s="227" t="s">
        <v>28</v>
      </c>
      <c r="D172" s="227" t="s">
        <v>148</v>
      </c>
      <c r="E172" s="228" t="s">
        <v>524</v>
      </c>
      <c r="F172" s="229" t="s">
        <v>525</v>
      </c>
      <c r="G172" s="230" t="s">
        <v>480</v>
      </c>
      <c r="H172" s="231">
        <v>1</v>
      </c>
      <c r="I172" s="232"/>
      <c r="J172" s="233">
        <f>ROUND(I172*H172,2)</f>
        <v>0</v>
      </c>
      <c r="K172" s="229" t="s">
        <v>526</v>
      </c>
      <c r="L172" s="45"/>
      <c r="M172" s="234" t="s">
        <v>1</v>
      </c>
      <c r="N172" s="235" t="s">
        <v>56</v>
      </c>
      <c r="O172" s="92"/>
      <c r="P172" s="236">
        <f>O172*H172</f>
        <v>0</v>
      </c>
      <c r="Q172" s="236">
        <v>0</v>
      </c>
      <c r="R172" s="236">
        <f>Q172*H172</f>
        <v>0</v>
      </c>
      <c r="S172" s="236">
        <v>0</v>
      </c>
      <c r="T172" s="237">
        <f>S172*H172</f>
        <v>0</v>
      </c>
      <c r="U172" s="39"/>
      <c r="V172" s="39"/>
      <c r="W172" s="39"/>
      <c r="X172" s="39"/>
      <c r="Y172" s="39"/>
      <c r="Z172" s="39"/>
      <c r="AA172" s="39"/>
      <c r="AB172" s="39"/>
      <c r="AC172" s="39"/>
      <c r="AD172" s="39"/>
      <c r="AE172" s="39"/>
      <c r="AR172" s="238" t="s">
        <v>482</v>
      </c>
      <c r="AT172" s="238" t="s">
        <v>148</v>
      </c>
      <c r="AU172" s="238" t="s">
        <v>99</v>
      </c>
      <c r="AY172" s="17" t="s">
        <v>145</v>
      </c>
      <c r="BE172" s="239">
        <f>IF(N172="základní",J172,0)</f>
        <v>0</v>
      </c>
      <c r="BF172" s="239">
        <f>IF(N172="snížená",J172,0)</f>
        <v>0</v>
      </c>
      <c r="BG172" s="239">
        <f>IF(N172="zákl. přenesená",J172,0)</f>
        <v>0</v>
      </c>
      <c r="BH172" s="239">
        <f>IF(N172="sníž. přenesená",J172,0)</f>
        <v>0</v>
      </c>
      <c r="BI172" s="239">
        <f>IF(N172="nulová",J172,0)</f>
        <v>0</v>
      </c>
      <c r="BJ172" s="17" t="s">
        <v>23</v>
      </c>
      <c r="BK172" s="239">
        <f>ROUND(I172*H172,2)</f>
        <v>0</v>
      </c>
      <c r="BL172" s="17" t="s">
        <v>482</v>
      </c>
      <c r="BM172" s="238" t="s">
        <v>527</v>
      </c>
    </row>
    <row r="173" s="2" customFormat="1">
      <c r="A173" s="39"/>
      <c r="B173" s="40"/>
      <c r="C173" s="41"/>
      <c r="D173" s="240" t="s">
        <v>155</v>
      </c>
      <c r="E173" s="41"/>
      <c r="F173" s="241" t="s">
        <v>525</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7" t="s">
        <v>155</v>
      </c>
      <c r="AU173" s="17" t="s">
        <v>99</v>
      </c>
    </row>
    <row r="174" s="2" customFormat="1">
      <c r="A174" s="39"/>
      <c r="B174" s="40"/>
      <c r="C174" s="41"/>
      <c r="D174" s="240" t="s">
        <v>484</v>
      </c>
      <c r="E174" s="41"/>
      <c r="F174" s="247" t="s">
        <v>528</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7" t="s">
        <v>484</v>
      </c>
      <c r="AU174" s="17" t="s">
        <v>99</v>
      </c>
    </row>
    <row r="175" s="14" customFormat="1">
      <c r="A175" s="14"/>
      <c r="B175" s="258"/>
      <c r="C175" s="259"/>
      <c r="D175" s="240" t="s">
        <v>161</v>
      </c>
      <c r="E175" s="260" t="s">
        <v>1</v>
      </c>
      <c r="F175" s="261" t="s">
        <v>23</v>
      </c>
      <c r="G175" s="259"/>
      <c r="H175" s="262">
        <v>1</v>
      </c>
      <c r="I175" s="263"/>
      <c r="J175" s="259"/>
      <c r="K175" s="259"/>
      <c r="L175" s="264"/>
      <c r="M175" s="265"/>
      <c r="N175" s="266"/>
      <c r="O175" s="266"/>
      <c r="P175" s="266"/>
      <c r="Q175" s="266"/>
      <c r="R175" s="266"/>
      <c r="S175" s="266"/>
      <c r="T175" s="267"/>
      <c r="U175" s="14"/>
      <c r="V175" s="14"/>
      <c r="W175" s="14"/>
      <c r="X175" s="14"/>
      <c r="Y175" s="14"/>
      <c r="Z175" s="14"/>
      <c r="AA175" s="14"/>
      <c r="AB175" s="14"/>
      <c r="AC175" s="14"/>
      <c r="AD175" s="14"/>
      <c r="AE175" s="14"/>
      <c r="AT175" s="268" t="s">
        <v>161</v>
      </c>
      <c r="AU175" s="268" t="s">
        <v>99</v>
      </c>
      <c r="AV175" s="14" t="s">
        <v>99</v>
      </c>
      <c r="AW175" s="14" t="s">
        <v>48</v>
      </c>
      <c r="AX175" s="14" t="s">
        <v>91</v>
      </c>
      <c r="AY175" s="268" t="s">
        <v>145</v>
      </c>
    </row>
    <row r="176" s="15" customFormat="1">
      <c r="A176" s="15"/>
      <c r="B176" s="284"/>
      <c r="C176" s="285"/>
      <c r="D176" s="240" t="s">
        <v>161</v>
      </c>
      <c r="E176" s="286" t="s">
        <v>1</v>
      </c>
      <c r="F176" s="287" t="s">
        <v>486</v>
      </c>
      <c r="G176" s="285"/>
      <c r="H176" s="288">
        <v>1</v>
      </c>
      <c r="I176" s="289"/>
      <c r="J176" s="285"/>
      <c r="K176" s="285"/>
      <c r="L176" s="290"/>
      <c r="M176" s="291"/>
      <c r="N176" s="292"/>
      <c r="O176" s="292"/>
      <c r="P176" s="292"/>
      <c r="Q176" s="292"/>
      <c r="R176" s="292"/>
      <c r="S176" s="292"/>
      <c r="T176" s="293"/>
      <c r="U176" s="15"/>
      <c r="V176" s="15"/>
      <c r="W176" s="15"/>
      <c r="X176" s="15"/>
      <c r="Y176" s="15"/>
      <c r="Z176" s="15"/>
      <c r="AA176" s="15"/>
      <c r="AB176" s="15"/>
      <c r="AC176" s="15"/>
      <c r="AD176" s="15"/>
      <c r="AE176" s="15"/>
      <c r="AT176" s="294" t="s">
        <v>161</v>
      </c>
      <c r="AU176" s="294" t="s">
        <v>99</v>
      </c>
      <c r="AV176" s="15" t="s">
        <v>153</v>
      </c>
      <c r="AW176" s="15" t="s">
        <v>48</v>
      </c>
      <c r="AX176" s="15" t="s">
        <v>23</v>
      </c>
      <c r="AY176" s="294" t="s">
        <v>145</v>
      </c>
    </row>
    <row r="177" s="2" customFormat="1" ht="16.5" customHeight="1">
      <c r="A177" s="39"/>
      <c r="B177" s="40"/>
      <c r="C177" s="227" t="s">
        <v>229</v>
      </c>
      <c r="D177" s="227" t="s">
        <v>148</v>
      </c>
      <c r="E177" s="228" t="s">
        <v>529</v>
      </c>
      <c r="F177" s="229" t="s">
        <v>530</v>
      </c>
      <c r="G177" s="230" t="s">
        <v>480</v>
      </c>
      <c r="H177" s="231">
        <v>1</v>
      </c>
      <c r="I177" s="232"/>
      <c r="J177" s="233">
        <f>ROUND(I177*H177,2)</f>
        <v>0</v>
      </c>
      <c r="K177" s="229" t="s">
        <v>1</v>
      </c>
      <c r="L177" s="45"/>
      <c r="M177" s="234" t="s">
        <v>1</v>
      </c>
      <c r="N177" s="235" t="s">
        <v>56</v>
      </c>
      <c r="O177" s="92"/>
      <c r="P177" s="236">
        <f>O177*H177</f>
        <v>0</v>
      </c>
      <c r="Q177" s="236">
        <v>0</v>
      </c>
      <c r="R177" s="236">
        <f>Q177*H177</f>
        <v>0</v>
      </c>
      <c r="S177" s="236">
        <v>0</v>
      </c>
      <c r="T177" s="237">
        <f>S177*H177</f>
        <v>0</v>
      </c>
      <c r="U177" s="39"/>
      <c r="V177" s="39"/>
      <c r="W177" s="39"/>
      <c r="X177" s="39"/>
      <c r="Y177" s="39"/>
      <c r="Z177" s="39"/>
      <c r="AA177" s="39"/>
      <c r="AB177" s="39"/>
      <c r="AC177" s="39"/>
      <c r="AD177" s="39"/>
      <c r="AE177" s="39"/>
      <c r="AR177" s="238" t="s">
        <v>482</v>
      </c>
      <c r="AT177" s="238" t="s">
        <v>148</v>
      </c>
      <c r="AU177" s="238" t="s">
        <v>99</v>
      </c>
      <c r="AY177" s="17" t="s">
        <v>145</v>
      </c>
      <c r="BE177" s="239">
        <f>IF(N177="základní",J177,0)</f>
        <v>0</v>
      </c>
      <c r="BF177" s="239">
        <f>IF(N177="snížená",J177,0)</f>
        <v>0</v>
      </c>
      <c r="BG177" s="239">
        <f>IF(N177="zákl. přenesená",J177,0)</f>
        <v>0</v>
      </c>
      <c r="BH177" s="239">
        <f>IF(N177="sníž. přenesená",J177,0)</f>
        <v>0</v>
      </c>
      <c r="BI177" s="239">
        <f>IF(N177="nulová",J177,0)</f>
        <v>0</v>
      </c>
      <c r="BJ177" s="17" t="s">
        <v>23</v>
      </c>
      <c r="BK177" s="239">
        <f>ROUND(I177*H177,2)</f>
        <v>0</v>
      </c>
      <c r="BL177" s="17" t="s">
        <v>482</v>
      </c>
      <c r="BM177" s="238" t="s">
        <v>531</v>
      </c>
    </row>
    <row r="178" s="2" customFormat="1">
      <c r="A178" s="39"/>
      <c r="B178" s="40"/>
      <c r="C178" s="41"/>
      <c r="D178" s="240" t="s">
        <v>155</v>
      </c>
      <c r="E178" s="41"/>
      <c r="F178" s="241" t="s">
        <v>532</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7" t="s">
        <v>155</v>
      </c>
      <c r="AU178" s="17" t="s">
        <v>99</v>
      </c>
    </row>
    <row r="179" s="2" customFormat="1">
      <c r="A179" s="39"/>
      <c r="B179" s="40"/>
      <c r="C179" s="41"/>
      <c r="D179" s="240" t="s">
        <v>484</v>
      </c>
      <c r="E179" s="41"/>
      <c r="F179" s="247" t="s">
        <v>533</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7" t="s">
        <v>484</v>
      </c>
      <c r="AU179" s="17" t="s">
        <v>99</v>
      </c>
    </row>
    <row r="180" s="14" customFormat="1">
      <c r="A180" s="14"/>
      <c r="B180" s="258"/>
      <c r="C180" s="259"/>
      <c r="D180" s="240" t="s">
        <v>161</v>
      </c>
      <c r="E180" s="260" t="s">
        <v>1</v>
      </c>
      <c r="F180" s="261" t="s">
        <v>23</v>
      </c>
      <c r="G180" s="259"/>
      <c r="H180" s="262">
        <v>1</v>
      </c>
      <c r="I180" s="263"/>
      <c r="J180" s="259"/>
      <c r="K180" s="259"/>
      <c r="L180" s="264"/>
      <c r="M180" s="265"/>
      <c r="N180" s="266"/>
      <c r="O180" s="266"/>
      <c r="P180" s="266"/>
      <c r="Q180" s="266"/>
      <c r="R180" s="266"/>
      <c r="S180" s="266"/>
      <c r="T180" s="267"/>
      <c r="U180" s="14"/>
      <c r="V180" s="14"/>
      <c r="W180" s="14"/>
      <c r="X180" s="14"/>
      <c r="Y180" s="14"/>
      <c r="Z180" s="14"/>
      <c r="AA180" s="14"/>
      <c r="AB180" s="14"/>
      <c r="AC180" s="14"/>
      <c r="AD180" s="14"/>
      <c r="AE180" s="14"/>
      <c r="AT180" s="268" t="s">
        <v>161</v>
      </c>
      <c r="AU180" s="268" t="s">
        <v>99</v>
      </c>
      <c r="AV180" s="14" t="s">
        <v>99</v>
      </c>
      <c r="AW180" s="14" t="s">
        <v>48</v>
      </c>
      <c r="AX180" s="14" t="s">
        <v>91</v>
      </c>
      <c r="AY180" s="268" t="s">
        <v>145</v>
      </c>
    </row>
    <row r="181" s="15" customFormat="1">
      <c r="A181" s="15"/>
      <c r="B181" s="284"/>
      <c r="C181" s="285"/>
      <c r="D181" s="240" t="s">
        <v>161</v>
      </c>
      <c r="E181" s="286" t="s">
        <v>1</v>
      </c>
      <c r="F181" s="287" t="s">
        <v>486</v>
      </c>
      <c r="G181" s="285"/>
      <c r="H181" s="288">
        <v>1</v>
      </c>
      <c r="I181" s="289"/>
      <c r="J181" s="285"/>
      <c r="K181" s="285"/>
      <c r="L181" s="290"/>
      <c r="M181" s="291"/>
      <c r="N181" s="292"/>
      <c r="O181" s="292"/>
      <c r="P181" s="292"/>
      <c r="Q181" s="292"/>
      <c r="R181" s="292"/>
      <c r="S181" s="292"/>
      <c r="T181" s="293"/>
      <c r="U181" s="15"/>
      <c r="V181" s="15"/>
      <c r="W181" s="15"/>
      <c r="X181" s="15"/>
      <c r="Y181" s="15"/>
      <c r="Z181" s="15"/>
      <c r="AA181" s="15"/>
      <c r="AB181" s="15"/>
      <c r="AC181" s="15"/>
      <c r="AD181" s="15"/>
      <c r="AE181" s="15"/>
      <c r="AT181" s="294" t="s">
        <v>161</v>
      </c>
      <c r="AU181" s="294" t="s">
        <v>99</v>
      </c>
      <c r="AV181" s="15" t="s">
        <v>153</v>
      </c>
      <c r="AW181" s="15" t="s">
        <v>48</v>
      </c>
      <c r="AX181" s="15" t="s">
        <v>23</v>
      </c>
      <c r="AY181" s="294" t="s">
        <v>145</v>
      </c>
    </row>
    <row r="182" s="2" customFormat="1" ht="16.5" customHeight="1">
      <c r="A182" s="39"/>
      <c r="B182" s="40"/>
      <c r="C182" s="227" t="s">
        <v>235</v>
      </c>
      <c r="D182" s="227" t="s">
        <v>148</v>
      </c>
      <c r="E182" s="228" t="s">
        <v>534</v>
      </c>
      <c r="F182" s="229" t="s">
        <v>535</v>
      </c>
      <c r="G182" s="230" t="s">
        <v>480</v>
      </c>
      <c r="H182" s="231">
        <v>1</v>
      </c>
      <c r="I182" s="232"/>
      <c r="J182" s="233">
        <f>ROUND(I182*H182,2)</f>
        <v>0</v>
      </c>
      <c r="K182" s="229" t="s">
        <v>1</v>
      </c>
      <c r="L182" s="45"/>
      <c r="M182" s="234" t="s">
        <v>1</v>
      </c>
      <c r="N182" s="235" t="s">
        <v>56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536</v>
      </c>
      <c r="AT182" s="238" t="s">
        <v>148</v>
      </c>
      <c r="AU182" s="238" t="s">
        <v>99</v>
      </c>
      <c r="AY182" s="17" t="s">
        <v>145</v>
      </c>
      <c r="BE182" s="239">
        <f>IF(N182="základní",J182,0)</f>
        <v>0</v>
      </c>
      <c r="BF182" s="239">
        <f>IF(N182="snížená",J182,0)</f>
        <v>0</v>
      </c>
      <c r="BG182" s="239">
        <f>IF(N182="zákl. přenesená",J182,0)</f>
        <v>0</v>
      </c>
      <c r="BH182" s="239">
        <f>IF(N182="sníž. přenesená",J182,0)</f>
        <v>0</v>
      </c>
      <c r="BI182" s="239">
        <f>IF(N182="nulová",J182,0)</f>
        <v>0</v>
      </c>
      <c r="BJ182" s="17" t="s">
        <v>23</v>
      </c>
      <c r="BK182" s="239">
        <f>ROUND(I182*H182,2)</f>
        <v>0</v>
      </c>
      <c r="BL182" s="17" t="s">
        <v>536</v>
      </c>
      <c r="BM182" s="238" t="s">
        <v>537</v>
      </c>
    </row>
    <row r="183" s="2" customFormat="1">
      <c r="A183" s="39"/>
      <c r="B183" s="40"/>
      <c r="C183" s="41"/>
      <c r="D183" s="240" t="s">
        <v>155</v>
      </c>
      <c r="E183" s="41"/>
      <c r="F183" s="241" t="s">
        <v>535</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7" t="s">
        <v>155</v>
      </c>
      <c r="AU183" s="17" t="s">
        <v>99</v>
      </c>
    </row>
    <row r="184" s="2" customFormat="1">
      <c r="A184" s="39"/>
      <c r="B184" s="40"/>
      <c r="C184" s="41"/>
      <c r="D184" s="240" t="s">
        <v>484</v>
      </c>
      <c r="E184" s="41"/>
      <c r="F184" s="247" t="s">
        <v>528</v>
      </c>
      <c r="G184" s="41"/>
      <c r="H184" s="41"/>
      <c r="I184" s="242"/>
      <c r="J184" s="41"/>
      <c r="K184" s="41"/>
      <c r="L184" s="45"/>
      <c r="M184" s="243"/>
      <c r="N184" s="244"/>
      <c r="O184" s="92"/>
      <c r="P184" s="92"/>
      <c r="Q184" s="92"/>
      <c r="R184" s="92"/>
      <c r="S184" s="92"/>
      <c r="T184" s="93"/>
      <c r="U184" s="39"/>
      <c r="V184" s="39"/>
      <c r="W184" s="39"/>
      <c r="X184" s="39"/>
      <c r="Y184" s="39"/>
      <c r="Z184" s="39"/>
      <c r="AA184" s="39"/>
      <c r="AB184" s="39"/>
      <c r="AC184" s="39"/>
      <c r="AD184" s="39"/>
      <c r="AE184" s="39"/>
      <c r="AT184" s="17" t="s">
        <v>484</v>
      </c>
      <c r="AU184" s="17" t="s">
        <v>99</v>
      </c>
    </row>
    <row r="185" s="14" customFormat="1">
      <c r="A185" s="14"/>
      <c r="B185" s="258"/>
      <c r="C185" s="259"/>
      <c r="D185" s="240" t="s">
        <v>161</v>
      </c>
      <c r="E185" s="260" t="s">
        <v>1</v>
      </c>
      <c r="F185" s="261" t="s">
        <v>23</v>
      </c>
      <c r="G185" s="259"/>
      <c r="H185" s="262">
        <v>1</v>
      </c>
      <c r="I185" s="263"/>
      <c r="J185" s="259"/>
      <c r="K185" s="259"/>
      <c r="L185" s="264"/>
      <c r="M185" s="265"/>
      <c r="N185" s="266"/>
      <c r="O185" s="266"/>
      <c r="P185" s="266"/>
      <c r="Q185" s="266"/>
      <c r="R185" s="266"/>
      <c r="S185" s="266"/>
      <c r="T185" s="267"/>
      <c r="U185" s="14"/>
      <c r="V185" s="14"/>
      <c r="W185" s="14"/>
      <c r="X185" s="14"/>
      <c r="Y185" s="14"/>
      <c r="Z185" s="14"/>
      <c r="AA185" s="14"/>
      <c r="AB185" s="14"/>
      <c r="AC185" s="14"/>
      <c r="AD185" s="14"/>
      <c r="AE185" s="14"/>
      <c r="AT185" s="268" t="s">
        <v>161</v>
      </c>
      <c r="AU185" s="268" t="s">
        <v>99</v>
      </c>
      <c r="AV185" s="14" t="s">
        <v>99</v>
      </c>
      <c r="AW185" s="14" t="s">
        <v>48</v>
      </c>
      <c r="AX185" s="14" t="s">
        <v>91</v>
      </c>
      <c r="AY185" s="268" t="s">
        <v>145</v>
      </c>
    </row>
    <row r="186" s="15" customFormat="1">
      <c r="A186" s="15"/>
      <c r="B186" s="284"/>
      <c r="C186" s="285"/>
      <c r="D186" s="240" t="s">
        <v>161</v>
      </c>
      <c r="E186" s="286" t="s">
        <v>1</v>
      </c>
      <c r="F186" s="287" t="s">
        <v>486</v>
      </c>
      <c r="G186" s="285"/>
      <c r="H186" s="288">
        <v>1</v>
      </c>
      <c r="I186" s="289"/>
      <c r="J186" s="285"/>
      <c r="K186" s="285"/>
      <c r="L186" s="290"/>
      <c r="M186" s="291"/>
      <c r="N186" s="292"/>
      <c r="O186" s="292"/>
      <c r="P186" s="292"/>
      <c r="Q186" s="292"/>
      <c r="R186" s="292"/>
      <c r="S186" s="292"/>
      <c r="T186" s="293"/>
      <c r="U186" s="15"/>
      <c r="V186" s="15"/>
      <c r="W186" s="15"/>
      <c r="X186" s="15"/>
      <c r="Y186" s="15"/>
      <c r="Z186" s="15"/>
      <c r="AA186" s="15"/>
      <c r="AB186" s="15"/>
      <c r="AC186" s="15"/>
      <c r="AD186" s="15"/>
      <c r="AE186" s="15"/>
      <c r="AT186" s="294" t="s">
        <v>161</v>
      </c>
      <c r="AU186" s="294" t="s">
        <v>99</v>
      </c>
      <c r="AV186" s="15" t="s">
        <v>153</v>
      </c>
      <c r="AW186" s="15" t="s">
        <v>48</v>
      </c>
      <c r="AX186" s="15" t="s">
        <v>23</v>
      </c>
      <c r="AY186" s="294" t="s">
        <v>145</v>
      </c>
    </row>
    <row r="187" s="2" customFormat="1" ht="16.5" customHeight="1">
      <c r="A187" s="39"/>
      <c r="B187" s="40"/>
      <c r="C187" s="227" t="s">
        <v>241</v>
      </c>
      <c r="D187" s="227" t="s">
        <v>148</v>
      </c>
      <c r="E187" s="228" t="s">
        <v>538</v>
      </c>
      <c r="F187" s="229" t="s">
        <v>539</v>
      </c>
      <c r="G187" s="230" t="s">
        <v>480</v>
      </c>
      <c r="H187" s="231">
        <v>1</v>
      </c>
      <c r="I187" s="232"/>
      <c r="J187" s="233">
        <f>ROUND(I187*H187,2)</f>
        <v>0</v>
      </c>
      <c r="K187" s="229" t="s">
        <v>1</v>
      </c>
      <c r="L187" s="45"/>
      <c r="M187" s="234" t="s">
        <v>1</v>
      </c>
      <c r="N187" s="235" t="s">
        <v>56</v>
      </c>
      <c r="O187" s="92"/>
      <c r="P187" s="236">
        <f>O187*H187</f>
        <v>0</v>
      </c>
      <c r="Q187" s="236">
        <v>0</v>
      </c>
      <c r="R187" s="236">
        <f>Q187*H187</f>
        <v>0</v>
      </c>
      <c r="S187" s="236">
        <v>0</v>
      </c>
      <c r="T187" s="237">
        <f>S187*H187</f>
        <v>0</v>
      </c>
      <c r="U187" s="39"/>
      <c r="V187" s="39"/>
      <c r="W187" s="39"/>
      <c r="X187" s="39"/>
      <c r="Y187" s="39"/>
      <c r="Z187" s="39"/>
      <c r="AA187" s="39"/>
      <c r="AB187" s="39"/>
      <c r="AC187" s="39"/>
      <c r="AD187" s="39"/>
      <c r="AE187" s="39"/>
      <c r="AR187" s="238" t="s">
        <v>482</v>
      </c>
      <c r="AT187" s="238" t="s">
        <v>148</v>
      </c>
      <c r="AU187" s="238" t="s">
        <v>99</v>
      </c>
      <c r="AY187" s="17" t="s">
        <v>145</v>
      </c>
      <c r="BE187" s="239">
        <f>IF(N187="základní",J187,0)</f>
        <v>0</v>
      </c>
      <c r="BF187" s="239">
        <f>IF(N187="snížená",J187,0)</f>
        <v>0</v>
      </c>
      <c r="BG187" s="239">
        <f>IF(N187="zákl. přenesená",J187,0)</f>
        <v>0</v>
      </c>
      <c r="BH187" s="239">
        <f>IF(N187="sníž. přenesená",J187,0)</f>
        <v>0</v>
      </c>
      <c r="BI187" s="239">
        <f>IF(N187="nulová",J187,0)</f>
        <v>0</v>
      </c>
      <c r="BJ187" s="17" t="s">
        <v>23</v>
      </c>
      <c r="BK187" s="239">
        <f>ROUND(I187*H187,2)</f>
        <v>0</v>
      </c>
      <c r="BL187" s="17" t="s">
        <v>482</v>
      </c>
      <c r="BM187" s="238" t="s">
        <v>540</v>
      </c>
    </row>
    <row r="188" s="2" customFormat="1">
      <c r="A188" s="39"/>
      <c r="B188" s="40"/>
      <c r="C188" s="41"/>
      <c r="D188" s="240" t="s">
        <v>155</v>
      </c>
      <c r="E188" s="41"/>
      <c r="F188" s="241" t="s">
        <v>539</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7" t="s">
        <v>155</v>
      </c>
      <c r="AU188" s="17" t="s">
        <v>99</v>
      </c>
    </row>
    <row r="189" s="14" customFormat="1">
      <c r="A189" s="14"/>
      <c r="B189" s="258"/>
      <c r="C189" s="259"/>
      <c r="D189" s="240" t="s">
        <v>161</v>
      </c>
      <c r="E189" s="260" t="s">
        <v>1</v>
      </c>
      <c r="F189" s="261" t="s">
        <v>23</v>
      </c>
      <c r="G189" s="259"/>
      <c r="H189" s="262">
        <v>1</v>
      </c>
      <c r="I189" s="263"/>
      <c r="J189" s="259"/>
      <c r="K189" s="259"/>
      <c r="L189" s="264"/>
      <c r="M189" s="265"/>
      <c r="N189" s="266"/>
      <c r="O189" s="266"/>
      <c r="P189" s="266"/>
      <c r="Q189" s="266"/>
      <c r="R189" s="266"/>
      <c r="S189" s="266"/>
      <c r="T189" s="267"/>
      <c r="U189" s="14"/>
      <c r="V189" s="14"/>
      <c r="W189" s="14"/>
      <c r="X189" s="14"/>
      <c r="Y189" s="14"/>
      <c r="Z189" s="14"/>
      <c r="AA189" s="14"/>
      <c r="AB189" s="14"/>
      <c r="AC189" s="14"/>
      <c r="AD189" s="14"/>
      <c r="AE189" s="14"/>
      <c r="AT189" s="268" t="s">
        <v>161</v>
      </c>
      <c r="AU189" s="268" t="s">
        <v>99</v>
      </c>
      <c r="AV189" s="14" t="s">
        <v>99</v>
      </c>
      <c r="AW189" s="14" t="s">
        <v>48</v>
      </c>
      <c r="AX189" s="14" t="s">
        <v>91</v>
      </c>
      <c r="AY189" s="268" t="s">
        <v>145</v>
      </c>
    </row>
    <row r="190" s="15" customFormat="1">
      <c r="A190" s="15"/>
      <c r="B190" s="284"/>
      <c r="C190" s="285"/>
      <c r="D190" s="240" t="s">
        <v>161</v>
      </c>
      <c r="E190" s="286" t="s">
        <v>1</v>
      </c>
      <c r="F190" s="287" t="s">
        <v>486</v>
      </c>
      <c r="G190" s="285"/>
      <c r="H190" s="288">
        <v>1</v>
      </c>
      <c r="I190" s="289"/>
      <c r="J190" s="285"/>
      <c r="K190" s="285"/>
      <c r="L190" s="290"/>
      <c r="M190" s="291"/>
      <c r="N190" s="292"/>
      <c r="O190" s="292"/>
      <c r="P190" s="292"/>
      <c r="Q190" s="292"/>
      <c r="R190" s="292"/>
      <c r="S190" s="292"/>
      <c r="T190" s="293"/>
      <c r="U190" s="15"/>
      <c r="V190" s="15"/>
      <c r="W190" s="15"/>
      <c r="X190" s="15"/>
      <c r="Y190" s="15"/>
      <c r="Z190" s="15"/>
      <c r="AA190" s="15"/>
      <c r="AB190" s="15"/>
      <c r="AC190" s="15"/>
      <c r="AD190" s="15"/>
      <c r="AE190" s="15"/>
      <c r="AT190" s="294" t="s">
        <v>161</v>
      </c>
      <c r="AU190" s="294" t="s">
        <v>99</v>
      </c>
      <c r="AV190" s="15" t="s">
        <v>153</v>
      </c>
      <c r="AW190" s="15" t="s">
        <v>48</v>
      </c>
      <c r="AX190" s="15" t="s">
        <v>23</v>
      </c>
      <c r="AY190" s="294" t="s">
        <v>145</v>
      </c>
    </row>
    <row r="191" s="2" customFormat="1" ht="16.5" customHeight="1">
      <c r="A191" s="39"/>
      <c r="B191" s="40"/>
      <c r="C191" s="227" t="s">
        <v>250</v>
      </c>
      <c r="D191" s="227" t="s">
        <v>148</v>
      </c>
      <c r="E191" s="228" t="s">
        <v>541</v>
      </c>
      <c r="F191" s="229" t="s">
        <v>542</v>
      </c>
      <c r="G191" s="230" t="s">
        <v>480</v>
      </c>
      <c r="H191" s="231">
        <v>1</v>
      </c>
      <c r="I191" s="232"/>
      <c r="J191" s="233">
        <f>ROUND(I191*H191,2)</f>
        <v>0</v>
      </c>
      <c r="K191" s="229" t="s">
        <v>1</v>
      </c>
      <c r="L191" s="45"/>
      <c r="M191" s="234" t="s">
        <v>1</v>
      </c>
      <c r="N191" s="235" t="s">
        <v>56</v>
      </c>
      <c r="O191" s="92"/>
      <c r="P191" s="236">
        <f>O191*H191</f>
        <v>0</v>
      </c>
      <c r="Q191" s="236">
        <v>0</v>
      </c>
      <c r="R191" s="236">
        <f>Q191*H191</f>
        <v>0</v>
      </c>
      <c r="S191" s="236">
        <v>0</v>
      </c>
      <c r="T191" s="237">
        <f>S191*H191</f>
        <v>0</v>
      </c>
      <c r="U191" s="39"/>
      <c r="V191" s="39"/>
      <c r="W191" s="39"/>
      <c r="X191" s="39"/>
      <c r="Y191" s="39"/>
      <c r="Z191" s="39"/>
      <c r="AA191" s="39"/>
      <c r="AB191" s="39"/>
      <c r="AC191" s="39"/>
      <c r="AD191" s="39"/>
      <c r="AE191" s="39"/>
      <c r="AR191" s="238" t="s">
        <v>482</v>
      </c>
      <c r="AT191" s="238" t="s">
        <v>148</v>
      </c>
      <c r="AU191" s="238" t="s">
        <v>99</v>
      </c>
      <c r="AY191" s="17" t="s">
        <v>145</v>
      </c>
      <c r="BE191" s="239">
        <f>IF(N191="základní",J191,0)</f>
        <v>0</v>
      </c>
      <c r="BF191" s="239">
        <f>IF(N191="snížená",J191,0)</f>
        <v>0</v>
      </c>
      <c r="BG191" s="239">
        <f>IF(N191="zákl. přenesená",J191,0)</f>
        <v>0</v>
      </c>
      <c r="BH191" s="239">
        <f>IF(N191="sníž. přenesená",J191,0)</f>
        <v>0</v>
      </c>
      <c r="BI191" s="239">
        <f>IF(N191="nulová",J191,0)</f>
        <v>0</v>
      </c>
      <c r="BJ191" s="17" t="s">
        <v>23</v>
      </c>
      <c r="BK191" s="239">
        <f>ROUND(I191*H191,2)</f>
        <v>0</v>
      </c>
      <c r="BL191" s="17" t="s">
        <v>482</v>
      </c>
      <c r="BM191" s="238" t="s">
        <v>543</v>
      </c>
    </row>
    <row r="192" s="2" customFormat="1">
      <c r="A192" s="39"/>
      <c r="B192" s="40"/>
      <c r="C192" s="41"/>
      <c r="D192" s="240" t="s">
        <v>155</v>
      </c>
      <c r="E192" s="41"/>
      <c r="F192" s="241" t="s">
        <v>542</v>
      </c>
      <c r="G192" s="41"/>
      <c r="H192" s="41"/>
      <c r="I192" s="242"/>
      <c r="J192" s="41"/>
      <c r="K192" s="41"/>
      <c r="L192" s="45"/>
      <c r="M192" s="243"/>
      <c r="N192" s="244"/>
      <c r="O192" s="92"/>
      <c r="P192" s="92"/>
      <c r="Q192" s="92"/>
      <c r="R192" s="92"/>
      <c r="S192" s="92"/>
      <c r="T192" s="93"/>
      <c r="U192" s="39"/>
      <c r="V192" s="39"/>
      <c r="W192" s="39"/>
      <c r="X192" s="39"/>
      <c r="Y192" s="39"/>
      <c r="Z192" s="39"/>
      <c r="AA192" s="39"/>
      <c r="AB192" s="39"/>
      <c r="AC192" s="39"/>
      <c r="AD192" s="39"/>
      <c r="AE192" s="39"/>
      <c r="AT192" s="17" t="s">
        <v>155</v>
      </c>
      <c r="AU192" s="17" t="s">
        <v>99</v>
      </c>
    </row>
    <row r="193" s="2" customFormat="1">
      <c r="A193" s="39"/>
      <c r="B193" s="40"/>
      <c r="C193" s="41"/>
      <c r="D193" s="240" t="s">
        <v>484</v>
      </c>
      <c r="E193" s="41"/>
      <c r="F193" s="247" t="s">
        <v>544</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7" t="s">
        <v>484</v>
      </c>
      <c r="AU193" s="17" t="s">
        <v>99</v>
      </c>
    </row>
    <row r="194" s="14" customFormat="1">
      <c r="A194" s="14"/>
      <c r="B194" s="258"/>
      <c r="C194" s="259"/>
      <c r="D194" s="240" t="s">
        <v>161</v>
      </c>
      <c r="E194" s="260" t="s">
        <v>1</v>
      </c>
      <c r="F194" s="261" t="s">
        <v>23</v>
      </c>
      <c r="G194" s="259"/>
      <c r="H194" s="262">
        <v>1</v>
      </c>
      <c r="I194" s="263"/>
      <c r="J194" s="259"/>
      <c r="K194" s="259"/>
      <c r="L194" s="264"/>
      <c r="M194" s="265"/>
      <c r="N194" s="266"/>
      <c r="O194" s="266"/>
      <c r="P194" s="266"/>
      <c r="Q194" s="266"/>
      <c r="R194" s="266"/>
      <c r="S194" s="266"/>
      <c r="T194" s="267"/>
      <c r="U194" s="14"/>
      <c r="V194" s="14"/>
      <c r="W194" s="14"/>
      <c r="X194" s="14"/>
      <c r="Y194" s="14"/>
      <c r="Z194" s="14"/>
      <c r="AA194" s="14"/>
      <c r="AB194" s="14"/>
      <c r="AC194" s="14"/>
      <c r="AD194" s="14"/>
      <c r="AE194" s="14"/>
      <c r="AT194" s="268" t="s">
        <v>161</v>
      </c>
      <c r="AU194" s="268" t="s">
        <v>99</v>
      </c>
      <c r="AV194" s="14" t="s">
        <v>99</v>
      </c>
      <c r="AW194" s="14" t="s">
        <v>48</v>
      </c>
      <c r="AX194" s="14" t="s">
        <v>91</v>
      </c>
      <c r="AY194" s="268" t="s">
        <v>145</v>
      </c>
    </row>
    <row r="195" s="15" customFormat="1">
      <c r="A195" s="15"/>
      <c r="B195" s="284"/>
      <c r="C195" s="285"/>
      <c r="D195" s="240" t="s">
        <v>161</v>
      </c>
      <c r="E195" s="286" t="s">
        <v>1</v>
      </c>
      <c r="F195" s="287" t="s">
        <v>486</v>
      </c>
      <c r="G195" s="285"/>
      <c r="H195" s="288">
        <v>1</v>
      </c>
      <c r="I195" s="289"/>
      <c r="J195" s="285"/>
      <c r="K195" s="285"/>
      <c r="L195" s="290"/>
      <c r="M195" s="295"/>
      <c r="N195" s="296"/>
      <c r="O195" s="296"/>
      <c r="P195" s="296"/>
      <c r="Q195" s="296"/>
      <c r="R195" s="296"/>
      <c r="S195" s="296"/>
      <c r="T195" s="297"/>
      <c r="U195" s="15"/>
      <c r="V195" s="15"/>
      <c r="W195" s="15"/>
      <c r="X195" s="15"/>
      <c r="Y195" s="15"/>
      <c r="Z195" s="15"/>
      <c r="AA195" s="15"/>
      <c r="AB195" s="15"/>
      <c r="AC195" s="15"/>
      <c r="AD195" s="15"/>
      <c r="AE195" s="15"/>
      <c r="AT195" s="294" t="s">
        <v>161</v>
      </c>
      <c r="AU195" s="294" t="s">
        <v>99</v>
      </c>
      <c r="AV195" s="15" t="s">
        <v>153</v>
      </c>
      <c r="AW195" s="15" t="s">
        <v>48</v>
      </c>
      <c r="AX195" s="15" t="s">
        <v>23</v>
      </c>
      <c r="AY195" s="294" t="s">
        <v>145</v>
      </c>
    </row>
    <row r="196" s="2" customFormat="1" ht="6.96" customHeight="1">
      <c r="A196" s="39"/>
      <c r="B196" s="67"/>
      <c r="C196" s="68"/>
      <c r="D196" s="68"/>
      <c r="E196" s="68"/>
      <c r="F196" s="68"/>
      <c r="G196" s="68"/>
      <c r="H196" s="68"/>
      <c r="I196" s="68"/>
      <c r="J196" s="68"/>
      <c r="K196" s="68"/>
      <c r="L196" s="45"/>
      <c r="M196" s="39"/>
      <c r="O196" s="39"/>
      <c r="P196" s="39"/>
      <c r="Q196" s="39"/>
      <c r="R196" s="39"/>
      <c r="S196" s="39"/>
      <c r="T196" s="39"/>
      <c r="U196" s="39"/>
      <c r="V196" s="39"/>
      <c r="W196" s="39"/>
      <c r="X196" s="39"/>
      <c r="Y196" s="39"/>
      <c r="Z196" s="39"/>
      <c r="AA196" s="39"/>
      <c r="AB196" s="39"/>
      <c r="AC196" s="39"/>
      <c r="AD196" s="39"/>
      <c r="AE196" s="39"/>
    </row>
  </sheetData>
  <sheetProtection sheet="1" autoFilter="0" formatColumns="0" formatRows="0" objects="1" scenarios="1" spinCount="100000" saltValue="sBQfIu9bC6Tmph2iCoCStI/4RRmq0Ud0xuKQJKpOrrcLxt/0V/pgcBFGaAvM3o5zLU8WEGRlLuBE85Ki/AU7iw==" hashValue="JSS7tN0sSjw1HjopOhaMuykx9FIU7pdZeDxHbnrDkql0Qh7iX9m4S6gKVjK4j7BvuCyDA0dfLf5fA2I8OaiPEQ==" algorithmName="SHA-512" password="CC35"/>
  <autoFilter ref="C122:K195"/>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2022-03-11T16:32:05Z</dcterms:created>
  <dcterms:modified xsi:type="dcterms:W3CDTF">2022-03-11T16:32:10Z</dcterms:modified>
</cp:coreProperties>
</file>