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VO ŤČ DNS 2022\DNS ťažba\Súťažné podklady zákazka č.12 LS Sobrance VC Ubľa , VC Porúbka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ponuka'!$A$1:$O$39</definedName>
  </definedNames>
  <calcPr calcId="162913"/>
</workbook>
</file>

<file path=xl/calcChain.xml><?xml version="1.0" encoding="utf-8"?>
<calcChain xmlns="http://schemas.openxmlformats.org/spreadsheetml/2006/main">
  <c r="L25" i="1" l="1"/>
  <c r="O13" i="1" l="1"/>
  <c r="O14" i="1"/>
  <c r="O15" i="1"/>
  <c r="O16" i="1"/>
  <c r="O17" i="1"/>
  <c r="O18" i="1"/>
  <c r="O25" i="1" s="1"/>
  <c r="O19" i="1"/>
  <c r="O20" i="1"/>
  <c r="O21" i="1"/>
  <c r="O22" i="1"/>
  <c r="O23" i="1"/>
  <c r="O12" i="1"/>
  <c r="G24" i="1" l="1"/>
  <c r="P12" i="1" l="1"/>
  <c r="P14" i="1"/>
  <c r="P19" i="1" l="1"/>
  <c r="P18" i="1"/>
  <c r="P15" i="1"/>
  <c r="P13" i="1"/>
  <c r="O27" i="1" l="1"/>
  <c r="O26" i="1" s="1"/>
</calcChain>
</file>

<file path=xl/sharedStrings.xml><?xml version="1.0" encoding="utf-8"?>
<sst xmlns="http://schemas.openxmlformats.org/spreadsheetml/2006/main" count="147" uniqueCount="94">
  <si>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</si>
  <si>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</si>
  <si>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</si>
  <si>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</si>
  <si>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</si>
  <si>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</si>
  <si>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</si>
  <si>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</si>
  <si>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</si>
  <si>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</si>
  <si>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</si>
  <si>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</si>
  <si>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</si>
  <si>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</si>
  <si>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</si>
  <si>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</si>
  <si>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</si>
  <si>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</si>
  <si>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</si>
  <si>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</si>
  <si>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</si>
  <si>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</si>
  <si>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</si>
  <si>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</si>
  <si>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</si>
  <si>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</si>
  <si>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</si>
  <si>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</si>
  <si>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</si>
  <si>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</si>
  <si>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</si>
  <si>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</si>
  <si>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</si>
  <si>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</si>
  <si>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</si>
  <si>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</si>
  <si>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</si>
  <si>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</si>
  <si>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</si>
  <si>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</si>
  <si>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</si>
  <si>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</si>
  <si>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</si>
  <si>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</si>
  <si>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</si>
  <si>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</si>
  <si>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</si>
  <si>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</si>
  <si>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</si>
  <si>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</si>
  <si>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</si>
  <si>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</si>
  <si>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</si>
  <si>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</si>
  <si>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</si>
  <si>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</si>
  <si>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</si>
  <si>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</si>
  <si>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</si>
  <si>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</si>
  <si>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</si>
  <si>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</si>
  <si>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</si>
  <si>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</si>
  <si>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</si>
  <si>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</si>
  <si>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</si>
  <si>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</si>
  <si>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</si>
  <si>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</si>
  <si>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</si>
  <si>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Lesy SR š.p. OZ SOBRANCE</t>
  </si>
  <si>
    <t>Kamenné</t>
  </si>
  <si>
    <t>2187 0</t>
  </si>
  <si>
    <t>200/200</t>
  </si>
  <si>
    <t>2188 1</t>
  </si>
  <si>
    <t>200/1000</t>
  </si>
  <si>
    <t>Lesnícke služby v ťažbovom procese na OZ SOBRANCE, VC Porúbka</t>
  </si>
  <si>
    <t>1,2,4a,4b,6,7 - SKM</t>
  </si>
  <si>
    <t>1,2,4a,4b,6,7 - SORTIMENTY</t>
  </si>
  <si>
    <t>1,2,4a,4b,6,7-  SKM</t>
  </si>
  <si>
    <t>Ruský Hrabovec</t>
  </si>
  <si>
    <t>1001A1</t>
  </si>
  <si>
    <t>1,2,4b,4a,6,7 - výroba SKM</t>
  </si>
  <si>
    <t>150/500</t>
  </si>
  <si>
    <t>1,2,4b,4a,6,7 - výroba PD</t>
  </si>
  <si>
    <t>Bystrá</t>
  </si>
  <si>
    <t>1287A1</t>
  </si>
  <si>
    <t>100/100</t>
  </si>
  <si>
    <t>1291 1</t>
  </si>
  <si>
    <t>100/400</t>
  </si>
  <si>
    <t>Tichá</t>
  </si>
  <si>
    <t>1413 1</t>
  </si>
  <si>
    <t>250/100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</si>
</sst>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/>
    </xf>
    <xf numFmtId="0" fontId="0" fillId="3" borderId="26" xfId="0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8" xfId="0" applyFont="1" applyFill="1" applyBorder="1" applyProtection="1"/>
    <xf numFmtId="0" fontId="0" fillId="3" borderId="25" xfId="0" applyFill="1" applyBorder="1" applyProtection="1"/>
    <xf numFmtId="0" fontId="6" fillId="3" borderId="1" xfId="0" applyFont="1" applyFill="1" applyBorder="1" applyAlignment="1" applyProtection="1">
      <alignment horizontal="center" vertical="center" wrapText="1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left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5" fillId="3" borderId="38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4" fontId="6" fillId="3" borderId="9" xfId="0" applyNumberFormat="1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7" fillId="3" borderId="40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26" xfId="0" applyNumberFormat="1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left"/>
    </xf>
    <xf numFmtId="0" fontId="0" fillId="3" borderId="40" xfId="0" applyFill="1" applyBorder="1" applyAlignment="1" applyProtection="1">
      <alignment horizontal="left"/>
    </xf>
    <xf numFmtId="0" fontId="0" fillId="3" borderId="40" xfId="0" applyFill="1" applyBorder="1" applyProtection="1"/>
    <xf numFmtId="0" fontId="0" fillId="3" borderId="12" xfId="0" applyFill="1" applyBorder="1" applyProtection="1"/>
    <xf numFmtId="0" fontId="0" fillId="3" borderId="13" xfId="0" applyFill="1" applyBorder="1" applyAlignment="1" applyProtection="1">
      <alignment horizontal="left"/>
    </xf>
    <xf numFmtId="0" fontId="0" fillId="3" borderId="14" xfId="0" applyFill="1" applyBorder="1" applyProtection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6" fillId="3" borderId="1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0" fillId="2" borderId="2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1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38" xfId="0" applyFont="1" applyFill="1" applyBorder="1" applyAlignment="1" applyProtection="1">
      <alignment horizontal="center" vertical="center"/>
    </xf>
    <xf numFmtId="0" fontId="6" fillId="3" borderId="39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2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4" xfId="0" applyFont="1" applyFill="1" applyBorder="1" applyAlignment="1" applyProtection="1">
      <alignment horizontal="left" vertical="center" wrapText="1"/>
    </xf>
    <xf numFmtId="0" fontId="0" fillId="0" borderId="30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.4257812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1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6" t="s">
        <v>69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70</v>
      </c>
      <c r="O2" s="15"/>
    </row>
    <row r="3" spans="1:16" ht="18" x14ac:dyDescent="0.25">
      <c r="A3" s="17" t="s">
        <v>0</v>
      </c>
      <c r="B3" s="13"/>
      <c r="C3" s="125" t="s">
        <v>77</v>
      </c>
      <c r="D3" s="126"/>
      <c r="E3" s="126"/>
      <c r="F3" s="126"/>
      <c r="G3" s="126"/>
      <c r="H3" s="126"/>
      <c r="I3" s="126"/>
      <c r="J3" s="126"/>
      <c r="K3" s="126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ht="15.75" thickBot="1" x14ac:dyDescent="0.3">
      <c r="A5" s="18"/>
      <c r="B5" s="18"/>
      <c r="C5" s="18"/>
      <c r="D5" s="18"/>
      <c r="E5" s="114"/>
      <c r="F5" s="114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60" t="s">
        <v>1</v>
      </c>
      <c r="B6" s="115" t="s">
        <v>71</v>
      </c>
      <c r="C6" s="115"/>
      <c r="D6" s="115"/>
      <c r="E6" s="115"/>
      <c r="F6" s="115"/>
      <c r="G6" s="61"/>
      <c r="H6" s="62"/>
      <c r="I6" s="62"/>
      <c r="J6" s="62"/>
      <c r="K6" s="62"/>
      <c r="L6" s="62"/>
      <c r="M6" s="62"/>
      <c r="N6" s="62"/>
      <c r="O6" s="63"/>
    </row>
    <row r="7" spans="1:16" ht="6" customHeight="1" thickBot="1" x14ac:dyDescent="0.3">
      <c r="A7" s="64"/>
      <c r="B7" s="116"/>
      <c r="C7" s="116"/>
      <c r="D7" s="116"/>
      <c r="E7" s="116"/>
      <c r="F7" s="116"/>
      <c r="G7" s="44"/>
      <c r="H7" s="20"/>
      <c r="I7" s="20"/>
      <c r="J7" s="20"/>
      <c r="K7" s="20"/>
      <c r="L7" s="20"/>
      <c r="M7" s="20"/>
      <c r="N7" s="20"/>
      <c r="O7" s="65"/>
    </row>
    <row r="8" spans="1:16" ht="16.5" customHeight="1" thickBot="1" x14ac:dyDescent="0.3">
      <c r="A8" s="112" t="s">
        <v>66</v>
      </c>
      <c r="B8" s="113"/>
      <c r="C8" s="66"/>
      <c r="D8" s="67"/>
      <c r="E8" s="67"/>
      <c r="F8" s="67"/>
      <c r="G8" s="44"/>
      <c r="H8" s="20"/>
      <c r="I8" s="20"/>
      <c r="J8" s="20"/>
      <c r="K8" s="20"/>
      <c r="L8" s="20"/>
      <c r="M8" s="20"/>
      <c r="N8" s="20"/>
      <c r="O8" s="65"/>
    </row>
    <row r="9" spans="1:16" ht="21" customHeight="1" thickBot="1" x14ac:dyDescent="0.3">
      <c r="A9" s="38" t="s">
        <v>8</v>
      </c>
      <c r="B9" s="117" t="s">
        <v>2</v>
      </c>
      <c r="C9" s="119" t="s">
        <v>53</v>
      </c>
      <c r="D9" s="120"/>
      <c r="E9" s="121" t="s">
        <v>3</v>
      </c>
      <c r="F9" s="122"/>
      <c r="G9" s="123"/>
      <c r="H9" s="104" t="s">
        <v>4</v>
      </c>
      <c r="I9" s="98" t="s">
        <v>5</v>
      </c>
      <c r="J9" s="107" t="s">
        <v>6</v>
      </c>
      <c r="K9" s="110" t="s">
        <v>7</v>
      </c>
      <c r="L9" s="98" t="s">
        <v>54</v>
      </c>
      <c r="M9" s="99" t="s">
        <v>60</v>
      </c>
      <c r="N9" s="91" t="s">
        <v>58</v>
      </c>
      <c r="O9" s="93" t="s">
        <v>59</v>
      </c>
    </row>
    <row r="10" spans="1:16" ht="21.75" customHeight="1" x14ac:dyDescent="0.25">
      <c r="A10" s="22"/>
      <c r="B10" s="118"/>
      <c r="C10" s="95" t="s">
        <v>68</v>
      </c>
      <c r="D10" s="96"/>
      <c r="E10" s="95" t="s">
        <v>9</v>
      </c>
      <c r="F10" s="97" t="s">
        <v>10</v>
      </c>
      <c r="G10" s="98" t="s">
        <v>11</v>
      </c>
      <c r="H10" s="105"/>
      <c r="I10" s="97"/>
      <c r="J10" s="108"/>
      <c r="K10" s="111"/>
      <c r="L10" s="97"/>
      <c r="M10" s="96"/>
      <c r="N10" s="92"/>
      <c r="O10" s="94"/>
    </row>
    <row r="11" spans="1:16" ht="50.25" customHeight="1" thickBot="1" x14ac:dyDescent="0.3">
      <c r="A11" s="23"/>
      <c r="B11" s="118"/>
      <c r="C11" s="95"/>
      <c r="D11" s="96"/>
      <c r="E11" s="95"/>
      <c r="F11" s="97"/>
      <c r="G11" s="97"/>
      <c r="H11" s="106"/>
      <c r="I11" s="97"/>
      <c r="J11" s="109"/>
      <c r="K11" s="111"/>
      <c r="L11" s="124"/>
      <c r="M11" s="100"/>
      <c r="N11" s="92"/>
      <c r="O11" s="94"/>
    </row>
    <row r="12" spans="1:16" ht="15.75" thickBot="1" x14ac:dyDescent="0.3">
      <c r="A12" s="45" t="s">
        <v>72</v>
      </c>
      <c r="B12" s="46" t="s">
        <v>73</v>
      </c>
      <c r="C12" s="102" t="s">
        <v>78</v>
      </c>
      <c r="D12" s="103"/>
      <c r="E12" s="47"/>
      <c r="F12" s="47">
        <v>100.08</v>
      </c>
      <c r="G12" s="47">
        <v>100.08</v>
      </c>
      <c r="H12" s="47" t="s">
        <v>12</v>
      </c>
      <c r="I12" s="47">
        <v>60</v>
      </c>
      <c r="J12" s="47">
        <v>1.23</v>
      </c>
      <c r="K12" s="49" t="s">
        <v>74</v>
      </c>
      <c r="L12" s="42">
        <v>2576.06</v>
      </c>
      <c r="M12" s="52" t="s">
        <v>61</v>
      </c>
      <c r="N12" s="54"/>
      <c r="O12" s="58">
        <f t="shared" ref="O12:O23" si="0">SUM(N12*G12)</f>
        <v>0</v>
      </c>
      <c r="P12" s="12" t="str">
        <f>IF( O12=0," ", IF(100-((L12/O12)*100)&gt;20,"viac ako 20%",0))</f>
        <v xml:space="preserve"> </v>
      </c>
    </row>
    <row r="13" spans="1:16" ht="15.75" thickBot="1" x14ac:dyDescent="0.3">
      <c r="A13" s="48" t="s">
        <v>72</v>
      </c>
      <c r="B13" s="43" t="s">
        <v>73</v>
      </c>
      <c r="C13" s="68" t="s">
        <v>79</v>
      </c>
      <c r="D13" s="68"/>
      <c r="E13" s="40"/>
      <c r="F13" s="40">
        <v>25</v>
      </c>
      <c r="G13" s="40">
        <v>25</v>
      </c>
      <c r="H13" s="40" t="s">
        <v>12</v>
      </c>
      <c r="I13" s="40">
        <v>60</v>
      </c>
      <c r="J13" s="40">
        <v>1.23</v>
      </c>
      <c r="K13" s="50" t="s">
        <v>74</v>
      </c>
      <c r="L13" s="51">
        <v>704.25</v>
      </c>
      <c r="M13" s="53" t="s">
        <v>61</v>
      </c>
      <c r="N13" s="55"/>
      <c r="O13" s="58">
        <f t="shared" si="0"/>
        <v>0</v>
      </c>
      <c r="P13" s="12" t="str">
        <f t="shared" ref="P13" si="1">IF( O19=0," ", IF(100-((L19/O19)*100)&gt;20,"viac ako 20%",0))</f>
        <v xml:space="preserve"> </v>
      </c>
    </row>
    <row r="14" spans="1:16" ht="15.75" thickBot="1" x14ac:dyDescent="0.3">
      <c r="A14" s="48" t="s">
        <v>72</v>
      </c>
      <c r="B14" s="43" t="s">
        <v>75</v>
      </c>
      <c r="C14" s="68" t="s">
        <v>80</v>
      </c>
      <c r="D14" s="68"/>
      <c r="E14" s="40"/>
      <c r="F14" s="40">
        <v>901</v>
      </c>
      <c r="G14" s="40">
        <v>901</v>
      </c>
      <c r="H14" s="40" t="s">
        <v>12</v>
      </c>
      <c r="I14" s="40">
        <v>60</v>
      </c>
      <c r="J14" s="40">
        <v>1.42</v>
      </c>
      <c r="K14" s="50" t="s">
        <v>76</v>
      </c>
      <c r="L14" s="51">
        <v>25164.93</v>
      </c>
      <c r="M14" s="53" t="s">
        <v>61</v>
      </c>
      <c r="N14" s="55"/>
      <c r="O14" s="58">
        <f t="shared" si="0"/>
        <v>0</v>
      </c>
      <c r="P14" s="12" t="e">
        <f>IF(#REF!= 0," ", IF(100-((#REF!/#REF!)*100)&gt;20,"viac ako 20%",0))</f>
        <v>#REF!</v>
      </c>
    </row>
    <row r="15" spans="1:16" ht="15.75" thickBot="1" x14ac:dyDescent="0.3">
      <c r="A15" s="48" t="s">
        <v>72</v>
      </c>
      <c r="B15" s="43" t="s">
        <v>75</v>
      </c>
      <c r="C15" s="68" t="s">
        <v>79</v>
      </c>
      <c r="D15" s="68"/>
      <c r="E15" s="40"/>
      <c r="F15" s="40">
        <v>320.25</v>
      </c>
      <c r="G15" s="40">
        <v>320.25</v>
      </c>
      <c r="H15" s="40" t="s">
        <v>12</v>
      </c>
      <c r="I15" s="40">
        <v>60</v>
      </c>
      <c r="J15" s="40">
        <v>1.42</v>
      </c>
      <c r="K15" s="50" t="s">
        <v>76</v>
      </c>
      <c r="L15" s="51">
        <v>9742</v>
      </c>
      <c r="M15" s="53" t="s">
        <v>61</v>
      </c>
      <c r="N15" s="55"/>
      <c r="O15" s="58">
        <f t="shared" si="0"/>
        <v>0</v>
      </c>
      <c r="P15" s="12" t="e">
        <f>IF(#REF!= 0," ", IF(100-((#REF!/#REF!)*100)&gt;20,"viac ako 20%",0))</f>
        <v>#REF!</v>
      </c>
    </row>
    <row r="16" spans="1:16" ht="15.75" thickBot="1" x14ac:dyDescent="0.3">
      <c r="A16" s="48" t="s">
        <v>81</v>
      </c>
      <c r="B16" s="43" t="s">
        <v>82</v>
      </c>
      <c r="C16" s="68" t="s">
        <v>83</v>
      </c>
      <c r="D16" s="68"/>
      <c r="E16" s="40"/>
      <c r="F16" s="40">
        <v>569.30999999999995</v>
      </c>
      <c r="G16" s="40">
        <v>569.30999999999995</v>
      </c>
      <c r="H16" s="40" t="s">
        <v>12</v>
      </c>
      <c r="I16" s="40">
        <v>35</v>
      </c>
      <c r="J16" s="40">
        <v>2.13</v>
      </c>
      <c r="K16" s="50" t="s">
        <v>84</v>
      </c>
      <c r="L16" s="51">
        <v>14364.73</v>
      </c>
      <c r="M16" s="53" t="s">
        <v>61</v>
      </c>
      <c r="N16" s="55"/>
      <c r="O16" s="58">
        <f t="shared" si="0"/>
        <v>0</v>
      </c>
      <c r="P16" s="12"/>
    </row>
    <row r="17" spans="1:16" ht="15.75" thickBot="1" x14ac:dyDescent="0.3">
      <c r="A17" s="48" t="s">
        <v>81</v>
      </c>
      <c r="B17" s="43" t="s">
        <v>82</v>
      </c>
      <c r="C17" s="68" t="s">
        <v>85</v>
      </c>
      <c r="D17" s="68"/>
      <c r="E17" s="40"/>
      <c r="F17" s="40">
        <v>200</v>
      </c>
      <c r="G17" s="40">
        <v>200</v>
      </c>
      <c r="H17" s="40" t="s">
        <v>12</v>
      </c>
      <c r="I17" s="40">
        <v>35</v>
      </c>
      <c r="J17" s="40">
        <v>2.13</v>
      </c>
      <c r="K17" s="50" t="s">
        <v>84</v>
      </c>
      <c r="L17" s="51">
        <v>5418</v>
      </c>
      <c r="M17" s="53" t="s">
        <v>61</v>
      </c>
      <c r="N17" s="55"/>
      <c r="O17" s="58">
        <f t="shared" si="0"/>
        <v>0</v>
      </c>
      <c r="P17" s="12"/>
    </row>
    <row r="18" spans="1:16" ht="15.75" thickBot="1" x14ac:dyDescent="0.3">
      <c r="A18" s="48" t="s">
        <v>86</v>
      </c>
      <c r="B18" s="43" t="s">
        <v>87</v>
      </c>
      <c r="C18" s="68" t="s">
        <v>83</v>
      </c>
      <c r="D18" s="68"/>
      <c r="E18" s="40"/>
      <c r="F18" s="40">
        <v>409.92</v>
      </c>
      <c r="G18" s="40">
        <v>409.92</v>
      </c>
      <c r="H18" s="40" t="s">
        <v>12</v>
      </c>
      <c r="I18" s="40">
        <v>35</v>
      </c>
      <c r="J18" s="40">
        <v>1.71</v>
      </c>
      <c r="K18" s="50" t="s">
        <v>88</v>
      </c>
      <c r="L18" s="51">
        <v>11492.11</v>
      </c>
      <c r="M18" s="53" t="s">
        <v>61</v>
      </c>
      <c r="N18" s="55"/>
      <c r="O18" s="58">
        <f t="shared" si="0"/>
        <v>0</v>
      </c>
      <c r="P18" s="12" t="str">
        <f>IF( O22=0," ", IF(100-((L22/O22)*100)&gt;20,"viac ako 20%",0))</f>
        <v xml:space="preserve"> </v>
      </c>
    </row>
    <row r="19" spans="1:16" ht="15.75" thickBot="1" x14ac:dyDescent="0.3">
      <c r="A19" s="48" t="s">
        <v>86</v>
      </c>
      <c r="B19" s="43" t="s">
        <v>87</v>
      </c>
      <c r="C19" s="68" t="s">
        <v>85</v>
      </c>
      <c r="D19" s="68"/>
      <c r="E19" s="40"/>
      <c r="F19" s="40">
        <v>200</v>
      </c>
      <c r="G19" s="40">
        <v>200</v>
      </c>
      <c r="H19" s="40" t="s">
        <v>12</v>
      </c>
      <c r="I19" s="40">
        <v>35</v>
      </c>
      <c r="J19" s="40">
        <v>1.71</v>
      </c>
      <c r="K19" s="50" t="s">
        <v>88</v>
      </c>
      <c r="L19" s="51">
        <v>5938</v>
      </c>
      <c r="M19" s="53" t="s">
        <v>61</v>
      </c>
      <c r="N19" s="56"/>
      <c r="O19" s="58">
        <f t="shared" si="0"/>
        <v>0</v>
      </c>
      <c r="P19" s="12" t="str">
        <f>IF( O23=0," ", IF(100-((L23/O23)*100)&gt;20,"viac ako 20%",0))</f>
        <v xml:space="preserve"> </v>
      </c>
    </row>
    <row r="20" spans="1:16" ht="15.75" thickBot="1" x14ac:dyDescent="0.3">
      <c r="A20" s="48" t="s">
        <v>86</v>
      </c>
      <c r="B20" s="43" t="s">
        <v>89</v>
      </c>
      <c r="C20" s="68" t="s">
        <v>83</v>
      </c>
      <c r="D20" s="68"/>
      <c r="E20" s="40"/>
      <c r="F20" s="40">
        <v>678.55</v>
      </c>
      <c r="G20" s="40">
        <v>678.55</v>
      </c>
      <c r="H20" s="40" t="s">
        <v>12</v>
      </c>
      <c r="I20" s="40">
        <v>40</v>
      </c>
      <c r="J20" s="40">
        <v>1.5</v>
      </c>
      <c r="K20" s="50" t="s">
        <v>90</v>
      </c>
      <c r="L20" s="51">
        <v>19042.689999999999</v>
      </c>
      <c r="M20" s="53" t="s">
        <v>61</v>
      </c>
      <c r="N20" s="56"/>
      <c r="O20" s="58">
        <f t="shared" si="0"/>
        <v>0</v>
      </c>
      <c r="P20" s="12"/>
    </row>
    <row r="21" spans="1:16" ht="15.75" thickBot="1" x14ac:dyDescent="0.3">
      <c r="A21" s="48" t="s">
        <v>86</v>
      </c>
      <c r="B21" s="43" t="s">
        <v>89</v>
      </c>
      <c r="C21" s="68" t="s">
        <v>85</v>
      </c>
      <c r="D21" s="68"/>
      <c r="E21" s="40"/>
      <c r="F21" s="40">
        <v>200</v>
      </c>
      <c r="G21" s="40">
        <v>200</v>
      </c>
      <c r="H21" s="40" t="s">
        <v>12</v>
      </c>
      <c r="I21" s="40">
        <v>40</v>
      </c>
      <c r="J21" s="40">
        <v>1.5</v>
      </c>
      <c r="K21" s="50" t="s">
        <v>90</v>
      </c>
      <c r="L21" s="51">
        <v>5996</v>
      </c>
      <c r="M21" s="53" t="s">
        <v>61</v>
      </c>
      <c r="N21" s="56"/>
      <c r="O21" s="58">
        <f t="shared" si="0"/>
        <v>0</v>
      </c>
    </row>
    <row r="22" spans="1:16" ht="15.75" thickBot="1" x14ac:dyDescent="0.3">
      <c r="A22" s="48" t="s">
        <v>91</v>
      </c>
      <c r="B22" s="43" t="s">
        <v>92</v>
      </c>
      <c r="C22" s="68" t="s">
        <v>83</v>
      </c>
      <c r="D22" s="68"/>
      <c r="E22" s="40"/>
      <c r="F22" s="40">
        <v>515.09</v>
      </c>
      <c r="G22" s="40">
        <v>515.09</v>
      </c>
      <c r="H22" s="40" t="s">
        <v>12</v>
      </c>
      <c r="I22" s="40">
        <v>35</v>
      </c>
      <c r="J22" s="40">
        <v>2.7</v>
      </c>
      <c r="K22" s="50" t="s">
        <v>93</v>
      </c>
      <c r="L22" s="51">
        <v>13218.96</v>
      </c>
      <c r="M22" s="53" t="s">
        <v>61</v>
      </c>
      <c r="N22" s="56"/>
      <c r="O22" s="58">
        <f t="shared" si="0"/>
        <v>0</v>
      </c>
    </row>
    <row r="23" spans="1:16" ht="15.75" thickBot="1" x14ac:dyDescent="0.3">
      <c r="A23" s="48" t="s">
        <v>91</v>
      </c>
      <c r="B23" s="43" t="s">
        <v>92</v>
      </c>
      <c r="C23" s="68" t="s">
        <v>85</v>
      </c>
      <c r="D23" s="68"/>
      <c r="E23" s="40"/>
      <c r="F23" s="40">
        <v>200</v>
      </c>
      <c r="G23" s="40">
        <v>200</v>
      </c>
      <c r="H23" s="40" t="s">
        <v>12</v>
      </c>
      <c r="I23" s="40">
        <v>35</v>
      </c>
      <c r="J23" s="40">
        <v>2.7</v>
      </c>
      <c r="K23" s="50" t="s">
        <v>93</v>
      </c>
      <c r="L23" s="51">
        <v>5496</v>
      </c>
      <c r="M23" s="53" t="s">
        <v>61</v>
      </c>
      <c r="N23" s="56"/>
      <c r="O23" s="59">
        <f t="shared" si="0"/>
        <v>0</v>
      </c>
    </row>
    <row r="24" spans="1:16" ht="15.75" thickBot="1" x14ac:dyDescent="0.3">
      <c r="A24" s="24"/>
      <c r="B24" s="25"/>
      <c r="C24" s="26"/>
      <c r="D24" s="27"/>
      <c r="E24" s="41"/>
      <c r="F24" s="41"/>
      <c r="G24" s="41">
        <f>SUM(G12:G23)</f>
        <v>4319.2</v>
      </c>
      <c r="H24" s="28"/>
      <c r="I24" s="25"/>
      <c r="J24" s="25"/>
      <c r="K24" s="26"/>
      <c r="L24" s="31"/>
      <c r="M24" s="31"/>
      <c r="N24" s="57"/>
      <c r="O24" s="31"/>
    </row>
    <row r="25" spans="1:16" ht="15.75" thickBot="1" x14ac:dyDescent="0.3">
      <c r="A25" s="39"/>
      <c r="B25" s="30"/>
      <c r="C25" s="30"/>
      <c r="D25" s="30"/>
      <c r="E25" s="30"/>
      <c r="F25" s="30"/>
      <c r="G25" s="30"/>
      <c r="H25" s="30"/>
      <c r="I25" s="30"/>
      <c r="J25" s="69" t="s">
        <v>13</v>
      </c>
      <c r="K25" s="69"/>
      <c r="L25" s="31">
        <f>SUM(L12:L23)</f>
        <v>119153.73000000001</v>
      </c>
      <c r="M25" s="31"/>
      <c r="N25" s="30" t="s">
        <v>14</v>
      </c>
      <c r="O25" s="29">
        <f>SUM(O12:O23)</f>
        <v>0</v>
      </c>
    </row>
    <row r="26" spans="1:16" ht="15.75" thickBot="1" x14ac:dyDescent="0.3">
      <c r="A26" s="70" t="s">
        <v>15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2"/>
      <c r="O26" s="29">
        <f>O27-O25</f>
        <v>0</v>
      </c>
    </row>
    <row r="27" spans="1:16" ht="15.75" thickBot="1" x14ac:dyDescent="0.3">
      <c r="A27" s="70" t="s">
        <v>16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2"/>
      <c r="O27" s="29">
        <f>IF("nie"=MID(I35,1,3),O25,(O25*1.2))</f>
        <v>0</v>
      </c>
    </row>
    <row r="28" spans="1:16" x14ac:dyDescent="0.25">
      <c r="A28" s="80" t="s">
        <v>17</v>
      </c>
      <c r="B28" s="80"/>
      <c r="C28" s="80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1:16" x14ac:dyDescent="0.25">
      <c r="A29" s="73" t="s">
        <v>65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</row>
    <row r="30" spans="1:16" x14ac:dyDescent="0.25">
      <c r="A30" s="33" t="s">
        <v>57</v>
      </c>
      <c r="B30" s="33"/>
      <c r="C30" s="33"/>
      <c r="D30" s="33"/>
      <c r="E30" s="33"/>
      <c r="F30" s="33"/>
      <c r="G30" s="34" t="s">
        <v>55</v>
      </c>
      <c r="H30" s="33"/>
      <c r="I30" s="33"/>
      <c r="J30" s="35"/>
      <c r="K30" s="35"/>
      <c r="L30" s="35"/>
      <c r="M30" s="35"/>
      <c r="N30" s="35"/>
      <c r="O30" s="35"/>
    </row>
    <row r="31" spans="1:16" x14ac:dyDescent="0.25">
      <c r="A31" s="82" t="s">
        <v>67</v>
      </c>
      <c r="B31" s="83"/>
      <c r="C31" s="83"/>
      <c r="D31" s="83"/>
      <c r="E31" s="84"/>
      <c r="F31" s="81" t="s">
        <v>56</v>
      </c>
      <c r="G31" s="36" t="s">
        <v>18</v>
      </c>
      <c r="H31" s="74"/>
      <c r="I31" s="75"/>
      <c r="J31" s="75"/>
      <c r="K31" s="75"/>
      <c r="L31" s="75"/>
      <c r="M31" s="75"/>
      <c r="N31" s="75"/>
      <c r="O31" s="76"/>
    </row>
    <row r="32" spans="1:16" x14ac:dyDescent="0.25">
      <c r="A32" s="85"/>
      <c r="B32" s="86"/>
      <c r="C32" s="86"/>
      <c r="D32" s="86"/>
      <c r="E32" s="87"/>
      <c r="F32" s="81"/>
      <c r="G32" s="36" t="s">
        <v>19</v>
      </c>
      <c r="H32" s="74"/>
      <c r="I32" s="75"/>
      <c r="J32" s="75"/>
      <c r="K32" s="75"/>
      <c r="L32" s="75"/>
      <c r="M32" s="75"/>
      <c r="N32" s="75"/>
      <c r="O32" s="76"/>
    </row>
    <row r="33" spans="1:15" x14ac:dyDescent="0.25">
      <c r="A33" s="85"/>
      <c r="B33" s="86"/>
      <c r="C33" s="86"/>
      <c r="D33" s="86"/>
      <c r="E33" s="87"/>
      <c r="F33" s="81"/>
      <c r="G33" s="36" t="s">
        <v>20</v>
      </c>
      <c r="H33" s="74"/>
      <c r="I33" s="75"/>
      <c r="J33" s="75"/>
      <c r="K33" s="75"/>
      <c r="L33" s="75"/>
      <c r="M33" s="75"/>
      <c r="N33" s="75"/>
      <c r="O33" s="76"/>
    </row>
    <row r="34" spans="1:15" x14ac:dyDescent="0.25">
      <c r="A34" s="85"/>
      <c r="B34" s="86"/>
      <c r="C34" s="86"/>
      <c r="D34" s="86"/>
      <c r="E34" s="87"/>
      <c r="F34" s="81"/>
      <c r="G34" s="36" t="s">
        <v>21</v>
      </c>
      <c r="H34" s="74"/>
      <c r="I34" s="75"/>
      <c r="J34" s="75"/>
      <c r="K34" s="75"/>
      <c r="L34" s="75"/>
      <c r="M34" s="75"/>
      <c r="N34" s="75"/>
      <c r="O34" s="76"/>
    </row>
    <row r="35" spans="1:15" x14ac:dyDescent="0.25">
      <c r="A35" s="85"/>
      <c r="B35" s="86"/>
      <c r="C35" s="86"/>
      <c r="D35" s="86"/>
      <c r="E35" s="87"/>
      <c r="F35" s="81"/>
      <c r="G35" s="36" t="s">
        <v>22</v>
      </c>
      <c r="H35" s="74"/>
      <c r="I35" s="75"/>
      <c r="J35" s="75"/>
      <c r="K35" s="75"/>
      <c r="L35" s="75"/>
      <c r="M35" s="75"/>
      <c r="N35" s="75"/>
      <c r="O35" s="76"/>
    </row>
    <row r="36" spans="1:15" x14ac:dyDescent="0.25">
      <c r="A36" s="85"/>
      <c r="B36" s="86"/>
      <c r="C36" s="86"/>
      <c r="D36" s="86"/>
      <c r="E36" s="87"/>
      <c r="F36" s="21"/>
      <c r="G36" s="21"/>
      <c r="H36" s="21"/>
      <c r="I36" s="21"/>
      <c r="J36" s="21"/>
      <c r="K36" s="21"/>
      <c r="L36" s="21"/>
      <c r="M36" s="21"/>
      <c r="N36" s="21"/>
      <c r="O36" s="21"/>
    </row>
    <row r="37" spans="1:15" x14ac:dyDescent="0.25">
      <c r="A37" s="85"/>
      <c r="B37" s="86"/>
      <c r="C37" s="86"/>
      <c r="D37" s="86"/>
      <c r="E37" s="87"/>
      <c r="F37" s="21"/>
      <c r="G37" s="21"/>
      <c r="H37" s="21"/>
      <c r="I37" s="21"/>
      <c r="J37" s="21"/>
      <c r="K37" s="21"/>
      <c r="L37" s="21"/>
      <c r="M37" s="21"/>
      <c r="N37" s="21"/>
      <c r="O37" s="21"/>
    </row>
    <row r="38" spans="1:15" x14ac:dyDescent="0.25">
      <c r="A38" s="88"/>
      <c r="B38" s="89"/>
      <c r="C38" s="89"/>
      <c r="D38" s="89"/>
      <c r="E38" s="90"/>
      <c r="F38" s="35"/>
      <c r="G38" s="21"/>
      <c r="H38" s="18"/>
      <c r="I38" s="21"/>
      <c r="J38" s="21" t="s">
        <v>23</v>
      </c>
      <c r="K38" s="21"/>
      <c r="L38" s="77"/>
      <c r="M38" s="78"/>
      <c r="N38" s="79"/>
      <c r="O38" s="21"/>
    </row>
    <row r="39" spans="1:15" x14ac:dyDescent="0.25">
      <c r="A39" s="35"/>
      <c r="B39" s="35"/>
      <c r="C39" s="35"/>
      <c r="D39" s="35"/>
      <c r="E39" s="35"/>
      <c r="F39" s="35"/>
      <c r="G39" s="21"/>
      <c r="H39" s="21"/>
      <c r="I39" s="21"/>
      <c r="J39" s="21"/>
      <c r="K39" s="21"/>
      <c r="L39" s="21"/>
      <c r="M39" s="21"/>
      <c r="N39" s="21"/>
      <c r="O39" s="21"/>
    </row>
    <row r="40" spans="1:15" x14ac:dyDescent="0.25">
      <c r="A40" s="20"/>
      <c r="B40" s="20"/>
      <c r="C40" s="20"/>
      <c r="D40" s="20"/>
      <c r="E40" s="20"/>
      <c r="F40" s="20"/>
      <c r="G40" s="21"/>
      <c r="H40" s="21"/>
      <c r="I40" s="21"/>
      <c r="J40" s="21"/>
      <c r="K40" s="21"/>
      <c r="L40" s="21"/>
      <c r="M40" s="21"/>
      <c r="N40" s="21"/>
      <c r="O40" s="21"/>
    </row>
  </sheetData>
  <mergeCells count="46">
    <mergeCell ref="C21:D21"/>
    <mergeCell ref="C13:D13"/>
    <mergeCell ref="C14:D14"/>
    <mergeCell ref="C15:D15"/>
    <mergeCell ref="C18:D18"/>
    <mergeCell ref="C20:D20"/>
    <mergeCell ref="C16:D16"/>
    <mergeCell ref="C17:D17"/>
    <mergeCell ref="A1:L1"/>
    <mergeCell ref="C12:D12"/>
    <mergeCell ref="C19:D19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C3:K3"/>
    <mergeCell ref="N9:N11"/>
    <mergeCell ref="O9:O11"/>
    <mergeCell ref="C10:D11"/>
    <mergeCell ref="E10:E11"/>
    <mergeCell ref="F10:F11"/>
    <mergeCell ref="G10:G11"/>
    <mergeCell ref="M9:M11"/>
    <mergeCell ref="H35:O35"/>
    <mergeCell ref="L38:N38"/>
    <mergeCell ref="A28:C28"/>
    <mergeCell ref="F31:F35"/>
    <mergeCell ref="H31:O31"/>
    <mergeCell ref="H32:O32"/>
    <mergeCell ref="H33:O33"/>
    <mergeCell ref="H34:O34"/>
    <mergeCell ref="A31:E38"/>
    <mergeCell ref="C22:D22"/>
    <mergeCell ref="J25:K25"/>
    <mergeCell ref="A26:N26"/>
    <mergeCell ref="A27:N27"/>
    <mergeCell ref="A29:O29"/>
    <mergeCell ref="C23:D23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horizontalDpi="4294967294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29" t="s">
        <v>51</v>
      </c>
      <c r="M2" s="129"/>
    </row>
    <row r="3" spans="1:14" x14ac:dyDescent="0.25">
      <c r="A3" s="5" t="s">
        <v>25</v>
      </c>
      <c r="B3" s="130" t="s">
        <v>26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x14ac:dyDescent="0.25">
      <c r="A4" s="5" t="s">
        <v>27</v>
      </c>
      <c r="B4" s="130" t="s">
        <v>28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x14ac:dyDescent="0.25">
      <c r="A5" s="5" t="s">
        <v>8</v>
      </c>
      <c r="B5" s="130" t="s">
        <v>29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</row>
    <row r="6" spans="1:14" x14ac:dyDescent="0.25">
      <c r="A6" s="5" t="s">
        <v>2</v>
      </c>
      <c r="B6" s="130" t="s">
        <v>30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</row>
    <row r="7" spans="1:14" x14ac:dyDescent="0.25">
      <c r="A7" s="6" t="s">
        <v>31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8"/>
    </row>
    <row r="8" spans="1:14" x14ac:dyDescent="0.25">
      <c r="A8" s="5" t="s">
        <v>12</v>
      </c>
      <c r="B8" s="130" t="s">
        <v>32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</row>
    <row r="9" spans="1:14" x14ac:dyDescent="0.25">
      <c r="A9" s="7" t="s">
        <v>33</v>
      </c>
      <c r="B9" s="130" t="s">
        <v>34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</row>
    <row r="10" spans="1:14" x14ac:dyDescent="0.25">
      <c r="A10" s="7" t="s">
        <v>35</v>
      </c>
      <c r="B10" s="130" t="s">
        <v>36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</row>
    <row r="11" spans="1:14" x14ac:dyDescent="0.25">
      <c r="A11" s="8" t="s">
        <v>37</v>
      </c>
      <c r="B11" s="130" t="s">
        <v>38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</row>
    <row r="12" spans="1:14" x14ac:dyDescent="0.25">
      <c r="A12" s="9" t="s">
        <v>39</v>
      </c>
      <c r="B12" s="130" t="s">
        <v>40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</row>
    <row r="13" spans="1:14" ht="24" customHeight="1" x14ac:dyDescent="0.25">
      <c r="A13" s="8" t="s">
        <v>41</v>
      </c>
      <c r="B13" s="130" t="s">
        <v>42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</row>
    <row r="14" spans="1:14" ht="16.5" customHeight="1" x14ac:dyDescent="0.25">
      <c r="A14" s="8" t="s">
        <v>5</v>
      </c>
      <c r="B14" s="130" t="s">
        <v>52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</row>
    <row r="15" spans="1:14" x14ac:dyDescent="0.25">
      <c r="A15" s="8" t="s">
        <v>43</v>
      </c>
      <c r="B15" s="130" t="s">
        <v>44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</row>
    <row r="16" spans="1:14" ht="38.25" x14ac:dyDescent="0.25">
      <c r="A16" s="10" t="s">
        <v>45</v>
      </c>
      <c r="B16" s="130" t="s">
        <v>46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</row>
    <row r="17" spans="1:14" ht="28.5" customHeight="1" x14ac:dyDescent="0.25">
      <c r="A17" s="10" t="s">
        <v>47</v>
      </c>
      <c r="B17" s="130" t="s">
        <v>48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</row>
    <row r="18" spans="1:14" ht="27" customHeight="1" x14ac:dyDescent="0.25">
      <c r="A18" s="11" t="s">
        <v>49</v>
      </c>
      <c r="B18" s="130" t="s">
        <v>50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</row>
    <row r="19" spans="1:14" ht="75" customHeight="1" x14ac:dyDescent="0.25">
      <c r="A19" s="37" t="s">
        <v>62</v>
      </c>
      <c r="B19" s="131" t="s">
        <v>63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igor.nemec</cp:lastModifiedBy>
  <cp:lastPrinted>2022-05-02T07:24:56Z</cp:lastPrinted>
  <dcterms:created xsi:type="dcterms:W3CDTF">2012-08-13T12:29:09Z</dcterms:created>
  <dcterms:modified xsi:type="dcterms:W3CDTF">2022-05-02T08:39:35Z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