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 01 00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01 005 Pol'!$A$1:$W$35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25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G12" i="12"/>
  <c r="I12" i="12"/>
  <c r="K12" i="12"/>
  <c r="K11" i="12" s="1"/>
  <c r="M12" i="12"/>
  <c r="M11" i="12" s="1"/>
  <c r="O12" i="12"/>
  <c r="O11" i="12" s="1"/>
  <c r="Q12" i="12"/>
  <c r="Q11" i="12" s="1"/>
  <c r="V12" i="12"/>
  <c r="V11" i="12" s="1"/>
  <c r="G14" i="12"/>
  <c r="I14" i="12"/>
  <c r="K14" i="12"/>
  <c r="M14" i="12"/>
  <c r="G15" i="12"/>
  <c r="I15" i="12"/>
  <c r="K15" i="12"/>
  <c r="M15" i="12"/>
  <c r="O15" i="12"/>
  <c r="O14" i="12" s="1"/>
  <c r="Q15" i="12"/>
  <c r="Q14" i="12" s="1"/>
  <c r="V15" i="12"/>
  <c r="V14" i="12" s="1"/>
  <c r="G16" i="12"/>
  <c r="I16" i="12"/>
  <c r="K16" i="12"/>
  <c r="M16" i="12"/>
  <c r="O16" i="12"/>
  <c r="Q16" i="12"/>
  <c r="V16" i="12"/>
  <c r="G17" i="12"/>
  <c r="G18" i="12"/>
  <c r="I18" i="12"/>
  <c r="I17" i="12" s="1"/>
  <c r="K18" i="12"/>
  <c r="K17" i="12" s="1"/>
  <c r="M18" i="12"/>
  <c r="M17" i="12" s="1"/>
  <c r="O18" i="12"/>
  <c r="O17" i="12" s="1"/>
  <c r="Q18" i="12"/>
  <c r="Q17" i="12" s="1"/>
  <c r="V18" i="12"/>
  <c r="V17" i="12" s="1"/>
  <c r="G20" i="12"/>
  <c r="G21" i="12"/>
  <c r="I21" i="12"/>
  <c r="I20" i="12" s="1"/>
  <c r="K21" i="12"/>
  <c r="K20" i="12" s="1"/>
  <c r="M21" i="12"/>
  <c r="M20" i="12" s="1"/>
  <c r="O21" i="12"/>
  <c r="O20" i="12" s="1"/>
  <c r="Q21" i="12"/>
  <c r="Q20" i="12" s="1"/>
  <c r="V21" i="12"/>
  <c r="V20" i="12" s="1"/>
  <c r="G22" i="12"/>
  <c r="I22" i="12"/>
  <c r="K22" i="12"/>
  <c r="G23" i="12"/>
  <c r="I23" i="12"/>
  <c r="K23" i="12"/>
  <c r="M23" i="12"/>
  <c r="M22" i="12" s="1"/>
  <c r="O23" i="12"/>
  <c r="O22" i="12" s="1"/>
  <c r="Q23" i="12"/>
  <c r="Q22" i="12" s="1"/>
  <c r="V23" i="12"/>
  <c r="V22" i="12" s="1"/>
  <c r="AE25" i="12"/>
  <c r="AF25" i="12"/>
  <c r="I20" i="1"/>
  <c r="I19" i="1"/>
  <c r="I18" i="1"/>
  <c r="I17" i="1"/>
  <c r="I16" i="1"/>
  <c r="I55" i="1"/>
  <c r="J52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4" i="1" l="1"/>
  <c r="J53" i="1"/>
  <c r="J49" i="1"/>
  <c r="J50" i="1"/>
  <c r="J51" i="1"/>
  <c r="G28" i="1"/>
  <c r="G23" i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5" i="1" l="1"/>
  <c r="A23" i="1"/>
  <c r="A24" i="1" s="1"/>
  <c r="G24" i="1" s="1"/>
  <c r="A27" i="1" s="1"/>
  <c r="A29" i="1" s="1"/>
  <c r="G29" i="1" s="1"/>
  <c r="G27" i="1" s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<sst xmlns="http://schemas.openxmlformats.org/spreadsheetml/2006/main" count="215" uniqueCount="131">
  <si>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</si>
  <si>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</si>
  <si>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</si>
  <si>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</si>
  <si>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</si>
  <si>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</si>
  <si>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</si>
  <si>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</si>
  <si>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</si>
  <si>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</si>
  <si>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</si>
  <si>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</si>
  <si>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</si>
  <si>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</si>
  <si>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</si>
  <si>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</si>
  <si>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</si>
  <si>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</si>
  <si>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</si>
  <si>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</si>
  <si>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</si>
  <si>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</si>
  <si>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</si>
  <si>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</si>
  <si>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</si>
  <si>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</si>
  <si>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</si>
  <si>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</si>
  <si>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</si>
  <si>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</si>
  <si>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</si>
  <si>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</si>
  <si>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</si>
  <si>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</si>
  <si>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</si>
  <si>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</si>
  <si>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</si>
  <si>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</si>
  <si>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</si>
  <si>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</si>
  <si>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</si>
  <si>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</si>
  <si>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</si>
  <si>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005</t>
  </si>
  <si>
    <t>Obnova Panského domu - Západní fasáda - neuznatelné náklady</t>
  </si>
  <si>
    <t>SO 01</t>
  </si>
  <si>
    <t>Obnova Panského domu č.p. 77</t>
  </si>
  <si>
    <t>Objekt:</t>
  </si>
  <si>
    <t>Rozpočet:</t>
  </si>
  <si>
    <t>Obnova Panského domu (fasády, výplně otvorů)</t>
  </si>
  <si>
    <t>MĚSTO UHERSKÝ BROD</t>
  </si>
  <si>
    <t>Masarykovo nám.100</t>
  </si>
  <si>
    <t>Uherský Brod</t>
  </si>
  <si>
    <t>68817</t>
  </si>
  <si>
    <t>00291463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</si>
  <si>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</si>
  <si>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</si>
  <si>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</si>
  <si>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</si>
  <si>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</si>
  <si>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</si>
  <si>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</si>
  <si>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</si>
  <si>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</si>
  <si>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767</t>
  </si>
  <si>
    <t>Konstrukce zámečnické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</si>
  <si>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</si>
  <si>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</si>
  <si>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</si>
  <si>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</si>
  <si>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</si>
  <si>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</si>
  <si>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</si>
  <si>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</si>
  <si>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</si>
  <si>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</si>
  <si>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</si>
  <si>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</si>
  <si>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</si>
  <si>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</si>
  <si>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</si>
  <si>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</si>
  <si>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</si>
  <si>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</si>
  <si>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</si>
  <si>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</si>
  <si>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</si>
  <si>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</si>
  <si>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</si>
  <si>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</si>
  <si>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</si>
  <si>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</si>
  <si>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</si>
  <si>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</si>
  <si>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</si>
  <si>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</si>
  <si>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941941191RT3</t>
  </si>
  <si>
    <t>Příplatek za každý měsíc použití lešení k pol.1031,  lešení pronajaté</t>
  </si>
  <si>
    <t>m2</t>
  </si>
  <si>
    <t>RTS 18/ I</t>
  </si>
  <si>
    <t>POL1_1</t>
  </si>
  <si>
    <t>2 měsíce : 558*2,2</t>
  </si>
  <si>
    <t>VV</t>
  </si>
  <si>
    <t>952901114R00</t>
  </si>
  <si>
    <t>Vyčištění budov o výšce podlaží nad 4 m</t>
  </si>
  <si>
    <t>RTS 18/ II</t>
  </si>
  <si>
    <t>západní fas : 65*2</t>
  </si>
  <si>
    <t>7670122 PC</t>
  </si>
  <si>
    <t>13/Z Čistící zóna 900/3000 mm</t>
  </si>
  <si>
    <t>ks</t>
  </si>
  <si>
    <t>Vlastní</t>
  </si>
  <si>
    <t>Indiv</t>
  </si>
  <si>
    <t>POL1_</t>
  </si>
  <si>
    <t>998767202R00</t>
  </si>
  <si>
    <t>Přesun hmot pro zámečnické konstr., výšky do 12 m</t>
  </si>
  <si>
    <t>POL7_</t>
  </si>
  <si>
    <t>M21_HRM_003</t>
  </si>
  <si>
    <t>Hromosvod - dle samostatné přílohy</t>
  </si>
  <si>
    <t>kpl</t>
  </si>
  <si>
    <t>Dle "03. Obnova PD č.p. 77 - výkaz hromosvod.xls"</t>
  </si>
  <si>
    <t>POP</t>
  </si>
  <si>
    <t>005124010R</t>
  </si>
  <si>
    <t>Koordinační činnost</t>
  </si>
  <si>
    <t>Soubor</t>
  </si>
  <si>
    <t>POL99_8</t>
  </si>
  <si>
    <t>005211040R</t>
  </si>
  <si>
    <t xml:space="preserve">Užívání veřejných ploch a prostranství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</si>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</sst>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18" xfId="0" applyNumberFormat="1" applyFont="1" applyBorder="1" applyAlignment="1">
      <alignment vertical="top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5" t="s">
        <v>24</v>
      </c>
      <c r="C2" s="106"/>
      <c r="D2" s="107" t="s">
        <v>43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3">
        <v>434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4" t="s">
        <v>23</v>
      </c>
      <c r="C5" s="4"/>
      <c r="D5" s="122" t="s">
        <v>50</v>
      </c>
      <c r="E5" s="24"/>
      <c r="F5" s="24"/>
      <c r="G5" s="24"/>
      <c r="H5" s="26" t="s">
        <v>42</v>
      </c>
      <c r="I5" s="122" t="s">
        <v>54</v>
      </c>
      <c r="J5" s="10"/>
    </row>
    <row r="6" spans="1:15" ht="15.75" customHeight="1" x14ac:dyDescent="0.2">
      <c r="A6" s="3"/>
      <c r="B6" s="38"/>
      <c r="C6" s="24"/>
      <c r="D6" s="122" t="s">
        <v>51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9"/>
      <c r="C7" s="25"/>
      <c r="D7" s="104" t="s">
        <v>53</v>
      </c>
      <c r="E7" s="123" t="s">
        <v>52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">
      <c r="A12" s="3"/>
      <c r="B12" s="38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">
      <c r="A13" s="3"/>
      <c r="B13" s="39"/>
      <c r="C13" s="25"/>
      <c r="D13" s="128"/>
      <c r="E13" s="126"/>
      <c r="F13" s="127"/>
      <c r="G13" s="127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95"/>
      <c r="F15" s="95"/>
      <c r="G15" s="96"/>
      <c r="H15" s="96"/>
      <c r="I15" s="96" t="s">
        <v>31</v>
      </c>
      <c r="J15" s="97"/>
    </row>
    <row r="16" spans="1:15" ht="23.25" customHeight="1" x14ac:dyDescent="0.2">
      <c r="A16" s="192" t="s">
        <v>26</v>
      </c>
      <c r="B16" s="54" t="s">
        <v>26</v>
      </c>
      <c r="C16" s="55"/>
      <c r="D16" s="56"/>
      <c r="E16" s="82"/>
      <c r="F16" s="83"/>
      <c r="G16" s="82"/>
      <c r="H16" s="83"/>
      <c r="I16" s="82">
        <f>SUMIF(F49:F54,A16,I49:I54)+SUMIF(F49:F54,"PSU",I49:I54)</f>
        <v>0</v>
      </c>
      <c r="J16" s="84"/>
    </row>
    <row r="17" spans="1:10" ht="23.25" customHeight="1" x14ac:dyDescent="0.2">
      <c r="A17" s="192" t="s">
        <v>27</v>
      </c>
      <c r="B17" s="54" t="s">
        <v>27</v>
      </c>
      <c r="C17" s="55"/>
      <c r="D17" s="56"/>
      <c r="E17" s="82"/>
      <c r="F17" s="83"/>
      <c r="G17" s="82"/>
      <c r="H17" s="83"/>
      <c r="I17" s="82">
        <f>SUMIF(F49:F54,A17,I49:I54)</f>
        <v>0</v>
      </c>
      <c r="J17" s="84"/>
    </row>
    <row r="18" spans="1:10" ht="23.25" customHeight="1" x14ac:dyDescent="0.2">
      <c r="A18" s="192" t="s">
        <v>28</v>
      </c>
      <c r="B18" s="54" t="s">
        <v>28</v>
      </c>
      <c r="C18" s="55"/>
      <c r="D18" s="56"/>
      <c r="E18" s="82"/>
      <c r="F18" s="83"/>
      <c r="G18" s="82"/>
      <c r="H18" s="83"/>
      <c r="I18" s="82">
        <f>SUMIF(F49:F54,A18,I49:I54)</f>
        <v>0</v>
      </c>
      <c r="J18" s="84"/>
    </row>
    <row r="19" spans="1:10" ht="23.25" customHeight="1" x14ac:dyDescent="0.2">
      <c r="A19" s="192" t="s">
        <v>68</v>
      </c>
      <c r="B19" s="54" t="s">
        <v>29</v>
      </c>
      <c r="C19" s="55"/>
      <c r="D19" s="56"/>
      <c r="E19" s="82"/>
      <c r="F19" s="83"/>
      <c r="G19" s="82"/>
      <c r="H19" s="83"/>
      <c r="I19" s="82">
        <f>SUMIF(F49:F54,A19,I49:I54)</f>
        <v>0</v>
      </c>
      <c r="J19" s="84"/>
    </row>
    <row r="20" spans="1:10" ht="23.25" customHeight="1" x14ac:dyDescent="0.2">
      <c r="A20" s="192" t="s">
        <v>69</v>
      </c>
      <c r="B20" s="54" t="s">
        <v>30</v>
      </c>
      <c r="C20" s="55"/>
      <c r="D20" s="56"/>
      <c r="E20" s="82"/>
      <c r="F20" s="83"/>
      <c r="G20" s="82"/>
      <c r="H20" s="83"/>
      <c r="I20" s="82">
        <f>SUMIF(F49:F54,A20,I49:I54)</f>
        <v>0</v>
      </c>
      <c r="J20" s="84"/>
    </row>
    <row r="21" spans="1:10" ht="23.25" customHeight="1" x14ac:dyDescent="0.2">
      <c r="A21" s="3"/>
      <c r="B21" s="71" t="s">
        <v>31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57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43454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55</v>
      </c>
      <c r="C39" s="145"/>
      <c r="D39" s="146"/>
      <c r="E39" s="146"/>
      <c r="F39" s="147">
        <f>'SO 01 005 Pol'!AE25</f>
        <v>0</v>
      </c>
      <c r="G39" s="148">
        <f>'SO 01 005 Pol'!AF25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46</v>
      </c>
      <c r="D40" s="153"/>
      <c r="E40" s="153"/>
      <c r="F40" s="154">
        <f>'SO 01 005 Pol'!AE25</f>
        <v>0</v>
      </c>
      <c r="G40" s="155">
        <f>'SO 01 005 Pol'!AF25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 01 005 Pol'!AE25</f>
        <v>0</v>
      </c>
      <c r="G41" s="149">
        <f>'SO 01 005 Pol'!AF25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56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58</v>
      </c>
    </row>
    <row r="48" spans="1:10" ht="25.5" customHeight="1" x14ac:dyDescent="0.2">
      <c r="A48" s="175"/>
      <c r="B48" s="178" t="s">
        <v>18</v>
      </c>
      <c r="C48" s="178" t="s">
        <v>6</v>
      </c>
      <c r="D48" s="179"/>
      <c r="E48" s="179"/>
      <c r="F48" s="180" t="s">
        <v>59</v>
      </c>
      <c r="G48" s="180"/>
      <c r="H48" s="180"/>
      <c r="I48" s="180" t="s">
        <v>31</v>
      </c>
      <c r="J48" s="180" t="s">
        <v>0</v>
      </c>
    </row>
    <row r="49" spans="1:10" ht="25.5" customHeight="1" x14ac:dyDescent="0.2">
      <c r="A49" s="176"/>
      <c r="B49" s="181" t="s">
        <v>60</v>
      </c>
      <c r="C49" s="182" t="s">
        <v>61</v>
      </c>
      <c r="D49" s="183"/>
      <c r="E49" s="183"/>
      <c r="F49" s="188" t="s">
        <v>26</v>
      </c>
      <c r="G49" s="189"/>
      <c r="H49" s="189"/>
      <c r="I49" s="189">
        <f>'SO 01 005 Pol'!G8</f>
        <v>0</v>
      </c>
      <c r="J49" s="186" t="str">
        <f>IF(I55=0,"",I49/I55*100)</f>
        <v/>
      </c>
    </row>
    <row r="50" spans="1:10" ht="25.5" customHeight="1" x14ac:dyDescent="0.2">
      <c r="A50" s="176"/>
      <c r="B50" s="181" t="s">
        <v>62</v>
      </c>
      <c r="C50" s="182" t="s">
        <v>63</v>
      </c>
      <c r="D50" s="183"/>
      <c r="E50" s="183"/>
      <c r="F50" s="188" t="s">
        <v>26</v>
      </c>
      <c r="G50" s="189"/>
      <c r="H50" s="189"/>
      <c r="I50" s="189">
        <f>'SO 01 005 Pol'!G11</f>
        <v>0</v>
      </c>
      <c r="J50" s="186" t="str">
        <f>IF(I55=0,"",I50/I55*100)</f>
        <v/>
      </c>
    </row>
    <row r="51" spans="1:10" ht="25.5" customHeight="1" x14ac:dyDescent="0.2">
      <c r="A51" s="176"/>
      <c r="B51" s="181" t="s">
        <v>64</v>
      </c>
      <c r="C51" s="182" t="s">
        <v>65</v>
      </c>
      <c r="D51" s="183"/>
      <c r="E51" s="183"/>
      <c r="F51" s="188" t="s">
        <v>27</v>
      </c>
      <c r="G51" s="189"/>
      <c r="H51" s="189"/>
      <c r="I51" s="189">
        <f>'SO 01 005 Pol'!G14</f>
        <v>0</v>
      </c>
      <c r="J51" s="186" t="str">
        <f>IF(I55=0,"",I51/I55*100)</f>
        <v/>
      </c>
    </row>
    <row r="52" spans="1:10" ht="25.5" customHeight="1" x14ac:dyDescent="0.2">
      <c r="A52" s="176"/>
      <c r="B52" s="181" t="s">
        <v>66</v>
      </c>
      <c r="C52" s="182" t="s">
        <v>67</v>
      </c>
      <c r="D52" s="183"/>
      <c r="E52" s="183"/>
      <c r="F52" s="188" t="s">
        <v>28</v>
      </c>
      <c r="G52" s="189"/>
      <c r="H52" s="189"/>
      <c r="I52" s="189">
        <f>'SO 01 005 Pol'!G17</f>
        <v>0</v>
      </c>
      <c r="J52" s="186" t="str">
        <f>IF(I55=0,"",I52/I55*100)</f>
        <v/>
      </c>
    </row>
    <row r="53" spans="1:10" ht="25.5" customHeight="1" x14ac:dyDescent="0.2">
      <c r="A53" s="176"/>
      <c r="B53" s="181" t="s">
        <v>68</v>
      </c>
      <c r="C53" s="182" t="s">
        <v>29</v>
      </c>
      <c r="D53" s="183"/>
      <c r="E53" s="183"/>
      <c r="F53" s="188" t="s">
        <v>68</v>
      </c>
      <c r="G53" s="189"/>
      <c r="H53" s="189"/>
      <c r="I53" s="189">
        <f>'SO 01 005 Pol'!G20</f>
        <v>0</v>
      </c>
      <c r="J53" s="186" t="str">
        <f>IF(I55=0,"",I53/I55*100)</f>
        <v/>
      </c>
    </row>
    <row r="54" spans="1:10" ht="25.5" customHeight="1" x14ac:dyDescent="0.2">
      <c r="A54" s="176"/>
      <c r="B54" s="181" t="s">
        <v>69</v>
      </c>
      <c r="C54" s="182" t="s">
        <v>30</v>
      </c>
      <c r="D54" s="183"/>
      <c r="E54" s="183"/>
      <c r="F54" s="188" t="s">
        <v>69</v>
      </c>
      <c r="G54" s="189"/>
      <c r="H54" s="189"/>
      <c r="I54" s="189">
        <f>'SO 01 005 Pol'!G22</f>
        <v>0</v>
      </c>
      <c r="J54" s="186" t="str">
        <f>IF(I55=0,"",I54/I55*100)</f>
        <v/>
      </c>
    </row>
    <row r="55" spans="1:10" ht="25.5" customHeight="1" x14ac:dyDescent="0.2">
      <c r="A55" s="177"/>
      <c r="B55" s="184" t="s">
        <v>1</v>
      </c>
      <c r="C55" s="184"/>
      <c r="D55" s="185"/>
      <c r="E55" s="185"/>
      <c r="F55" s="190"/>
      <c r="G55" s="191"/>
      <c r="H55" s="191"/>
      <c r="I55" s="191">
        <f>SUM(I49:I54)</f>
        <v>0</v>
      </c>
      <c r="J55" s="187">
        <f>SUM(J49:J54)</f>
        <v>0</v>
      </c>
    </row>
    <row r="56" spans="1:10" x14ac:dyDescent="0.2">
      <c r="F56" s="132"/>
      <c r="G56" s="131"/>
      <c r="H56" s="132"/>
      <c r="I56" s="131"/>
      <c r="J56" s="133"/>
    </row>
    <row r="57" spans="1:10" x14ac:dyDescent="0.2">
      <c r="F57" s="132"/>
      <c r="G57" s="131"/>
      <c r="H57" s="132"/>
      <c r="I57" s="131"/>
      <c r="J57" s="133"/>
    </row>
    <row r="58" spans="1:10" x14ac:dyDescent="0.2">
      <c r="F58" s="132"/>
      <c r="G58" s="131"/>
      <c r="H58" s="132"/>
      <c r="I58" s="131"/>
      <c r="J58" s="133"/>
    </row>
  </sheetData>
  <sheetProtection password="DC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7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8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9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10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38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70</v>
      </c>
    </row>
    <row r="2" spans="1:60" ht="24.95" customHeight="1" x14ac:dyDescent="0.2">
      <c r="A2" s="195" t="s">
        <v>8</v>
      </c>
      <c r="B2" s="74" t="s">
        <v>43</v>
      </c>
      <c r="C2" s="198" t="s">
        <v>49</v>
      </c>
      <c r="D2" s="196"/>
      <c r="E2" s="196"/>
      <c r="F2" s="196"/>
      <c r="G2" s="197"/>
      <c r="AG2" t="s">
        <v>71</v>
      </c>
    </row>
    <row r="3" spans="1:60" ht="24.95" customHeight="1" x14ac:dyDescent="0.2">
      <c r="A3" s="195" t="s">
        <v>9</v>
      </c>
      <c r="B3" s="74" t="s">
        <v>45</v>
      </c>
      <c r="C3" s="198" t="s">
        <v>46</v>
      </c>
      <c r="D3" s="196"/>
      <c r="E3" s="196"/>
      <c r="F3" s="196"/>
      <c r="G3" s="197"/>
      <c r="AC3" s="130" t="s">
        <v>71</v>
      </c>
      <c r="AG3" t="s">
        <v>72</v>
      </c>
    </row>
    <row r="4" spans="1:60" ht="24.95" customHeight="1" x14ac:dyDescent="0.2">
      <c r="A4" s="199" t="s">
        <v>10</v>
      </c>
      <c r="B4" s="200" t="s">
        <v>43</v>
      </c>
      <c r="C4" s="201" t="s">
        <v>44</v>
      </c>
      <c r="D4" s="202"/>
      <c r="E4" s="202"/>
      <c r="F4" s="202"/>
      <c r="G4" s="203"/>
      <c r="AG4" t="s">
        <v>73</v>
      </c>
    </row>
    <row r="5" spans="1:60" x14ac:dyDescent="0.2">
      <c r="D5" s="193"/>
    </row>
    <row r="6" spans="1:60" ht="38.25" x14ac:dyDescent="0.2">
      <c r="A6" s="205" t="s">
        <v>74</v>
      </c>
      <c r="B6" s="207" t="s">
        <v>75</v>
      </c>
      <c r="C6" s="207" t="s">
        <v>76</v>
      </c>
      <c r="D6" s="206" t="s">
        <v>77</v>
      </c>
      <c r="E6" s="205" t="s">
        <v>78</v>
      </c>
      <c r="F6" s="204" t="s">
        <v>79</v>
      </c>
      <c r="G6" s="205" t="s">
        <v>31</v>
      </c>
      <c r="H6" s="208" t="s">
        <v>32</v>
      </c>
      <c r="I6" s="208" t="s">
        <v>80</v>
      </c>
      <c r="J6" s="208" t="s">
        <v>33</v>
      </c>
      <c r="K6" s="208" t="s">
        <v>81</v>
      </c>
      <c r="L6" s="208" t="s">
        <v>82</v>
      </c>
      <c r="M6" s="208" t="s">
        <v>83</v>
      </c>
      <c r="N6" s="208" t="s">
        <v>84</v>
      </c>
      <c r="O6" s="208" t="s">
        <v>85</v>
      </c>
      <c r="P6" s="208" t="s">
        <v>86</v>
      </c>
      <c r="Q6" s="208" t="s">
        <v>87</v>
      </c>
      <c r="R6" s="208" t="s">
        <v>88</v>
      </c>
      <c r="S6" s="208" t="s">
        <v>89</v>
      </c>
      <c r="T6" s="208" t="s">
        <v>90</v>
      </c>
      <c r="U6" s="208" t="s">
        <v>91</v>
      </c>
      <c r="V6" s="208" t="s">
        <v>92</v>
      </c>
      <c r="W6" s="208" t="s">
        <v>93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34" t="s">
        <v>94</v>
      </c>
      <c r="B8" s="235" t="s">
        <v>60</v>
      </c>
      <c r="C8" s="257" t="s">
        <v>61</v>
      </c>
      <c r="D8" s="236"/>
      <c r="E8" s="237"/>
      <c r="F8" s="238"/>
      <c r="G8" s="238">
        <f>SUMIF(AG9:AG10,"&lt;&gt;NOR",G9:G10)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38"/>
      <c r="O8" s="238">
        <f>SUM(O9:O10)</f>
        <v>0</v>
      </c>
      <c r="P8" s="238"/>
      <c r="Q8" s="238">
        <f>SUM(Q9:Q10)</f>
        <v>0</v>
      </c>
      <c r="R8" s="238"/>
      <c r="S8" s="238"/>
      <c r="T8" s="239"/>
      <c r="U8" s="233"/>
      <c r="V8" s="233">
        <f>SUM(V9:V10)</f>
        <v>0</v>
      </c>
      <c r="W8" s="233"/>
      <c r="AG8" t="s">
        <v>95</v>
      </c>
    </row>
    <row r="9" spans="1:60" ht="22.5" outlineLevel="1" x14ac:dyDescent="0.2">
      <c r="A9" s="240">
        <v>1</v>
      </c>
      <c r="B9" s="241" t="s">
        <v>96</v>
      </c>
      <c r="C9" s="258" t="s">
        <v>97</v>
      </c>
      <c r="D9" s="242" t="s">
        <v>98</v>
      </c>
      <c r="E9" s="243">
        <v>1227.6000000000001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5"/>
      <c r="S9" s="245" t="s">
        <v>99</v>
      </c>
      <c r="T9" s="246" t="s">
        <v>99</v>
      </c>
      <c r="U9" s="229">
        <v>0</v>
      </c>
      <c r="V9" s="229">
        <f>ROUND(E9*U9,2)</f>
        <v>0</v>
      </c>
      <c r="W9" s="22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100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26"/>
      <c r="B10" s="227"/>
      <c r="C10" s="259" t="s">
        <v>101</v>
      </c>
      <c r="D10" s="231"/>
      <c r="E10" s="232">
        <v>1227.6000000000001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102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25.5" x14ac:dyDescent="0.2">
      <c r="A11" s="234" t="s">
        <v>94</v>
      </c>
      <c r="B11" s="235" t="s">
        <v>62</v>
      </c>
      <c r="C11" s="257" t="s">
        <v>63</v>
      </c>
      <c r="D11" s="236"/>
      <c r="E11" s="237"/>
      <c r="F11" s="238"/>
      <c r="G11" s="238">
        <f>SUMIF(AG12:AG13,"&lt;&gt;NOR",G12:G13)</f>
        <v>0</v>
      </c>
      <c r="H11" s="238"/>
      <c r="I11" s="238">
        <f>SUM(I12:I13)</f>
        <v>0</v>
      </c>
      <c r="J11" s="238"/>
      <c r="K11" s="238">
        <f>SUM(K12:K13)</f>
        <v>0</v>
      </c>
      <c r="L11" s="238"/>
      <c r="M11" s="238">
        <f>SUM(M12:M13)</f>
        <v>0</v>
      </c>
      <c r="N11" s="238"/>
      <c r="O11" s="238">
        <f>SUM(O12:O13)</f>
        <v>0.01</v>
      </c>
      <c r="P11" s="238"/>
      <c r="Q11" s="238">
        <f>SUM(Q12:Q13)</f>
        <v>0</v>
      </c>
      <c r="R11" s="238"/>
      <c r="S11" s="238"/>
      <c r="T11" s="239"/>
      <c r="U11" s="233"/>
      <c r="V11" s="233">
        <f>SUM(V12:V13)</f>
        <v>46.02</v>
      </c>
      <c r="W11" s="233"/>
      <c r="AG11" t="s">
        <v>95</v>
      </c>
    </row>
    <row r="12" spans="1:60" outlineLevel="1" x14ac:dyDescent="0.2">
      <c r="A12" s="240">
        <v>2</v>
      </c>
      <c r="B12" s="241" t="s">
        <v>103</v>
      </c>
      <c r="C12" s="258" t="s">
        <v>104</v>
      </c>
      <c r="D12" s="242" t="s">
        <v>98</v>
      </c>
      <c r="E12" s="243">
        <v>130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5">
        <v>4.0000000000000003E-5</v>
      </c>
      <c r="O12" s="245">
        <f>ROUND(E12*N12,2)</f>
        <v>0.01</v>
      </c>
      <c r="P12" s="245">
        <v>0</v>
      </c>
      <c r="Q12" s="245">
        <f>ROUND(E12*P12,2)</f>
        <v>0</v>
      </c>
      <c r="R12" s="245"/>
      <c r="S12" s="245" t="s">
        <v>105</v>
      </c>
      <c r="T12" s="246" t="s">
        <v>105</v>
      </c>
      <c r="U12" s="229">
        <v>0.35400000000000004</v>
      </c>
      <c r="V12" s="229">
        <f>ROUND(E12*U12,2)</f>
        <v>46.02</v>
      </c>
      <c r="W12" s="22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100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26"/>
      <c r="B13" s="227"/>
      <c r="C13" s="259" t="s">
        <v>106</v>
      </c>
      <c r="D13" s="231"/>
      <c r="E13" s="232">
        <v>130</v>
      </c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102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x14ac:dyDescent="0.2">
      <c r="A14" s="234" t="s">
        <v>94</v>
      </c>
      <c r="B14" s="235" t="s">
        <v>64</v>
      </c>
      <c r="C14" s="257" t="s">
        <v>65</v>
      </c>
      <c r="D14" s="236"/>
      <c r="E14" s="237"/>
      <c r="F14" s="238"/>
      <c r="G14" s="238">
        <f>SUMIF(AG15:AG16,"&lt;&gt;NOR",G15:G16)</f>
        <v>0</v>
      </c>
      <c r="H14" s="238"/>
      <c r="I14" s="238">
        <f>SUM(I15:I16)</f>
        <v>0</v>
      </c>
      <c r="J14" s="238"/>
      <c r="K14" s="238">
        <f>SUM(K15:K16)</f>
        <v>0</v>
      </c>
      <c r="L14" s="238"/>
      <c r="M14" s="238">
        <f>SUM(M15:M16)</f>
        <v>0</v>
      </c>
      <c r="N14" s="238"/>
      <c r="O14" s="238">
        <f>SUM(O15:O16)</f>
        <v>0.01</v>
      </c>
      <c r="P14" s="238"/>
      <c r="Q14" s="238">
        <f>SUM(Q15:Q16)</f>
        <v>0</v>
      </c>
      <c r="R14" s="238"/>
      <c r="S14" s="238"/>
      <c r="T14" s="239"/>
      <c r="U14" s="233"/>
      <c r="V14" s="233">
        <f>SUM(V15:V16)</f>
        <v>0</v>
      </c>
      <c r="W14" s="233"/>
      <c r="AG14" t="s">
        <v>95</v>
      </c>
    </row>
    <row r="15" spans="1:60" outlineLevel="1" x14ac:dyDescent="0.2">
      <c r="A15" s="240">
        <v>3</v>
      </c>
      <c r="B15" s="241" t="s">
        <v>107</v>
      </c>
      <c r="C15" s="258" t="s">
        <v>108</v>
      </c>
      <c r="D15" s="242" t="s">
        <v>109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5">
        <v>0.01</v>
      </c>
      <c r="O15" s="245">
        <f>ROUND(E15*N15,2)</f>
        <v>0.01</v>
      </c>
      <c r="P15" s="245">
        <v>0</v>
      </c>
      <c r="Q15" s="245">
        <f>ROUND(E15*P15,2)</f>
        <v>0</v>
      </c>
      <c r="R15" s="245"/>
      <c r="S15" s="245" t="s">
        <v>110</v>
      </c>
      <c r="T15" s="246" t="s">
        <v>111</v>
      </c>
      <c r="U15" s="229">
        <v>0</v>
      </c>
      <c r="V15" s="229">
        <f>ROUND(E15*U15,2)</f>
        <v>0</v>
      </c>
      <c r="W15" s="22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112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26">
        <v>4</v>
      </c>
      <c r="B16" s="227" t="s">
        <v>113</v>
      </c>
      <c r="C16" s="260" t="s">
        <v>114</v>
      </c>
      <c r="D16" s="228" t="s">
        <v>0</v>
      </c>
      <c r="E16" s="247"/>
      <c r="F16" s="230"/>
      <c r="G16" s="22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 t="s">
        <v>105</v>
      </c>
      <c r="T16" s="229" t="s">
        <v>105</v>
      </c>
      <c r="U16" s="229">
        <v>0</v>
      </c>
      <c r="V16" s="229">
        <f>ROUND(E16*U16,2)</f>
        <v>0</v>
      </c>
      <c r="W16" s="22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115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x14ac:dyDescent="0.2">
      <c r="A17" s="234" t="s">
        <v>94</v>
      </c>
      <c r="B17" s="235" t="s">
        <v>66</v>
      </c>
      <c r="C17" s="257" t="s">
        <v>67</v>
      </c>
      <c r="D17" s="236"/>
      <c r="E17" s="237"/>
      <c r="F17" s="238"/>
      <c r="G17" s="238">
        <f>SUMIF(AG18:AG19,"&lt;&gt;NOR",G18:G19)</f>
        <v>0</v>
      </c>
      <c r="H17" s="238"/>
      <c r="I17" s="238">
        <f>SUM(I18:I19)</f>
        <v>0</v>
      </c>
      <c r="J17" s="238"/>
      <c r="K17" s="238">
        <f>SUM(K18:K19)</f>
        <v>0</v>
      </c>
      <c r="L17" s="238"/>
      <c r="M17" s="238">
        <f>SUM(M18:M19)</f>
        <v>0</v>
      </c>
      <c r="N17" s="238"/>
      <c r="O17" s="238">
        <f>SUM(O18:O19)</f>
        <v>0</v>
      </c>
      <c r="P17" s="238"/>
      <c r="Q17" s="238">
        <f>SUM(Q18:Q19)</f>
        <v>0</v>
      </c>
      <c r="R17" s="238"/>
      <c r="S17" s="238"/>
      <c r="T17" s="239"/>
      <c r="U17" s="233"/>
      <c r="V17" s="233">
        <f>SUM(V18:V19)</f>
        <v>0</v>
      </c>
      <c r="W17" s="233"/>
      <c r="AG17" t="s">
        <v>95</v>
      </c>
    </row>
    <row r="18" spans="1:60" outlineLevel="1" x14ac:dyDescent="0.2">
      <c r="A18" s="240">
        <v>5</v>
      </c>
      <c r="B18" s="241" t="s">
        <v>116</v>
      </c>
      <c r="C18" s="258" t="s">
        <v>117</v>
      </c>
      <c r="D18" s="242" t="s">
        <v>118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5">
        <v>0</v>
      </c>
      <c r="O18" s="245">
        <f>ROUND(E18*N18,2)</f>
        <v>0</v>
      </c>
      <c r="P18" s="245">
        <v>0</v>
      </c>
      <c r="Q18" s="245">
        <f>ROUND(E18*P18,2)</f>
        <v>0</v>
      </c>
      <c r="R18" s="245"/>
      <c r="S18" s="245" t="s">
        <v>110</v>
      </c>
      <c r="T18" s="246" t="s">
        <v>111</v>
      </c>
      <c r="U18" s="229">
        <v>0</v>
      </c>
      <c r="V18" s="229">
        <f>ROUND(E18*U18,2)</f>
        <v>0</v>
      </c>
      <c r="W18" s="22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100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26"/>
      <c r="B19" s="227"/>
      <c r="C19" s="261" t="s">
        <v>119</v>
      </c>
      <c r="D19" s="248"/>
      <c r="E19" s="248"/>
      <c r="F19" s="248"/>
      <c r="G19" s="248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120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x14ac:dyDescent="0.2">
      <c r="A20" s="234" t="s">
        <v>94</v>
      </c>
      <c r="B20" s="235" t="s">
        <v>68</v>
      </c>
      <c r="C20" s="257" t="s">
        <v>29</v>
      </c>
      <c r="D20" s="236"/>
      <c r="E20" s="237"/>
      <c r="F20" s="238"/>
      <c r="G20" s="238">
        <f>SUMIF(AG21:AG21,"&lt;&gt;NOR",G21:G21)</f>
        <v>0</v>
      </c>
      <c r="H20" s="238"/>
      <c r="I20" s="238">
        <f>SUM(I21:I21)</f>
        <v>0</v>
      </c>
      <c r="J20" s="238"/>
      <c r="K20" s="238">
        <f>SUM(K21:K21)</f>
        <v>0</v>
      </c>
      <c r="L20" s="238"/>
      <c r="M20" s="238">
        <f>SUM(M21:M21)</f>
        <v>0</v>
      </c>
      <c r="N20" s="238"/>
      <c r="O20" s="238">
        <f>SUM(O21:O21)</f>
        <v>0</v>
      </c>
      <c r="P20" s="238"/>
      <c r="Q20" s="238">
        <f>SUM(Q21:Q21)</f>
        <v>0</v>
      </c>
      <c r="R20" s="238"/>
      <c r="S20" s="238"/>
      <c r="T20" s="239"/>
      <c r="U20" s="233"/>
      <c r="V20" s="233">
        <f>SUM(V21:V21)</f>
        <v>0</v>
      </c>
      <c r="W20" s="233"/>
      <c r="AG20" t="s">
        <v>95</v>
      </c>
    </row>
    <row r="21" spans="1:60" outlineLevel="1" x14ac:dyDescent="0.2">
      <c r="A21" s="249">
        <v>6</v>
      </c>
      <c r="B21" s="250" t="s">
        <v>121</v>
      </c>
      <c r="C21" s="262" t="s">
        <v>122</v>
      </c>
      <c r="D21" s="251" t="s">
        <v>123</v>
      </c>
      <c r="E21" s="252">
        <v>1</v>
      </c>
      <c r="F21" s="253"/>
      <c r="G21" s="254">
        <f>ROUND(E21*F21,2)</f>
        <v>0</v>
      </c>
      <c r="H21" s="253"/>
      <c r="I21" s="254">
        <f>ROUND(E21*H21,2)</f>
        <v>0</v>
      </c>
      <c r="J21" s="253"/>
      <c r="K21" s="254">
        <f>ROUND(E21*J21,2)</f>
        <v>0</v>
      </c>
      <c r="L21" s="254">
        <v>21</v>
      </c>
      <c r="M21" s="254">
        <f>G21*(1+L21/100)</f>
        <v>0</v>
      </c>
      <c r="N21" s="254">
        <v>0</v>
      </c>
      <c r="O21" s="254">
        <f>ROUND(E21*N21,2)</f>
        <v>0</v>
      </c>
      <c r="P21" s="254">
        <v>0</v>
      </c>
      <c r="Q21" s="254">
        <f>ROUND(E21*P21,2)</f>
        <v>0</v>
      </c>
      <c r="R21" s="254"/>
      <c r="S21" s="254" t="s">
        <v>105</v>
      </c>
      <c r="T21" s="255" t="s">
        <v>111</v>
      </c>
      <c r="U21" s="229">
        <v>0</v>
      </c>
      <c r="V21" s="229">
        <f>ROUND(E21*U21,2)</f>
        <v>0</v>
      </c>
      <c r="W21" s="22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124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x14ac:dyDescent="0.2">
      <c r="A22" s="234" t="s">
        <v>94</v>
      </c>
      <c r="B22" s="235" t="s">
        <v>69</v>
      </c>
      <c r="C22" s="257" t="s">
        <v>30</v>
      </c>
      <c r="D22" s="236"/>
      <c r="E22" s="237"/>
      <c r="F22" s="238"/>
      <c r="G22" s="238">
        <f>SUMIF(AG23:AG23,"&lt;&gt;NOR",G23:G23)</f>
        <v>0</v>
      </c>
      <c r="H22" s="238"/>
      <c r="I22" s="238">
        <f>SUM(I23:I23)</f>
        <v>0</v>
      </c>
      <c r="J22" s="238"/>
      <c r="K22" s="238">
        <f>SUM(K23:K23)</f>
        <v>0</v>
      </c>
      <c r="L22" s="238"/>
      <c r="M22" s="238">
        <f>SUM(M23:M23)</f>
        <v>0</v>
      </c>
      <c r="N22" s="238"/>
      <c r="O22" s="238">
        <f>SUM(O23:O23)</f>
        <v>0</v>
      </c>
      <c r="P22" s="238"/>
      <c r="Q22" s="238">
        <f>SUM(Q23:Q23)</f>
        <v>0</v>
      </c>
      <c r="R22" s="238"/>
      <c r="S22" s="238"/>
      <c r="T22" s="239"/>
      <c r="U22" s="233"/>
      <c r="V22" s="233">
        <f>SUM(V23:V23)</f>
        <v>0</v>
      </c>
      <c r="W22" s="233"/>
      <c r="AG22" t="s">
        <v>95</v>
      </c>
    </row>
    <row r="23" spans="1:60" outlineLevel="1" x14ac:dyDescent="0.2">
      <c r="A23" s="240">
        <v>7</v>
      </c>
      <c r="B23" s="241" t="s">
        <v>125</v>
      </c>
      <c r="C23" s="258" t="s">
        <v>126</v>
      </c>
      <c r="D23" s="242" t="s">
        <v>123</v>
      </c>
      <c r="E23" s="243">
        <v>1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5">
        <v>0</v>
      </c>
      <c r="O23" s="245">
        <f>ROUND(E23*N23,2)</f>
        <v>0</v>
      </c>
      <c r="P23" s="245">
        <v>0</v>
      </c>
      <c r="Q23" s="245">
        <f>ROUND(E23*P23,2)</f>
        <v>0</v>
      </c>
      <c r="R23" s="245"/>
      <c r="S23" s="245" t="s">
        <v>105</v>
      </c>
      <c r="T23" s="246" t="s">
        <v>111</v>
      </c>
      <c r="U23" s="229">
        <v>0</v>
      </c>
      <c r="V23" s="229">
        <f>ROUND(E23*U23,2)</f>
        <v>0</v>
      </c>
      <c r="W23" s="22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124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x14ac:dyDescent="0.2">
      <c r="A24" s="5"/>
      <c r="B24" s="6"/>
      <c r="C24" s="263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AE24">
        <v>15</v>
      </c>
      <c r="AF24">
        <v>21</v>
      </c>
    </row>
    <row r="25" spans="1:60" x14ac:dyDescent="0.2">
      <c r="A25" s="212"/>
      <c r="B25" s="213" t="s">
        <v>31</v>
      </c>
      <c r="C25" s="264"/>
      <c r="D25" s="214"/>
      <c r="E25" s="215"/>
      <c r="F25" s="215"/>
      <c r="G25" s="256">
        <f>G8+G11+G14+G17+G20+G22</f>
        <v>0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AE25">
        <f>SUMIF(L7:L23,AE24,G7:G23)</f>
        <v>0</v>
      </c>
      <c r="AF25">
        <f>SUMIF(L7:L23,AF24,G7:G23)</f>
        <v>0</v>
      </c>
      <c r="AG25" t="s">
        <v>127</v>
      </c>
    </row>
    <row r="26" spans="1:60" x14ac:dyDescent="0.2">
      <c r="A26" s="5"/>
      <c r="B26" s="6"/>
      <c r="C26" s="263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60" x14ac:dyDescent="0.2">
      <c r="A27" s="5"/>
      <c r="B27" s="6"/>
      <c r="C27" s="263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60" x14ac:dyDescent="0.2">
      <c r="A28" s="216" t="s">
        <v>128</v>
      </c>
      <c r="B28" s="216"/>
      <c r="C28" s="265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A29" s="217"/>
      <c r="B29" s="218"/>
      <c r="C29" s="266"/>
      <c r="D29" s="218"/>
      <c r="E29" s="218"/>
      <c r="F29" s="218"/>
      <c r="G29" s="219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AG29" t="s">
        <v>129</v>
      </c>
    </row>
    <row r="30" spans="1:60" x14ac:dyDescent="0.2">
      <c r="A30" s="220"/>
      <c r="B30" s="221"/>
      <c r="C30" s="267"/>
      <c r="D30" s="221"/>
      <c r="E30" s="221"/>
      <c r="F30" s="221"/>
      <c r="G30" s="22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20"/>
      <c r="B31" s="221"/>
      <c r="C31" s="267"/>
      <c r="D31" s="221"/>
      <c r="E31" s="221"/>
      <c r="F31" s="221"/>
      <c r="G31" s="22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20"/>
      <c r="B32" s="221"/>
      <c r="C32" s="267"/>
      <c r="D32" s="221"/>
      <c r="E32" s="221"/>
      <c r="F32" s="221"/>
      <c r="G32" s="22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 x14ac:dyDescent="0.2">
      <c r="A33" s="223"/>
      <c r="B33" s="224"/>
      <c r="C33" s="268"/>
      <c r="D33" s="224"/>
      <c r="E33" s="224"/>
      <c r="F33" s="224"/>
      <c r="G33" s="22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5"/>
      <c r="B34" s="6"/>
      <c r="C34" s="263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C35" s="269"/>
      <c r="D35" s="193"/>
      <c r="AG35" t="s">
        <v>130</v>
      </c>
    </row>
    <row r="36" spans="1:33" x14ac:dyDescent="0.2">
      <c r="D36" s="193"/>
    </row>
    <row r="37" spans="1:33" x14ac:dyDescent="0.2">
      <c r="D37" s="193"/>
    </row>
    <row r="38" spans="1:33" x14ac:dyDescent="0.2">
      <c r="D38" s="193"/>
    </row>
    <row r="39" spans="1:33" x14ac:dyDescent="0.2">
      <c r="D39" s="193"/>
    </row>
    <row r="40" spans="1:33" x14ac:dyDescent="0.2">
      <c r="D40" s="193"/>
    </row>
    <row r="41" spans="1:33" x14ac:dyDescent="0.2">
      <c r="D41" s="193"/>
    </row>
    <row r="42" spans="1:33" x14ac:dyDescent="0.2">
      <c r="D42" s="193"/>
    </row>
    <row r="43" spans="1:33" x14ac:dyDescent="0.2">
      <c r="D43" s="193"/>
    </row>
    <row r="44" spans="1:33" x14ac:dyDescent="0.2">
      <c r="D44" s="193"/>
    </row>
    <row r="45" spans="1:33" x14ac:dyDescent="0.2">
      <c r="D45" s="193"/>
    </row>
    <row r="46" spans="1:33" x14ac:dyDescent="0.2">
      <c r="D46" s="193"/>
    </row>
    <row r="47" spans="1:33" x14ac:dyDescent="0.2">
      <c r="D47" s="193"/>
    </row>
    <row r="48" spans="1:33" x14ac:dyDescent="0.2">
      <c r="D48" s="193"/>
    </row>
    <row r="49" spans="4:4" x14ac:dyDescent="0.2">
      <c r="D49" s="193"/>
    </row>
    <row r="50" spans="4:4" x14ac:dyDescent="0.2">
      <c r="D50" s="193"/>
    </row>
    <row r="51" spans="4:4" x14ac:dyDescent="0.2">
      <c r="D51" s="193"/>
    </row>
    <row r="52" spans="4:4" x14ac:dyDescent="0.2">
      <c r="D52" s="193"/>
    </row>
    <row r="53" spans="4:4" x14ac:dyDescent="0.2">
      <c r="D53" s="193"/>
    </row>
    <row r="54" spans="4:4" x14ac:dyDescent="0.2">
      <c r="D54" s="193"/>
    </row>
    <row r="55" spans="4:4" x14ac:dyDescent="0.2">
      <c r="D55" s="193"/>
    </row>
    <row r="56" spans="4:4" x14ac:dyDescent="0.2">
      <c r="D56" s="193"/>
    </row>
    <row r="57" spans="4:4" x14ac:dyDescent="0.2">
      <c r="D57" s="193"/>
    </row>
    <row r="58" spans="4:4" x14ac:dyDescent="0.2">
      <c r="D58" s="193"/>
    </row>
    <row r="59" spans="4:4" x14ac:dyDescent="0.2">
      <c r="D59" s="193"/>
    </row>
    <row r="60" spans="4:4" x14ac:dyDescent="0.2">
      <c r="D60" s="193"/>
    </row>
    <row r="61" spans="4:4" x14ac:dyDescent="0.2">
      <c r="D61" s="193"/>
    </row>
    <row r="62" spans="4:4" x14ac:dyDescent="0.2">
      <c r="D62" s="193"/>
    </row>
    <row r="63" spans="4:4" x14ac:dyDescent="0.2">
      <c r="D63" s="193"/>
    </row>
    <row r="64" spans="4:4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password="DCC5" sheet="1"/>
  <mergeCells count="7">
    <mergeCell ref="A1:G1"/>
    <mergeCell ref="C2:G2"/>
    <mergeCell ref="C3:G3"/>
    <mergeCell ref="C4:G4"/>
    <mergeCell ref="A28:C28"/>
    <mergeCell ref="A29:G33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01 005 Pol'!Názvy_tisku</vt:lpstr>
      <vt:lpstr>oadresa</vt:lpstr>
      <vt:lpstr>Stavba!Objednatel</vt:lpstr>
      <vt:lpstr>Stavba!Objekt</vt:lpstr>
      <vt:lpstr>'SO 01 005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2014-02-28T09:52:57Z</cp:lastPrinted>
  <dcterms:created xsi:type="dcterms:W3CDTF">2009-04-08T07:15:50Z</dcterms:created>
  <dcterms:modified xsi:type="dcterms:W3CDTF">2018-12-20T11:53:50Z</dcterms:modified>
</cp:coreProperties>
</file>