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/>
  <bookViews>
    <workbookView xWindow="0" yWindow="0" windowWidth="18720" windowHeight="7185" tabRatio="691" activeTab="4"/>
  </bookViews>
  <sheets>
    <sheet name="IT Celkem" sheetId="19" r:id="rId1"/>
    <sheet name="Centrální router" sheetId="2" r:id="rId2"/>
    <sheet name="Centrální bezpečnostní brána" sheetId="3" r:id="rId3"/>
    <sheet name="Centrální server" sheetId="5" r:id="rId4"/>
    <sheet name="Switche" sheetId="6" r:id="rId5"/>
    <sheet name="Wifi" sheetId="7" r:id="rId6"/>
    <sheet name="Celková dokumentace" sheetId="18" r:id="rId7"/>
    <sheet name="Demontáže" sheetId="22" r:id="rId8"/>
    <sheet name="Umístění" sheetId="23" r:id="rId9"/>
  </sheets>
  <calcPr calcId="145621"/>
</workbook>
</file>

<file path=xl/calcChain.xml><?xml version="1.0" encoding="utf-8"?>
<calcChain xmlns="http://schemas.openxmlformats.org/spreadsheetml/2006/main">
  <c r="I47" i="6" l="1"/>
  <c r="F18" i="23"/>
  <c r="D18" i="23"/>
  <c r="E18" i="23"/>
  <c r="B23" i="23" l="1"/>
  <c r="A23" i="23"/>
  <c r="B22" i="23"/>
  <c r="A22" i="23"/>
  <c r="B21" i="23"/>
  <c r="A21" i="23"/>
  <c r="B20" i="23"/>
  <c r="A20" i="23"/>
  <c r="B19" i="23"/>
  <c r="A19" i="23"/>
  <c r="B15" i="23"/>
  <c r="B4" i="23"/>
  <c r="B6" i="23"/>
  <c r="A15" i="23"/>
  <c r="A6" i="23"/>
  <c r="A4" i="23"/>
  <c r="F6" i="22" l="1"/>
  <c r="C22" i="19" s="1"/>
  <c r="D22" i="19" s="1"/>
  <c r="C16" i="19" l="1"/>
  <c r="I47" i="3" l="1"/>
  <c r="I46" i="3"/>
  <c r="I41" i="2"/>
  <c r="I42" i="2" s="1"/>
  <c r="I48" i="3" l="1"/>
  <c r="C23" i="19" s="1"/>
  <c r="D23" i="19" s="1"/>
  <c r="I38" i="5" l="1"/>
  <c r="I3" i="3" l="1"/>
  <c r="I38" i="7" l="1"/>
  <c r="I17" i="7" l="1"/>
  <c r="I3" i="7"/>
  <c r="I51" i="6"/>
  <c r="I40" i="6"/>
  <c r="I28" i="6"/>
  <c r="I16" i="6"/>
  <c r="I3" i="6"/>
  <c r="I3" i="2"/>
  <c r="I48" i="5"/>
  <c r="I23" i="5"/>
  <c r="I16" i="5"/>
  <c r="I13" i="5"/>
  <c r="I3" i="5"/>
  <c r="D16" i="19"/>
  <c r="I55" i="6" l="1"/>
  <c r="I41" i="7"/>
  <c r="C15" i="19" l="1"/>
  <c r="C14" i="19"/>
  <c r="I44" i="3" l="1"/>
  <c r="C12" i="19" s="1"/>
  <c r="I39" i="2" l="1"/>
  <c r="C11" i="19" s="1"/>
  <c r="D11" i="19" l="1"/>
  <c r="I56" i="5" l="1"/>
  <c r="D15" i="19"/>
  <c r="D14" i="19"/>
  <c r="D12" i="19"/>
  <c r="C13" i="19" l="1"/>
  <c r="D13" i="19" s="1"/>
  <c r="C17" i="19" l="1"/>
  <c r="D17" i="19" s="1"/>
</calcChain>
</file>

<file path=xl/sharedStrings.xml><?xml version="1.0" encoding="utf-8"?>
<sst xmlns="http://schemas.openxmlformats.org/spreadsheetml/2006/main" count="813" uniqueCount="277">
  <si>
    <t>kusů</t>
  </si>
  <si>
    <t>Záznamy provozu pro následný forezní audit dle české jurisdikce</t>
  </si>
  <si>
    <t>Dostupnost bezpečnostních aktualizací minimálně po dobu 5 let</t>
  </si>
  <si>
    <t>Záruka na HW 5 let v režimu NBD</t>
  </si>
  <si>
    <t>Možnost provozu v konfiguraci cluster v případě zakoupení druhého node</t>
  </si>
  <si>
    <t>FW řešení podporující technologii stavového paketového filteru i aplikačních proxy bran firewallu</t>
  </si>
  <si>
    <t>Dedikovaný management port</t>
  </si>
  <si>
    <t>Podpora NAT / PAT</t>
  </si>
  <si>
    <t>Možnost řízení komunikace volitelně na sítových vrstvách L3 až L7</t>
  </si>
  <si>
    <t>Podpora VLAN</t>
  </si>
  <si>
    <t>Podpora IPV4 a IPv6, dual stack</t>
  </si>
  <si>
    <t>Podpora ICAP rozhraní</t>
  </si>
  <si>
    <t>Podpora SNMP</t>
  </si>
  <si>
    <t>QoS – řízení šířky pásma podle uživatele, portu i typu souboru</t>
  </si>
  <si>
    <t>Podpora autentizace (Kerberos, NTLM, LDAP, RADIUS)</t>
  </si>
  <si>
    <t>Možnost ukončení TLS / SSL komunikace na FW s prováděním všech kontrol v šifrovaném provozu a to jak v provozu na server i klienta včetně rozšifrování a zašifrování spojení.</t>
  </si>
  <si>
    <t>Rozpoznávání a kontrola skutečných typů souborů v rámci HTTP komunikace (MIME Type) – nikoliv na základě deklarace klienta či serveru</t>
  </si>
  <si>
    <t>Možnost definice časové platnosti ACL pravidla, od-do</t>
  </si>
  <si>
    <t>Podpora Syslog, možnost exportu logu, možnost vzdáleného logování, podpora integrace do SIEM</t>
  </si>
  <si>
    <t>Autentizace uživatelů oproti MS Active directory, LDAP nebo lokální databáze uživatelů (protokol Kerberos nebo NTLM) bez nutnosti instalace klientského SW na stanici</t>
  </si>
  <si>
    <t>Logování s podporou více úrovní a možností úplného záznamu komunikace na úroveň dump IP komunikace</t>
  </si>
  <si>
    <t>Zobrazování statistik a vyhodnocování provozu</t>
  </si>
  <si>
    <t>Kompletní instalace, konfigurace a zaškolení obsluhy.</t>
  </si>
  <si>
    <t>Centrální bezpečnostní brána</t>
  </si>
  <si>
    <t>Česká databáze webových serverů</t>
  </si>
  <si>
    <t>Statistiky přístupu uživatelů k internetovým serverům</t>
  </si>
  <si>
    <t>Zařízení umožňující kontrolu http a https provozu, kategorizaci a selekci obsahu dostupného pro vybrané skupiny uživatel (učitel, žák), blokování nežádoucích kategorií obsahu, antivirovou kontrolou stahovaného obsahu</t>
  </si>
  <si>
    <t>Zabezpečení přístupových protokolů (SSL/TLS), antivirová ochrana webových systémů</t>
  </si>
  <si>
    <t>Podpora autentizace Kerberos a NTLM</t>
  </si>
  <si>
    <t>Výjimky z autentizace dle zdrojové nebo cílové IP adresy, nebo user agenta</t>
  </si>
  <si>
    <t>Podpora automatické detekce proxy pomocí WPAD</t>
  </si>
  <si>
    <t>Možnost definovat vlastní kategorií serverů</t>
  </si>
  <si>
    <t>Dostupná informace o úspěšnosti kategorizace pro webový provoz přes zařízení</t>
  </si>
  <si>
    <t>Politika přístupu definovaná dle času, kategorií, cílové URL, cílové IP adresy, uživatele, skupiny uživatel</t>
  </si>
  <si>
    <t>Definovatelné black/white listy pro jednotlivé uživatele nebo zdrojové IP adresy</t>
  </si>
  <si>
    <t>Kontrola obsahu HTTPS komunikace – HTTPS inspekce</t>
  </si>
  <si>
    <t>Možnost definovat důvěryhodné CA</t>
  </si>
  <si>
    <t>Výjimky z HTTPS inspekce na vybrané zdrojové IP adresy, servery nebo kategorie</t>
  </si>
  <si>
    <t>Integrovaná antivirová kontrola webového provozu (http, https)</t>
  </si>
  <si>
    <t>Blokování streamovaného obsahu (audio, video)</t>
  </si>
  <si>
    <t>Možnost přeposílat vybraný provoz na nadřazenou proxy</t>
  </si>
  <si>
    <t>Jednoduché webové administrační rozhraní v českém jazyce</t>
  </si>
  <si>
    <t>Přehled o aktuálních informacích z provozu zařízenní</t>
  </si>
  <si>
    <t>Více uživatelských účtů a rolí pro přístup k administračnímu rozhraní</t>
  </si>
  <si>
    <t>Administrační příručka v českém jazyce</t>
  </si>
  <si>
    <t>Jednoduchý nástroj pro prohledávání logovaných provozních záznamů</t>
  </si>
  <si>
    <t>Možnost nastavit dobu pro uchování logovaných provozních záznamů</t>
  </si>
  <si>
    <t>Podporu paralelní instalace více verzí firmware tzn. safe upgrade (možnost okamžitého návratu k poslední funkční verzi)</t>
  </si>
  <si>
    <t>Zařízení podporuje funkci cluster v případě zakoupení druhého boxu.</t>
  </si>
  <si>
    <t>Synchronizace času pomocí NTP</t>
  </si>
  <si>
    <t>Periodicky generované statistiky provozu</t>
  </si>
  <si>
    <t xml:space="preserve">SSH přístup na konzoli HW zařízení </t>
  </si>
  <si>
    <t>Zaškolení obsluhy na konfiguraci webové brány</t>
  </si>
  <si>
    <t>Kompletní instalace, konfigurace a zaškolení obsluhy</t>
  </si>
  <si>
    <t>Obměna prvků LAN sítě</t>
  </si>
  <si>
    <t>Montáž a konfigurace sítě včetně VLAN</t>
  </si>
  <si>
    <t>Webový management</t>
  </si>
  <si>
    <t>Neblokující architektura přepínacího subsystému (wire speed), podpora 802.1Q VLAN, podpora 802.1X, radius based MAC autentizace,…</t>
  </si>
  <si>
    <t>Podpora mechanismu izolace klientů</t>
  </si>
  <si>
    <t>Plná podpora protokolů IPv4 i IPv6 (dual-stack)</t>
  </si>
  <si>
    <t>Dokumentace pro údržbu a užívání aktivních prvků</t>
  </si>
  <si>
    <t>Centrální řešení distribuce konfigurací s podporou automatického rozložení zátěže klientů, roamingu mezi spravované access pointy a automatickým laděním kanálů a síly signálu včetně detekce a reakce na non-Wi-Fi rušení)</t>
  </si>
  <si>
    <t>Podpora protokolu IEEE 802.1X resp. ověřování uživatelů oproti databázi účtů přes protokol radius (např. LDAP, MS AD …)</t>
  </si>
  <si>
    <t>Podpora standardu minimálně IEEE 802.11n a případně novějších (ac, ad), současná funkce AP v pásmu 2,4 a 5 GHz</t>
  </si>
  <si>
    <t>Podpora WPA2, PoE, multi SSID, ACL pro filtrování provozu</t>
  </si>
  <si>
    <t>Minimálně pasivní zapojení do federovaného systému eduroam  (www.eduroam.cz). Optimálně aktivní zapojení do systému eduroam, pro zajištění národní i mezinárodní mobility žáků a učitelů</t>
  </si>
  <si>
    <t>Kompletní instalace, konfigurace a zaškolení obsluhy na správu počítačové sítě</t>
  </si>
  <si>
    <t>Dokumentace pro údržbu</t>
  </si>
  <si>
    <t>Instalace</t>
  </si>
  <si>
    <t>Licence na zálohovací systém pro zálohování virtuální infrastruktury serverů a dat s možností i „bezagentového“ zálohování celých virtuálních serverů i jednotlivých dat uvnitř virtuálních serverů</t>
  </si>
  <si>
    <t>Provoz zálohovacího systému ve virtuální appliance či na volně dostupném OS bez nutnosti kupovat další licenci na operační systém</t>
  </si>
  <si>
    <t>Podpora archivace na externí disk nebo do cloudu</t>
  </si>
  <si>
    <t>Podpora deduplikace dat v rámci celého cílového úložiště</t>
  </si>
  <si>
    <t>Přímý přístup k datům v záloze</t>
  </si>
  <si>
    <t>Software pro zálohování a replikaci</t>
  </si>
  <si>
    <t>Provedení RACK</t>
  </si>
  <si>
    <t>Možnost měnit disky za chodu</t>
  </si>
  <si>
    <t>Integrace s Windows ACL (Access Control List)</t>
  </si>
  <si>
    <t>Podpora virtualizace - VMware vSphere, Citrix XenServer, OpenStack, Hyper-V</t>
  </si>
  <si>
    <t>Centrální management</t>
  </si>
  <si>
    <t>Centrální řídící prvek Wifi sítě</t>
  </si>
  <si>
    <t>Konfigurace Wifi sítě a zaškolení obsluhy</t>
  </si>
  <si>
    <t xml:space="preserve">Rychlost sítě minimálně 1Gbit </t>
  </si>
  <si>
    <t>Digitální diagnostika</t>
  </si>
  <si>
    <t>Montáž a konfigurace sítě</t>
  </si>
  <si>
    <t>Minimálně 8 výstupních zásuvek</t>
  </si>
  <si>
    <t>Speciální HW nebo součást centrálního routeru. Jednotný management</t>
  </si>
  <si>
    <t>Podpora zálohování Microsoft Windows serverů (minimálně 2008 a vyšší), podpora Linux serverů</t>
  </si>
  <si>
    <t>DHCP sever i relay</t>
  </si>
  <si>
    <t xml:space="preserve"> NAT</t>
  </si>
  <si>
    <t xml:space="preserve"> WAN port failover a load balancing</t>
  </si>
  <si>
    <t>Rozhraní minimálně 2x - USB 2.0,  4x LAN (RJ-45)</t>
  </si>
  <si>
    <t>Redundantní napájecí zdroj</t>
  </si>
  <si>
    <t>q</t>
  </si>
  <si>
    <t>Implementace Microsoft RADIUS serveru pro autorizaci uživatelů a zařízení do sítě</t>
  </si>
  <si>
    <t>Instalace a konfigurace Active Directory clusteru a DNSSEC resolveru</t>
  </si>
  <si>
    <t>Implementace zálohovacího SW a úložiště</t>
  </si>
  <si>
    <t>Dokumentace a zaškolení obsluhy na údržbu systému</t>
  </si>
  <si>
    <t>Wifi prvky (AP)</t>
  </si>
  <si>
    <t>podpora L2/L3 fast roamingu klientů</t>
  </si>
  <si>
    <t>podpora autorizace úživatelů vůči externím serverům přes Radius, LDAP, NT domain, SIP, POP3</t>
  </si>
  <si>
    <t>podpora Captive portálů optimalizovaných pro mobilní klienty</t>
  </si>
  <si>
    <t>integrované odchytávání paketů pro analýzu dat. provozu</t>
  </si>
  <si>
    <t>automatická podpora rozpoznání AP a jeho konfigurace</t>
  </si>
  <si>
    <t>podpora správy AP na LAN i WAN portech (L2 i L3)</t>
  </si>
  <si>
    <t>podpora AP load balancing</t>
  </si>
  <si>
    <t>podpora detailního nastavení služeb dle času, místa, uživatelské role, přenesených dat apod.</t>
  </si>
  <si>
    <t>integrovaný firewall</t>
  </si>
  <si>
    <t>static routing, RIP, OSPF, IS-IS</t>
  </si>
  <si>
    <t>detailní logování přímo ve WLAN kontroleru - UAMD log, firewall, DHCP, AP, user log, traffic log, ....</t>
  </si>
  <si>
    <t>Dokumentace a ověření</t>
  </si>
  <si>
    <t>Na základě realizovaného projektu zpracuje zásady využívání ICT a přístupu k síti do vnitřních předpisů školy.</t>
  </si>
  <si>
    <t>Test výpadku napájení elektrické energie. Servery musí být funkční minimálně po dobu 10 minut a následně se regulerně ukončit</t>
  </si>
  <si>
    <t>Test obnovy libovolného virtuálního serveru a test obnovy dat</t>
  </si>
  <si>
    <t>Dodavatel provede komplexní zaškolení obsluhy na provoz a údržbu sítě, včetně vyhodnocování logů, práci s Webovým filterem, přidávání a rušení zařízení či uživatelů v rámci sítě, apod.</t>
  </si>
  <si>
    <t>Rack provedení</t>
  </si>
  <si>
    <t>Popis položky</t>
  </si>
  <si>
    <t>Centrální router</t>
  </si>
  <si>
    <t>Wifi infrastruktura</t>
  </si>
  <si>
    <t>Splněno</t>
  </si>
  <si>
    <t>ANO/NE</t>
  </si>
  <si>
    <t>Cena bez DPH</t>
  </si>
  <si>
    <t>Požadované parametry</t>
  </si>
  <si>
    <t>Licence minimálně pro 210 žáků včetně podpory na 1 rok</t>
  </si>
  <si>
    <t>Modul Antivirus - licence minimálně pro 210 žáků včetně podpory na 1 rok</t>
  </si>
  <si>
    <t>UPS</t>
  </si>
  <si>
    <t>Minimální záruka 3roky</t>
  </si>
  <si>
    <t>Minimální výkon 2200VA</t>
  </si>
  <si>
    <t>Podpora RAID - RAID 0, RAID 1,RAID 5,RAID 10</t>
  </si>
  <si>
    <t>Rozhraní minimálně 2x - USB 2.0, 1x eSata</t>
  </si>
  <si>
    <t>Podporované služby - minimálně: sdílení souborů (SAMBA, HFS, CIFS), Web server, FTP server, iSCSI, Media server (DLNA)</t>
  </si>
  <si>
    <t>Síťový management</t>
  </si>
  <si>
    <t>Provedení rack UPS</t>
  </si>
  <si>
    <t>Operační systém</t>
  </si>
  <si>
    <t>Centrální server pro autorizaci uživatelů a výukový SW</t>
  </si>
  <si>
    <t>Celkem</t>
  </si>
  <si>
    <t xml:space="preserve">Montáž Wifi zařízení </t>
  </si>
  <si>
    <t>Minimální počet připojených zařízení na AP – 30</t>
  </si>
  <si>
    <t>podpora Bridge i Routing mode - min. 2x WAN 1G porty a min. 4x LAN 1G</t>
  </si>
  <si>
    <t>Cena celkem bez DPH</t>
  </si>
  <si>
    <t>Rack mount 19" provedení</t>
  </si>
  <si>
    <t>Minimálně 16x SFP porty</t>
  </si>
  <si>
    <t>záruka 5 let</t>
  </si>
  <si>
    <t xml:space="preserve"> L2 funkce ( VLAN, QinQ, Linková agregace LACP, MSTP/RSTP Spanning Tree)</t>
  </si>
  <si>
    <t>L3 funkce (OSPF a Multicast routing PIM-DM/SM, VRRP)</t>
  </si>
  <si>
    <t>Bezpečnostní funkce (ACL, 802.1x, MAC-based login, Radius, DHCP snooping)</t>
  </si>
  <si>
    <t>POE min. 180 W</t>
  </si>
  <si>
    <t>Optický páteřní propoje mezi rovzaděči (páteřní switch)</t>
  </si>
  <si>
    <t>min  12 x 10/100/1000 (PoE+) + 24 x 10/100/1000</t>
  </si>
  <si>
    <t>min 2 x Fast Ethernet/Gigabit SFP</t>
  </si>
  <si>
    <t>min 12 x 10/100/1000Gps</t>
  </si>
  <si>
    <t xml:space="preserve">min 24 x 10/100/1000 (PoE+) </t>
  </si>
  <si>
    <t>min 4 x Fast Ethernet/Gigabit SFP</t>
  </si>
  <si>
    <t>min 24 x 10/100/1000Gps</t>
  </si>
  <si>
    <t>Kompatibilní SFP transceiver s dodanými aktivními prvky</t>
  </si>
  <si>
    <t>SFP modul 1Gbps</t>
  </si>
  <si>
    <t>Minimálně 8x  Ethernet porty metalické 10/100/1000 nebo Combo SFP/Ethernet, osazeno 8x Ethernet RJ45 moduly</t>
  </si>
  <si>
    <t>Kompletní výkresová dokumentace ke strukturované kabeláži, včetně popsaných zásuvek a měřících protokolů.</t>
  </si>
  <si>
    <t>HW appliance – ucelená jednotka v RACK provedení včetně montážních ližin</t>
  </si>
  <si>
    <t>podpora monitoringu a logování NAT (RFC 2663) provozu za účelem dohledatelnosti veřejného provozu k vnitřnímu zařízení</t>
  </si>
  <si>
    <t>Minimálně 2 procesory serverového typu, 6 nebo více jader,  o výkonu minimálně 5934 bodů dle http://cpubenchmark.net/</t>
  </si>
  <si>
    <t>min 4 pozice na HDD, hot swap</t>
  </si>
  <si>
    <t>HDD v RAID 10 o kapacitě minimálně 2TB, rychlost otáček minimálně 10k, 6GBps</t>
  </si>
  <si>
    <r>
      <t>Licence pro operační systém serveru (minimálně</t>
    </r>
    <r>
      <rPr>
        <b/>
        <sz val="11"/>
        <color rgb="FF000000"/>
        <rFont val="Calibri"/>
        <family val="2"/>
        <charset val="238"/>
        <scheme val="minor"/>
      </rPr>
      <t xml:space="preserve"> 4 instance </t>
    </r>
    <r>
      <rPr>
        <sz val="11"/>
        <color rgb="FF000000"/>
        <rFont val="Calibri"/>
        <family val="2"/>
        <charset val="238"/>
        <scheme val="minor"/>
      </rPr>
      <t>ve virtuálním prostředí). Minímální funkcionality: doménový řadič, DHCP server, DNS server, RADIUS server, souborový server, tiskový server, terminálový server. Možnost přiřazení stanic do domény s operačním systémem Windows 7 a vyšší. Možnost logování přihlášených uživatelů do domény. Školní licence</t>
    </r>
  </si>
  <si>
    <t>Zálohovací síťové úložiště  - 6TB</t>
  </si>
  <si>
    <t>Podpora automatizace záloh, integrovaného plánovače úloh, komprimace záloh</t>
  </si>
  <si>
    <t>Podpora syntetických záloh, přírůstkových záloh</t>
  </si>
  <si>
    <t>Instalace do rozvaděče a zapojení do stávající síťové infrastruktury</t>
  </si>
  <si>
    <t>Nastavení zálohovacího plánu a záloh, dokumentace řešení</t>
  </si>
  <si>
    <t>WLAN kontroler pro min. 40x AP, HW provedení</t>
  </si>
  <si>
    <t>podpora min. 4x rozdílných captive portálů včetně rozdílného designu a služeb</t>
  </si>
  <si>
    <t>Cena celkem s DPH</t>
  </si>
  <si>
    <t>Rozhraní minimálně 4 x 1 Gbps Ethertnet, 1 x remote console, podpora agregace a redundance interface</t>
  </si>
  <si>
    <t xml:space="preserve">Splněno </t>
  </si>
  <si>
    <t>Cena/ks</t>
  </si>
  <si>
    <t xml:space="preserve"> Cena/ks</t>
  </si>
  <si>
    <t>Rozpočet části Konektivita a IT vybavení ZŠ na Výsluní</t>
  </si>
  <si>
    <t>Způsobilá část</t>
  </si>
  <si>
    <t>Vstupní analýza, návrh IT řešení, stanovení a odsouhlasení harmonogramu prací</t>
  </si>
  <si>
    <t>Test VPN připojení</t>
  </si>
  <si>
    <t>Migrace dat ze současných serverů</t>
  </si>
  <si>
    <t xml:space="preserve">Montáž a konfigurace Wifi zařízení </t>
  </si>
  <si>
    <t>Celková dokumentace, předání projektu, akceptační testy</t>
  </si>
  <si>
    <t>Rychlost 1,25Gbps nebo vyšší</t>
  </si>
  <si>
    <t>SM 1310nm</t>
  </si>
  <si>
    <t>Minimální disková kapacita v RAID5 6TB</t>
  </si>
  <si>
    <t>min celkový počet diskových pozic - 4</t>
  </si>
  <si>
    <t>Minimální velikost RAM 2GB DDR3</t>
  </si>
  <si>
    <t xml:space="preserve">Minimální počet portů RJ-45 1GbE LAN port - 4 </t>
  </si>
  <si>
    <t>Minimální délka záruky 3 roky</t>
  </si>
  <si>
    <t>Název a popis dodávaného zboží</t>
  </si>
  <si>
    <t>Technická podpora za 5 let</t>
  </si>
  <si>
    <t xml:space="preserve"> - doplní uchazeč -</t>
  </si>
  <si>
    <t>Celkem za dodávku</t>
  </si>
  <si>
    <t>Centrální síťový prvek - router a firewall pro 210 žáků</t>
  </si>
  <si>
    <t>Technický list v českém jazyce</t>
  </si>
  <si>
    <t xml:space="preserve">  - doplní uchazeč -</t>
  </si>
  <si>
    <t>doplní uchazeč</t>
  </si>
  <si>
    <t xml:space="preserve">Splněno  </t>
  </si>
  <si>
    <t>Antivirové aktualizace po dobu 5 let</t>
  </si>
  <si>
    <t>položka</t>
  </si>
  <si>
    <t>Záruka 5 let s dobou výměny na místě do 24h</t>
  </si>
  <si>
    <t>klientské licence operačního systému 250ks</t>
  </si>
  <si>
    <t xml:space="preserve">Centrální síťový prvek - router a firewall </t>
  </si>
  <si>
    <t>30-ti denní ověřovací provoz se zvýśeným dohledem</t>
  </si>
  <si>
    <t>Technická podpora  na 5 let</t>
  </si>
  <si>
    <t>Požadavky: bezpečnostní aktualizace po dobu 5 let, záruka na 5 let, servis formou opravy / výměny zařízení do dalšího dne</t>
  </si>
  <si>
    <t>Požadavky: záruka na 5 let, servis formou opravy / výměny zařízení do dalšího dne</t>
  </si>
  <si>
    <t>datum</t>
  </si>
  <si>
    <t>razítko a podpis uchazeče</t>
  </si>
  <si>
    <t>Uchazeč prohlašuje, že dodaná zařízení splňují požadavky dle přílohy č. 9 Standart konektivity škol a uchazeč je schopen prokázání parametrů v odpovídajících bodech podle dokumentu "Prokázání a kontrola naplnění standardu konektivity ve výzvách IROP (infrastruktura základních a středních škol)"</t>
  </si>
  <si>
    <t>záruka 5 let, servis formou výměny vadného zařézení do druhého dne</t>
  </si>
  <si>
    <t>Dodavatel provede komplexní kontrolu celé sítě na základě doporučení http://www.dotaceeu.cz/getmedia/36c80ac4-db39-48f4-a730-4a4bea8f65aa/Standard-konektivity_overeni-a-kontrola_cerven-2017_final.pdf a předá veškeré protokoly o kontrole. Viz  příloha „Prokázání a kontrola naplnění standardu konektivity ve výzvách IROP“. V relavatních bodech musí dodávaná zařízení tyto parametry splňovat. Výstup bude formou samostatného dokumentu prokazujícího naplnění těchto parametrů.</t>
  </si>
  <si>
    <t>instalace, konfigurace zařízení, nastavení bezpečnostních politik, nastavení VPN připojení</t>
  </si>
  <si>
    <t>Instalace, implementace bezpečnostních politik,  konfigurace</t>
  </si>
  <si>
    <t>instalace operačních systémů, nastavení a konfigurace</t>
  </si>
  <si>
    <t>Celkem za technickou podporu</t>
  </si>
  <si>
    <t>Celková dokumentace, prokázání paramemtrů a ověřovací provoz</t>
  </si>
  <si>
    <t>Kompletní provozní dokumentace k instalovaným komponentům v rámci projektu a způsob jejich údržby</t>
  </si>
  <si>
    <t>Demontážní práce</t>
  </si>
  <si>
    <t>Demontáž IT vybavení sočasné serverovny</t>
  </si>
  <si>
    <t>Nezpůsobilé výdaje</t>
  </si>
  <si>
    <t>url odkaz na katalogový list</t>
  </si>
  <si>
    <t xml:space="preserve"> - doplní uhchazeč -</t>
  </si>
  <si>
    <t xml:space="preserve"> doplní uchazeč</t>
  </si>
  <si>
    <t>Měřící protokoly celé optické částu metodou OTDR prokazující splnění požadovaných parametrů</t>
  </si>
  <si>
    <t>Škola – dílna lidskosti</t>
  </si>
  <si>
    <t xml:space="preserve">ZŠ Na Výsluní Uherský Brod - konektivita a datová síť </t>
  </si>
  <si>
    <t xml:space="preserve"> (47. Výzva IROP)</t>
  </si>
  <si>
    <t>Konektivita a IT vybavení celkem</t>
  </si>
  <si>
    <t>Demontážní práce slaboproudých rozvodů v rámci školy (kromě bloku C)</t>
  </si>
  <si>
    <t xml:space="preserve">Dokumentace z testovacího provozu </t>
  </si>
  <si>
    <t>Minimální velikost paměti RAM 64GB DDR4 s možností rozšíření na 128GB</t>
  </si>
  <si>
    <t>počet zapojených portů</t>
  </si>
  <si>
    <t>počet Wifi</t>
  </si>
  <si>
    <t>počet SFP</t>
  </si>
  <si>
    <t>Rozmístění aktivních prvků - doplňková dokumentace</t>
  </si>
  <si>
    <t>Aktivní prvek 48x 1Gps PoE</t>
  </si>
  <si>
    <t>Aktivní prvek 24x 1Gps PoE</t>
  </si>
  <si>
    <t>Mnoźství</t>
  </si>
  <si>
    <t>Návaznost na projekt modernizace učeben</t>
  </si>
  <si>
    <t xml:space="preserve">R1D3 </t>
  </si>
  <si>
    <t>R1D2</t>
  </si>
  <si>
    <t>R3D2</t>
  </si>
  <si>
    <t>R2D2</t>
  </si>
  <si>
    <t>Minimálně 2x SFP+ porty</t>
  </si>
  <si>
    <t>R1D1</t>
  </si>
  <si>
    <t>R1E3</t>
  </si>
  <si>
    <t xml:space="preserve">Jazyková učebna - Místnost D2.14 - pavilon D, 3NP </t>
  </si>
  <si>
    <t>Kuchyňka - místnost E2.08, pavilon E, 3NP</t>
  </si>
  <si>
    <t>přívod silnoproudu, rozvaděč je vybaven z druhého projektu</t>
  </si>
  <si>
    <t>přívod silnoproudu, rozvaděč je dodáván a vybaven z druhého projektu. Montáž slaboproudů a Wifi před dodávkou vybavení kuchyňky</t>
  </si>
  <si>
    <t>R1E2</t>
  </si>
  <si>
    <t>R1E1</t>
  </si>
  <si>
    <t>Dílna - místnost D.012, pavilon D 1NP</t>
  </si>
  <si>
    <t>přívod silnoproudu, rozvaděč je dodáván a vybaven z druhého projektu. Montáž rozvaděče slaboproudů a Wifi před dodávkou vybavením dílny</t>
  </si>
  <si>
    <t>R1F2</t>
  </si>
  <si>
    <t>R1A1</t>
  </si>
  <si>
    <t>Rozvaděč</t>
  </si>
  <si>
    <t>UPS 650</t>
  </si>
  <si>
    <t>výkon 650VA</t>
  </si>
  <si>
    <t>záruka 2 roky</t>
  </si>
  <si>
    <t>přepěťová ochrana, min 3 výstupy, včetně kabelů k propojení do switche</t>
  </si>
  <si>
    <t>koordinace</t>
  </si>
  <si>
    <t>Disk pro ukládání logů min 300GB</t>
  </si>
  <si>
    <t>Podpora VPN (min IPSEC, OpenVPN)</t>
  </si>
  <si>
    <t>Detailní log VPN</t>
  </si>
  <si>
    <t>Blokování rizikového tunelování (skype, teamwiever, p2p, atd.)</t>
  </si>
  <si>
    <t xml:space="preserve">Možnost řízení komunikace na úrovni jednotlivých aplikačních příkazů (aplikační proxy) alespoň pro protokoly: HTTP, HTTPS, SMTP, POP3, IMAP4, DNS, FTP, SIP, </t>
  </si>
  <si>
    <t>Možnost HTTPS Inspekce (kontrola HTTPS, TLS)</t>
  </si>
  <si>
    <t>Podpora Integrace Active Directory včetně řízení dle skupin uživatelů a podpory SSO tj. transparentní autentizace bez nutnosti ověřování mezi klientem a firewallem.</t>
  </si>
  <si>
    <t>podpora webfiltru, definice politik, přístupů na web v režimech povolení, zakázání, omezení provozu pro skupiny uživatelů</t>
  </si>
  <si>
    <t>Řízení přístupu na web dle kategorií obsahu formou web proxy serveru</t>
  </si>
  <si>
    <t>možnost definovat vlastní politiky web filtru dle časů, katerorii, cílové adresy nebo url adresy</t>
  </si>
  <si>
    <t>Možnost filtrace HTML, Javascript, ActiveX obsahu</t>
  </si>
  <si>
    <t>Grafický nástroj pro analýzu webového provozu organizace s možností vytváŕení statistik provozu dle skupin, uživatelů, kategorii, času, množství přenesených dat. Možnost exportu dat minimálně ve formátu html a pdf</t>
  </si>
  <si>
    <t>R2E1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</si>
</sst>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6" formatCode="#,##0\ &quot;Kč&quot;;[Red]\-#,##0\ &quot;Kč&quot;"/>
    <numFmt numFmtId="44" formatCode="_-* #,##0.00\ &quot;Kč&quot;_-;\-* #,##0.00\ &quot;Kč&quot;_-;_-* &quot;-&quot;??\ &quot;Kč&quot;_-;_-@_-"/>
    <numFmt numFmtId="164" formatCode="#,##0\ &quot;Kč&quot;"/>
  </numFmts>
  <fonts count="23" x14ac:knownFonts="1">
    <font>
      <sz val="11"/>
      <color theme="1"/>
      <name val="Calibri"/>
      <family val="2"/>
      <charset val="238"/>
      <scheme val="minor"/>
    </font>
    <font>
      <b/>
      <sz val="14"/>
      <color rgb="FF000000"/>
      <name val="Calibri"/>
      <family val="2"/>
      <charset val="238"/>
      <scheme val="minor"/>
    </font>
    <font>
      <b/>
      <sz val="11"/>
      <color rgb="FFFFFFFF"/>
      <name val="Calibri"/>
      <family val="2"/>
      <charset val="238"/>
      <scheme val="minor"/>
    </font>
    <font>
      <b/>
      <sz val="12"/>
      <color rgb="FF000000"/>
      <name val="Calibri"/>
      <family val="2"/>
      <charset val="238"/>
      <scheme val="minor"/>
    </font>
    <font>
      <b/>
      <sz val="11"/>
      <color rgb="FF000000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sz val="11"/>
      <color rgb="FF212121"/>
      <name val="Calibri"/>
      <family val="2"/>
      <charset val="238"/>
      <scheme val="minor"/>
    </font>
    <font>
      <b/>
      <sz val="12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1"/>
      <color rgb="FF000000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Verdana"/>
      <family val="2"/>
      <charset val="238"/>
    </font>
    <font>
      <u/>
      <sz val="10"/>
      <color indexed="12"/>
      <name val="Verdana"/>
      <family val="2"/>
      <charset val="238"/>
    </font>
    <font>
      <u/>
      <sz val="10"/>
      <color indexed="12"/>
      <name val="Arial CE"/>
      <charset val="238"/>
    </font>
    <font>
      <sz val="8"/>
      <name val="Verdana"/>
      <family val="2"/>
      <charset val="238"/>
    </font>
    <font>
      <sz val="10"/>
      <name val="Arial CE"/>
      <charset val="238"/>
    </font>
    <font>
      <b/>
      <sz val="11"/>
      <name val="Verdana"/>
      <family val="2"/>
      <charset val="238"/>
    </font>
    <font>
      <b/>
      <sz val="14"/>
      <color theme="1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0.249977111117893"/>
        <bgColor indexed="64"/>
      </patternFill>
    </fill>
  </fills>
  <borders count="66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indexed="64"/>
      </right>
      <top/>
      <bottom/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dashed">
        <color auto="1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</borders>
  <cellStyleXfs count="80">
    <xf numFmtId="0" fontId="0" fillId="0" borderId="0"/>
    <xf numFmtId="0" fontId="11" fillId="0" borderId="0" applyNumberFormat="0" applyFill="0" applyBorder="0" applyAlignment="0" applyProtection="0"/>
    <xf numFmtId="0" fontId="16" fillId="0" borderId="0"/>
    <xf numFmtId="44" fontId="16" fillId="0" borderId="0" applyFont="0" applyFill="0" applyBorder="0" applyAlignment="0" applyProtection="0"/>
    <xf numFmtId="0" fontId="17" fillId="0" borderId="0" applyNumberFormat="0" applyFill="0" applyBorder="0" applyAlignment="0" applyProtection="0">
      <alignment vertical="top"/>
      <protection locked="0"/>
    </xf>
    <xf numFmtId="0" fontId="18" fillId="0" borderId="0" applyNumberFormat="0" applyFill="0" applyBorder="0" applyAlignment="0" applyProtection="0">
      <alignment vertical="top"/>
      <protection locked="0"/>
    </xf>
    <xf numFmtId="0" fontId="18" fillId="0" borderId="0" applyNumberFormat="0" applyFill="0" applyBorder="0" applyAlignment="0" applyProtection="0">
      <alignment vertical="top"/>
      <protection locked="0"/>
    </xf>
    <xf numFmtId="44" fontId="19" fillId="0" borderId="0" applyFont="0" applyFill="0" applyBorder="0" applyAlignment="0" applyProtection="0"/>
    <xf numFmtId="44" fontId="19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9" fillId="0" borderId="0" applyFont="0" applyFill="0" applyBorder="0" applyAlignment="0" applyProtection="0"/>
    <xf numFmtId="44" fontId="16" fillId="0" borderId="0" applyFont="0" applyFill="0" applyBorder="0" applyAlignment="0" applyProtection="0"/>
    <xf numFmtId="44" fontId="19" fillId="0" borderId="0" applyFont="0" applyFill="0" applyBorder="0" applyAlignment="0" applyProtection="0"/>
    <xf numFmtId="44" fontId="19" fillId="0" borderId="0" applyFont="0" applyFill="0" applyBorder="0" applyAlignment="0" applyProtection="0"/>
    <xf numFmtId="44" fontId="19" fillId="0" borderId="0" applyFont="0" applyFill="0" applyBorder="0" applyAlignment="0" applyProtection="0"/>
    <xf numFmtId="44" fontId="19" fillId="0" borderId="0" applyFont="0" applyFill="0" applyBorder="0" applyAlignment="0" applyProtection="0"/>
    <xf numFmtId="44" fontId="16" fillId="0" borderId="0" applyFont="0" applyFill="0" applyBorder="0" applyAlignment="0" applyProtection="0"/>
    <xf numFmtId="44" fontId="16" fillId="0" borderId="0" applyFont="0" applyFill="0" applyBorder="0" applyAlignment="0" applyProtection="0"/>
    <xf numFmtId="44" fontId="16" fillId="0" borderId="0" applyFont="0" applyFill="0" applyBorder="0" applyAlignment="0" applyProtection="0"/>
    <xf numFmtId="44" fontId="16" fillId="0" borderId="0" applyFont="0" applyFill="0" applyBorder="0" applyAlignment="0" applyProtection="0"/>
    <xf numFmtId="44" fontId="16" fillId="0" borderId="0" applyFont="0" applyFill="0" applyBorder="0" applyAlignment="0" applyProtection="0"/>
    <xf numFmtId="44" fontId="16" fillId="0" borderId="0" applyFont="0" applyFill="0" applyBorder="0" applyAlignment="0" applyProtection="0"/>
    <xf numFmtId="44" fontId="16" fillId="0" borderId="0" applyFont="0" applyFill="0" applyBorder="0" applyAlignment="0" applyProtection="0"/>
    <xf numFmtId="44" fontId="16" fillId="0" borderId="0" applyFont="0" applyFill="0" applyBorder="0" applyAlignment="0" applyProtection="0"/>
    <xf numFmtId="44" fontId="19" fillId="0" borderId="0" applyFont="0" applyFill="0" applyBorder="0" applyAlignment="0" applyProtection="0"/>
    <xf numFmtId="44" fontId="16" fillId="0" borderId="0" applyFont="0" applyFill="0" applyBorder="0" applyAlignment="0" applyProtection="0"/>
    <xf numFmtId="44" fontId="16" fillId="0" borderId="0" applyFont="0" applyFill="0" applyBorder="0" applyAlignment="0" applyProtection="0"/>
    <xf numFmtId="44" fontId="16" fillId="0" borderId="0" applyFont="0" applyFill="0" applyBorder="0" applyAlignment="0" applyProtection="0"/>
    <xf numFmtId="44" fontId="16" fillId="0" borderId="0" applyFont="0" applyFill="0" applyBorder="0" applyAlignment="0" applyProtection="0"/>
    <xf numFmtId="44" fontId="16" fillId="0" borderId="0" applyFont="0" applyFill="0" applyBorder="0" applyAlignment="0" applyProtection="0"/>
    <xf numFmtId="44" fontId="16" fillId="0" borderId="0" applyFont="0" applyFill="0" applyBorder="0" applyAlignment="0" applyProtection="0"/>
    <xf numFmtId="44" fontId="19" fillId="0" borderId="0" applyFont="0" applyFill="0" applyBorder="0" applyAlignment="0" applyProtection="0"/>
    <xf numFmtId="44" fontId="19" fillId="0" borderId="0" applyFont="0" applyFill="0" applyBorder="0" applyAlignment="0" applyProtection="0"/>
    <xf numFmtId="44" fontId="16" fillId="0" borderId="0" applyFont="0" applyFill="0" applyBorder="0" applyAlignment="0" applyProtection="0"/>
    <xf numFmtId="44" fontId="19" fillId="0" borderId="0" applyFont="0" applyFill="0" applyBorder="0" applyAlignment="0" applyProtection="0"/>
    <xf numFmtId="44" fontId="19" fillId="0" borderId="0" applyFont="0" applyFill="0" applyBorder="0" applyAlignment="0" applyProtection="0"/>
    <xf numFmtId="44" fontId="19" fillId="0" borderId="0" applyFont="0" applyFill="0" applyBorder="0" applyAlignment="0" applyProtection="0"/>
    <xf numFmtId="44" fontId="16" fillId="0" borderId="0" applyFont="0" applyFill="0" applyBorder="0" applyAlignment="0" applyProtection="0"/>
    <xf numFmtId="44" fontId="16" fillId="0" borderId="0" applyFont="0" applyFill="0" applyBorder="0" applyAlignment="0" applyProtection="0"/>
    <xf numFmtId="44" fontId="16" fillId="0" borderId="0" applyFont="0" applyFill="0" applyBorder="0" applyAlignment="0" applyProtection="0"/>
    <xf numFmtId="44" fontId="19" fillId="0" borderId="0" applyFont="0" applyFill="0" applyBorder="0" applyAlignment="0" applyProtection="0"/>
    <xf numFmtId="44" fontId="19" fillId="0" borderId="0" applyFont="0" applyFill="0" applyBorder="0" applyAlignment="0" applyProtection="0"/>
    <xf numFmtId="44" fontId="19" fillId="0" borderId="0" applyFont="0" applyFill="0" applyBorder="0" applyAlignment="0" applyProtection="0"/>
    <xf numFmtId="44" fontId="19" fillId="0" borderId="0" applyFont="0" applyFill="0" applyBorder="0" applyAlignment="0" applyProtection="0"/>
    <xf numFmtId="44" fontId="16" fillId="0" borderId="0" applyFont="0" applyFill="0" applyBorder="0" applyAlignment="0" applyProtection="0"/>
    <xf numFmtId="44" fontId="16" fillId="0" borderId="0" applyFont="0" applyFill="0" applyBorder="0" applyAlignment="0" applyProtection="0"/>
    <xf numFmtId="44" fontId="19" fillId="0" borderId="0" applyFont="0" applyFill="0" applyBorder="0" applyAlignment="0" applyProtection="0"/>
    <xf numFmtId="44" fontId="19" fillId="0" borderId="0" applyFont="0" applyFill="0" applyBorder="0" applyAlignment="0" applyProtection="0"/>
    <xf numFmtId="44" fontId="19" fillId="0" borderId="0" applyFont="0" applyFill="0" applyBorder="0" applyAlignment="0" applyProtection="0"/>
    <xf numFmtId="0" fontId="16" fillId="0" borderId="0"/>
    <xf numFmtId="0" fontId="19" fillId="0" borderId="0"/>
    <xf numFmtId="0" fontId="19" fillId="0" borderId="0"/>
    <xf numFmtId="0" fontId="19" fillId="0" borderId="0"/>
    <xf numFmtId="0" fontId="16" fillId="0" borderId="0"/>
    <xf numFmtId="0" fontId="16" fillId="0" borderId="0"/>
    <xf numFmtId="0" fontId="20" fillId="0" borderId="0"/>
    <xf numFmtId="0" fontId="16" fillId="0" borderId="0"/>
    <xf numFmtId="0" fontId="19" fillId="0" borderId="0"/>
    <xf numFmtId="0" fontId="16" fillId="0" borderId="0"/>
    <xf numFmtId="0" fontId="16" fillId="0" borderId="0"/>
    <xf numFmtId="0" fontId="19" fillId="0" borderId="0"/>
    <xf numFmtId="0" fontId="16" fillId="0" borderId="0"/>
    <xf numFmtId="0" fontId="19" fillId="0" borderId="0"/>
    <xf numFmtId="0" fontId="19" fillId="0" borderId="0"/>
    <xf numFmtId="0" fontId="16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6" fillId="0" borderId="0"/>
    <xf numFmtId="0" fontId="16" fillId="0" borderId="0"/>
    <xf numFmtId="0" fontId="15" fillId="0" borderId="0"/>
    <xf numFmtId="0" fontId="19" fillId="0" borderId="0"/>
    <xf numFmtId="0" fontId="16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6" fillId="0" borderId="0"/>
    <xf numFmtId="0" fontId="16" fillId="0" borderId="0"/>
  </cellStyleXfs>
  <cellXfs count="241">
    <xf numFmtId="0" fontId="0" fillId="0" borderId="0" xfId="0"/>
    <xf numFmtId="0" fontId="0" fillId="0" borderId="0" xfId="0" applyFont="1"/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horizontal="center" vertical="center" wrapText="1"/>
    </xf>
    <xf numFmtId="0" fontId="0" fillId="0" borderId="0" xfId="0" applyFont="1" applyAlignment="1">
      <alignment vertical="center"/>
    </xf>
    <xf numFmtId="0" fontId="0" fillId="0" borderId="0" xfId="0" applyAlignment="1">
      <alignment vertical="center"/>
    </xf>
    <xf numFmtId="0" fontId="0" fillId="0" borderId="12" xfId="0" applyFont="1" applyBorder="1" applyAlignment="1">
      <alignment horizontal="center" vertical="center" wrapText="1"/>
    </xf>
    <xf numFmtId="0" fontId="0" fillId="0" borderId="14" xfId="0" applyFont="1" applyBorder="1" applyAlignment="1">
      <alignment horizontal="center" vertical="center" wrapText="1"/>
    </xf>
    <xf numFmtId="164" fontId="0" fillId="0" borderId="12" xfId="0" applyNumberFormat="1" applyFill="1" applyBorder="1"/>
    <xf numFmtId="0" fontId="2" fillId="5" borderId="17" xfId="0" applyFont="1" applyFill="1" applyBorder="1" applyAlignment="1">
      <alignment horizontal="center" vertical="center" wrapText="1"/>
    </xf>
    <xf numFmtId="0" fontId="4" fillId="2" borderId="20" xfId="0" applyFont="1" applyFill="1" applyBorder="1" applyAlignment="1">
      <alignment horizontal="center" vertical="center" wrapText="1"/>
    </xf>
    <xf numFmtId="0" fontId="0" fillId="0" borderId="20" xfId="0" applyFont="1" applyBorder="1" applyAlignment="1">
      <alignment horizontal="center" vertical="center" wrapText="1"/>
    </xf>
    <xf numFmtId="1" fontId="2" fillId="5" borderId="17" xfId="0" applyNumberFormat="1" applyFont="1" applyFill="1" applyBorder="1" applyAlignment="1">
      <alignment horizontal="center" vertical="center" wrapText="1"/>
    </xf>
    <xf numFmtId="1" fontId="4" fillId="2" borderId="20" xfId="0" applyNumberFormat="1" applyFont="1" applyFill="1" applyBorder="1" applyAlignment="1">
      <alignment horizontal="center" vertical="center" wrapText="1"/>
    </xf>
    <xf numFmtId="1" fontId="8" fillId="2" borderId="20" xfId="0" applyNumberFormat="1" applyFont="1" applyFill="1" applyBorder="1" applyAlignment="1">
      <alignment horizontal="center" vertical="center" wrapText="1"/>
    </xf>
    <xf numFmtId="1" fontId="8" fillId="4" borderId="20" xfId="0" applyNumberFormat="1" applyFont="1" applyFill="1" applyBorder="1" applyAlignment="1">
      <alignment horizontal="center" vertical="center"/>
    </xf>
    <xf numFmtId="0" fontId="10" fillId="2" borderId="20" xfId="0" applyFont="1" applyFill="1" applyBorder="1" applyAlignment="1">
      <alignment horizontal="center" vertical="center"/>
    </xf>
    <xf numFmtId="1" fontId="10" fillId="0" borderId="0" xfId="0" applyNumberFormat="1" applyFont="1" applyAlignment="1">
      <alignment horizontal="center" vertical="center" wrapText="1"/>
    </xf>
    <xf numFmtId="1" fontId="10" fillId="0" borderId="0" xfId="0" applyNumberFormat="1" applyFont="1" applyAlignment="1">
      <alignment horizontal="center" vertical="center"/>
    </xf>
    <xf numFmtId="164" fontId="10" fillId="2" borderId="21" xfId="0" applyNumberFormat="1" applyFont="1" applyFill="1" applyBorder="1" applyAlignment="1">
      <alignment vertical="center"/>
    </xf>
    <xf numFmtId="164" fontId="10" fillId="0" borderId="0" xfId="0" applyNumberFormat="1" applyFont="1" applyAlignment="1">
      <alignment vertical="center"/>
    </xf>
    <xf numFmtId="164" fontId="2" fillId="5" borderId="18" xfId="0" applyNumberFormat="1" applyFont="1" applyFill="1" applyBorder="1" applyAlignment="1">
      <alignment vertical="center" wrapText="1"/>
    </xf>
    <xf numFmtId="164" fontId="2" fillId="5" borderId="18" xfId="0" applyNumberFormat="1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0" fillId="0" borderId="0" xfId="0" applyFont="1" applyAlignment="1"/>
    <xf numFmtId="0" fontId="0" fillId="0" borderId="0" xfId="0" applyAlignment="1"/>
    <xf numFmtId="164" fontId="10" fillId="0" borderId="0" xfId="0" applyNumberFormat="1" applyFont="1" applyAlignment="1">
      <alignment horizontal="center" vertical="center" wrapText="1"/>
    </xf>
    <xf numFmtId="164" fontId="10" fillId="0" borderId="0" xfId="0" applyNumberFormat="1" applyFont="1" applyAlignment="1">
      <alignment horizontal="center" vertical="center"/>
    </xf>
    <xf numFmtId="0" fontId="10" fillId="0" borderId="2" xfId="0" applyFont="1" applyBorder="1" applyAlignment="1">
      <alignment horizontal="center"/>
    </xf>
    <xf numFmtId="0" fontId="11" fillId="0" borderId="4" xfId="1" applyFill="1" applyBorder="1"/>
    <xf numFmtId="0" fontId="11" fillId="0" borderId="4" xfId="1" applyBorder="1" applyAlignment="1">
      <alignment wrapText="1"/>
    </xf>
    <xf numFmtId="0" fontId="11" fillId="0" borderId="4" xfId="1" applyBorder="1"/>
    <xf numFmtId="164" fontId="10" fillId="0" borderId="14" xfId="0" applyNumberFormat="1" applyFont="1" applyBorder="1" applyAlignment="1">
      <alignment horizontal="center"/>
    </xf>
    <xf numFmtId="164" fontId="0" fillId="0" borderId="12" xfId="0" applyNumberFormat="1" applyBorder="1"/>
    <xf numFmtId="164" fontId="0" fillId="0" borderId="0" xfId="0" applyNumberFormat="1"/>
    <xf numFmtId="164" fontId="10" fillId="0" borderId="3" xfId="0" applyNumberFormat="1" applyFont="1" applyBorder="1" applyAlignment="1">
      <alignment horizontal="right" wrapText="1"/>
    </xf>
    <xf numFmtId="164" fontId="0" fillId="0" borderId="5" xfId="0" applyNumberFormat="1" applyFill="1" applyBorder="1" applyAlignment="1">
      <alignment horizontal="right"/>
    </xf>
    <xf numFmtId="164" fontId="0" fillId="0" borderId="0" xfId="0" applyNumberFormat="1" applyAlignment="1">
      <alignment horizontal="right"/>
    </xf>
    <xf numFmtId="0" fontId="10" fillId="0" borderId="29" xfId="0" applyFont="1" applyBorder="1"/>
    <xf numFmtId="164" fontId="10" fillId="0" borderId="30" xfId="0" applyNumberFormat="1" applyFont="1" applyBorder="1"/>
    <xf numFmtId="164" fontId="10" fillId="0" borderId="31" xfId="0" applyNumberFormat="1" applyFont="1" applyBorder="1"/>
    <xf numFmtId="0" fontId="0" fillId="0" borderId="0" xfId="0" applyBorder="1"/>
    <xf numFmtId="164" fontId="0" fillId="0" borderId="0" xfId="0" applyNumberFormat="1" applyBorder="1"/>
    <xf numFmtId="164" fontId="0" fillId="0" borderId="0" xfId="0" applyNumberFormat="1" applyBorder="1" applyAlignment="1">
      <alignment horizontal="right"/>
    </xf>
    <xf numFmtId="1" fontId="12" fillId="2" borderId="20" xfId="0" applyNumberFormat="1" applyFont="1" applyFill="1" applyBorder="1" applyAlignment="1">
      <alignment horizontal="center" vertical="center" wrapText="1"/>
    </xf>
    <xf numFmtId="164" fontId="12" fillId="2" borderId="21" xfId="0" applyNumberFormat="1" applyFont="1" applyFill="1" applyBorder="1" applyAlignment="1">
      <alignment vertical="center"/>
    </xf>
    <xf numFmtId="164" fontId="12" fillId="2" borderId="20" xfId="0" applyNumberFormat="1" applyFont="1" applyFill="1" applyBorder="1" applyAlignment="1">
      <alignment horizontal="center" vertical="center" wrapText="1"/>
    </xf>
    <xf numFmtId="164" fontId="4" fillId="2" borderId="20" xfId="0" applyNumberFormat="1" applyFont="1" applyFill="1" applyBorder="1" applyAlignment="1">
      <alignment horizontal="center" vertical="center" wrapText="1"/>
    </xf>
    <xf numFmtId="164" fontId="8" fillId="2" borderId="20" xfId="0" applyNumberFormat="1" applyFont="1" applyFill="1" applyBorder="1" applyAlignment="1">
      <alignment horizontal="center" vertical="center" wrapText="1"/>
    </xf>
    <xf numFmtId="164" fontId="10" fillId="2" borderId="21" xfId="0" applyNumberFormat="1" applyFont="1" applyFill="1" applyBorder="1" applyAlignment="1">
      <alignment horizontal="center" vertical="center"/>
    </xf>
    <xf numFmtId="0" fontId="12" fillId="6" borderId="34" xfId="0" applyFont="1" applyFill="1" applyBorder="1"/>
    <xf numFmtId="164" fontId="0" fillId="6" borderId="35" xfId="0" applyNumberFormat="1" applyFill="1" applyBorder="1"/>
    <xf numFmtId="164" fontId="0" fillId="6" borderId="36" xfId="0" applyNumberFormat="1" applyFill="1" applyBorder="1" applyAlignment="1">
      <alignment horizontal="right"/>
    </xf>
    <xf numFmtId="0" fontId="3" fillId="2" borderId="20" xfId="0" applyFont="1" applyFill="1" applyBorder="1" applyAlignment="1">
      <alignment vertical="center" wrapText="1"/>
    </xf>
    <xf numFmtId="0" fontId="2" fillId="5" borderId="39" xfId="0" applyFont="1" applyFill="1" applyBorder="1" applyAlignment="1">
      <alignment vertical="center" wrapText="1"/>
    </xf>
    <xf numFmtId="0" fontId="2" fillId="5" borderId="40" xfId="0" applyFont="1" applyFill="1" applyBorder="1" applyAlignment="1">
      <alignment horizontal="center" vertical="center" wrapText="1"/>
    </xf>
    <xf numFmtId="0" fontId="2" fillId="5" borderId="4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0" fillId="0" borderId="0" xfId="0" applyFont="1" applyAlignment="1">
      <alignment horizontal="center"/>
    </xf>
    <xf numFmtId="0" fontId="12" fillId="2" borderId="16" xfId="0" applyFont="1" applyFill="1" applyBorder="1" applyAlignment="1">
      <alignment horizontal="center" vertical="center" wrapText="1"/>
    </xf>
    <xf numFmtId="0" fontId="14" fillId="2" borderId="17" xfId="0" applyFont="1" applyFill="1" applyBorder="1" applyAlignment="1">
      <alignment vertical="center" wrapText="1"/>
    </xf>
    <xf numFmtId="0" fontId="12" fillId="2" borderId="17" xfId="0" applyFont="1" applyFill="1" applyBorder="1" applyAlignment="1">
      <alignment horizontal="center" vertical="center" wrapText="1"/>
    </xf>
    <xf numFmtId="164" fontId="12" fillId="2" borderId="17" xfId="0" applyNumberFormat="1" applyFont="1" applyFill="1" applyBorder="1" applyAlignment="1">
      <alignment horizontal="center" vertical="center" wrapText="1"/>
    </xf>
    <xf numFmtId="0" fontId="4" fillId="2" borderId="17" xfId="0" applyFont="1" applyFill="1" applyBorder="1" applyAlignment="1">
      <alignment horizontal="center" vertical="center" wrapText="1"/>
    </xf>
    <xf numFmtId="6" fontId="10" fillId="2" borderId="18" xfId="0" applyNumberFormat="1" applyFont="1" applyFill="1" applyBorder="1" applyAlignment="1">
      <alignment horizontal="center" vertical="center"/>
    </xf>
    <xf numFmtId="0" fontId="5" fillId="0" borderId="20" xfId="0" applyFont="1" applyBorder="1" applyAlignment="1">
      <alignment horizontal="left" vertical="center" wrapText="1" indent="5"/>
    </xf>
    <xf numFmtId="0" fontId="5" fillId="0" borderId="20" xfId="0" applyFont="1" applyFill="1" applyBorder="1" applyAlignment="1">
      <alignment horizontal="left" vertical="center" wrapText="1" indent="5"/>
    </xf>
    <xf numFmtId="6" fontId="10" fillId="2" borderId="23" xfId="0" applyNumberFormat="1" applyFont="1" applyFill="1" applyBorder="1" applyAlignment="1">
      <alignment horizontal="center" vertical="center"/>
    </xf>
    <xf numFmtId="0" fontId="12" fillId="2" borderId="13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left" vertical="center" wrapText="1" indent="5"/>
    </xf>
    <xf numFmtId="164" fontId="13" fillId="0" borderId="14" xfId="0" applyNumberFormat="1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6" fontId="0" fillId="0" borderId="3" xfId="0" applyNumberFormat="1" applyFont="1" applyFill="1" applyBorder="1" applyAlignment="1">
      <alignment horizontal="center" vertical="center"/>
    </xf>
    <xf numFmtId="6" fontId="10" fillId="2" borderId="11" xfId="0" applyNumberFormat="1" applyFont="1" applyFill="1" applyBorder="1" applyAlignment="1">
      <alignment horizontal="center" vertical="center"/>
    </xf>
    <xf numFmtId="0" fontId="2" fillId="5" borderId="16" xfId="0" applyFont="1" applyFill="1" applyBorder="1" applyAlignment="1">
      <alignment horizontal="center" vertical="center" wrapText="1"/>
    </xf>
    <xf numFmtId="0" fontId="2" fillId="5" borderId="17" xfId="0" applyFont="1" applyFill="1" applyBorder="1" applyAlignment="1">
      <alignment vertical="center" wrapText="1"/>
    </xf>
    <xf numFmtId="0" fontId="2" fillId="5" borderId="18" xfId="0" applyFont="1" applyFill="1" applyBorder="1" applyAlignment="1">
      <alignment horizontal="center" vertical="center" wrapText="1"/>
    </xf>
    <xf numFmtId="0" fontId="12" fillId="2" borderId="19" xfId="0" applyFont="1" applyFill="1" applyBorder="1" applyAlignment="1">
      <alignment horizontal="center" vertical="center" wrapText="1"/>
    </xf>
    <xf numFmtId="0" fontId="2" fillId="2" borderId="20" xfId="0" applyFont="1" applyFill="1" applyBorder="1" applyAlignment="1">
      <alignment horizontal="center" vertical="center" wrapText="1"/>
    </xf>
    <xf numFmtId="0" fontId="12" fillId="2" borderId="20" xfId="0" applyFont="1" applyFill="1" applyBorder="1" applyAlignment="1">
      <alignment horizontal="center" vertical="center" wrapText="1"/>
    </xf>
    <xf numFmtId="6" fontId="10" fillId="2" borderId="20" xfId="0" applyNumberFormat="1" applyFont="1" applyFill="1" applyBorder="1" applyAlignment="1">
      <alignment horizontal="center" vertical="center"/>
    </xf>
    <xf numFmtId="6" fontId="10" fillId="2" borderId="21" xfId="0" applyNumberFormat="1" applyFont="1" applyFill="1" applyBorder="1" applyAlignment="1">
      <alignment horizontal="center" vertical="center"/>
    </xf>
    <xf numFmtId="164" fontId="13" fillId="0" borderId="20" xfId="0" applyNumberFormat="1" applyFont="1" applyFill="1" applyBorder="1" applyAlignment="1">
      <alignment horizontal="center" vertical="center" wrapText="1"/>
    </xf>
    <xf numFmtId="0" fontId="5" fillId="0" borderId="20" xfId="0" applyFont="1" applyFill="1" applyBorder="1" applyAlignment="1">
      <alignment horizontal="center" vertical="center" wrapText="1"/>
    </xf>
    <xf numFmtId="6" fontId="0" fillId="0" borderId="21" xfId="0" applyNumberFormat="1" applyFont="1" applyFill="1" applyBorder="1" applyAlignment="1">
      <alignment horizontal="center" vertical="center"/>
    </xf>
    <xf numFmtId="0" fontId="14" fillId="2" borderId="20" xfId="0" applyFont="1" applyFill="1" applyBorder="1" applyAlignment="1">
      <alignment vertical="center" wrapText="1"/>
    </xf>
    <xf numFmtId="0" fontId="0" fillId="2" borderId="20" xfId="0" applyFill="1" applyBorder="1"/>
    <xf numFmtId="0" fontId="7" fillId="2" borderId="20" xfId="0" applyFont="1" applyFill="1" applyBorder="1" applyAlignment="1">
      <alignment vertical="center" wrapText="1"/>
    </xf>
    <xf numFmtId="164" fontId="8" fillId="2" borderId="21" xfId="0" applyNumberFormat="1" applyFont="1" applyFill="1" applyBorder="1" applyAlignment="1">
      <alignment vertical="center"/>
    </xf>
    <xf numFmtId="0" fontId="9" fillId="3" borderId="20" xfId="0" applyFont="1" applyFill="1" applyBorder="1" applyAlignment="1">
      <alignment horizontal="left" vertical="center" wrapText="1" indent="5"/>
    </xf>
    <xf numFmtId="0" fontId="6" fillId="0" borderId="20" xfId="0" applyFont="1" applyBorder="1" applyAlignment="1">
      <alignment horizontal="left" vertical="center" wrapText="1" indent="5"/>
    </xf>
    <xf numFmtId="0" fontId="6" fillId="0" borderId="20" xfId="0" applyFont="1" applyFill="1" applyBorder="1" applyAlignment="1">
      <alignment horizontal="left" vertical="center" wrapText="1" indent="5"/>
    </xf>
    <xf numFmtId="164" fontId="10" fillId="2" borderId="23" xfId="0" applyNumberFormat="1" applyFont="1" applyFill="1" applyBorder="1" applyAlignment="1">
      <alignment vertical="center"/>
    </xf>
    <xf numFmtId="0" fontId="10" fillId="2" borderId="20" xfId="0" applyFont="1" applyFill="1" applyBorder="1" applyAlignment="1">
      <alignment horizontal="center"/>
    </xf>
    <xf numFmtId="164" fontId="10" fillId="2" borderId="23" xfId="0" applyNumberFormat="1" applyFont="1" applyFill="1" applyBorder="1" applyAlignment="1">
      <alignment horizontal="center" vertical="center"/>
    </xf>
    <xf numFmtId="0" fontId="13" fillId="0" borderId="20" xfId="0" applyFont="1" applyFill="1" applyBorder="1" applyAlignment="1">
      <alignment horizontal="left" vertical="center" wrapText="1" indent="5"/>
    </xf>
    <xf numFmtId="0" fontId="1" fillId="0" borderId="0" xfId="0" applyFont="1" applyAlignment="1">
      <alignment horizontal="center" vertical="center"/>
    </xf>
    <xf numFmtId="0" fontId="3" fillId="2" borderId="20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20" xfId="0" applyFont="1" applyBorder="1" applyAlignment="1">
      <alignment horizontal="center" vertical="center" wrapText="1"/>
    </xf>
    <xf numFmtId="164" fontId="0" fillId="0" borderId="0" xfId="0" applyNumberFormat="1" applyAlignment="1">
      <alignment horizontal="center"/>
    </xf>
    <xf numFmtId="0" fontId="2" fillId="5" borderId="48" xfId="0" applyFont="1" applyFill="1" applyBorder="1" applyAlignment="1">
      <alignment horizontal="center" vertical="center" wrapText="1"/>
    </xf>
    <xf numFmtId="0" fontId="2" fillId="5" borderId="48" xfId="0" applyFont="1" applyFill="1" applyBorder="1" applyAlignment="1">
      <alignment vertical="center" wrapText="1"/>
    </xf>
    <xf numFmtId="0" fontId="2" fillId="5" borderId="49" xfId="0" applyFont="1" applyFill="1" applyBorder="1" applyAlignment="1">
      <alignment horizontal="center" vertical="center" wrapText="1"/>
    </xf>
    <xf numFmtId="1" fontId="2" fillId="5" borderId="49" xfId="0" applyNumberFormat="1" applyFont="1" applyFill="1" applyBorder="1" applyAlignment="1">
      <alignment horizontal="center" vertical="center" wrapText="1"/>
    </xf>
    <xf numFmtId="164" fontId="2" fillId="5" borderId="50" xfId="0" applyNumberFormat="1" applyFont="1" applyFill="1" applyBorder="1" applyAlignment="1">
      <alignment horizontal="center" vertical="center" wrapText="1"/>
    </xf>
    <xf numFmtId="0" fontId="12" fillId="2" borderId="2" xfId="0" applyFont="1" applyFill="1" applyBorder="1" applyAlignment="1">
      <alignment horizontal="center" vertical="center" wrapText="1"/>
    </xf>
    <xf numFmtId="0" fontId="5" fillId="0" borderId="12" xfId="0" applyFont="1" applyBorder="1" applyAlignment="1">
      <alignment horizontal="left" vertical="center" wrapText="1"/>
    </xf>
    <xf numFmtId="0" fontId="0" fillId="0" borderId="12" xfId="0" applyBorder="1" applyAlignment="1">
      <alignment horizontal="center"/>
    </xf>
    <xf numFmtId="0" fontId="5" fillId="0" borderId="12" xfId="0" applyFont="1" applyFill="1" applyBorder="1" applyAlignment="1">
      <alignment horizontal="left" vertical="center" wrapText="1"/>
    </xf>
    <xf numFmtId="0" fontId="0" fillId="0" borderId="10" xfId="0" applyBorder="1"/>
    <xf numFmtId="164" fontId="0" fillId="0" borderId="5" xfId="0" applyNumberFormat="1" applyBorder="1" applyAlignment="1">
      <alignment horizontal="center"/>
    </xf>
    <xf numFmtId="164" fontId="10" fillId="2" borderId="11" xfId="0" applyNumberFormat="1" applyFont="1" applyFill="1" applyBorder="1" applyAlignment="1">
      <alignment horizontal="center"/>
    </xf>
    <xf numFmtId="0" fontId="0" fillId="0" borderId="0" xfId="0" applyAlignment="1">
      <alignment wrapText="1"/>
    </xf>
    <xf numFmtId="164" fontId="0" fillId="0" borderId="56" xfId="0" applyNumberFormat="1" applyBorder="1" applyAlignment="1">
      <alignment horizontal="center"/>
    </xf>
    <xf numFmtId="164" fontId="0" fillId="0" borderId="56" xfId="0" applyNumberFormat="1" applyBorder="1" applyAlignment="1">
      <alignment horizontal="right"/>
    </xf>
    <xf numFmtId="0" fontId="11" fillId="0" borderId="10" xfId="1" applyBorder="1"/>
    <xf numFmtId="164" fontId="0" fillId="0" borderId="15" xfId="0" applyNumberFormat="1" applyBorder="1"/>
    <xf numFmtId="164" fontId="0" fillId="0" borderId="11" xfId="0" applyNumberFormat="1" applyFill="1" applyBorder="1" applyAlignment="1">
      <alignment horizontal="right"/>
    </xf>
    <xf numFmtId="0" fontId="0" fillId="0" borderId="20" xfId="0" applyFont="1" applyBorder="1" applyAlignment="1">
      <alignment horizontal="center" vertical="center" wrapText="1"/>
    </xf>
    <xf numFmtId="0" fontId="11" fillId="0" borderId="57" xfId="1" applyBorder="1"/>
    <xf numFmtId="164" fontId="0" fillId="0" borderId="13" xfId="0" applyNumberFormat="1" applyBorder="1"/>
    <xf numFmtId="0" fontId="0" fillId="2" borderId="20" xfId="0" applyFill="1" applyBorder="1" applyAlignment="1">
      <alignment horizontal="center"/>
    </xf>
    <xf numFmtId="0" fontId="21" fillId="0" borderId="0" xfId="49" applyFont="1" applyBorder="1" applyAlignment="1">
      <alignment horizontal="center" vertical="top" wrapText="1"/>
    </xf>
    <xf numFmtId="0" fontId="0" fillId="0" borderId="20" xfId="0" applyFont="1" applyBorder="1" applyAlignment="1">
      <alignment horizontal="center" vertical="center" wrapText="1"/>
    </xf>
    <xf numFmtId="0" fontId="0" fillId="0" borderId="28" xfId="0" applyBorder="1" applyAlignment="1">
      <alignment horizontal="center" vertical="center" wrapText="1"/>
    </xf>
    <xf numFmtId="0" fontId="3" fillId="2" borderId="20" xfId="0" applyFont="1" applyFill="1" applyBorder="1" applyAlignment="1">
      <alignment vertical="center" wrapText="1"/>
    </xf>
    <xf numFmtId="0" fontId="0" fillId="0" borderId="0" xfId="0" applyAlignment="1">
      <alignment horizontal="center"/>
    </xf>
    <xf numFmtId="0" fontId="0" fillId="0" borderId="63" xfId="0" applyFont="1" applyBorder="1" applyAlignment="1">
      <alignment horizontal="center" vertical="center" wrapText="1"/>
    </xf>
    <xf numFmtId="0" fontId="0" fillId="0" borderId="64" xfId="0" applyBorder="1" applyAlignment="1">
      <alignment horizontal="center" vertical="center" wrapText="1"/>
    </xf>
    <xf numFmtId="0" fontId="0" fillId="0" borderId="65" xfId="0" applyBorder="1" applyAlignment="1">
      <alignment horizontal="center" vertical="center" wrapText="1"/>
    </xf>
    <xf numFmtId="0" fontId="0" fillId="0" borderId="20" xfId="0" applyFont="1" applyBorder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0" fillId="0" borderId="0" xfId="0" applyAlignment="1">
      <alignment horizontal="center" wrapText="1"/>
    </xf>
    <xf numFmtId="0" fontId="10" fillId="0" borderId="0" xfId="0" applyFont="1" applyFill="1" applyAlignment="1">
      <alignment horizontal="center"/>
    </xf>
    <xf numFmtId="0" fontId="10" fillId="6" borderId="2" xfId="0" applyFont="1" applyFill="1" applyBorder="1"/>
    <xf numFmtId="0" fontId="10" fillId="6" borderId="3" xfId="0" applyFont="1" applyFill="1" applyBorder="1" applyAlignment="1">
      <alignment horizontal="center"/>
    </xf>
    <xf numFmtId="0" fontId="10" fillId="0" borderId="4" xfId="0" applyFont="1" applyBorder="1"/>
    <xf numFmtId="0" fontId="13" fillId="0" borderId="5" xfId="0" applyFont="1" applyBorder="1" applyAlignment="1">
      <alignment horizontal="center" wrapText="1"/>
    </xf>
    <xf numFmtId="0" fontId="0" fillId="0" borderId="5" xfId="0" applyBorder="1" applyAlignment="1">
      <alignment horizontal="center" wrapText="1"/>
    </xf>
    <xf numFmtId="0" fontId="0" fillId="0" borderId="4" xfId="0" applyBorder="1"/>
    <xf numFmtId="0" fontId="0" fillId="0" borderId="11" xfId="0" applyBorder="1" applyAlignment="1">
      <alignment horizontal="center" wrapText="1"/>
    </xf>
    <xf numFmtId="0" fontId="0" fillId="0" borderId="2" xfId="0" applyBorder="1"/>
    <xf numFmtId="0" fontId="10" fillId="6" borderId="14" xfId="0" applyFont="1" applyFill="1" applyBorder="1" applyAlignment="1">
      <alignment horizontal="center"/>
    </xf>
    <xf numFmtId="0" fontId="10" fillId="0" borderId="12" xfId="0" applyFont="1" applyBorder="1" applyAlignment="1">
      <alignment horizontal="center"/>
    </xf>
    <xf numFmtId="1" fontId="10" fillId="0" borderId="12" xfId="0" applyNumberFormat="1" applyFont="1" applyBorder="1" applyAlignment="1">
      <alignment horizontal="center"/>
    </xf>
    <xf numFmtId="0" fontId="10" fillId="0" borderId="10" xfId="0" applyFont="1" applyBorder="1"/>
    <xf numFmtId="0" fontId="10" fillId="0" borderId="15" xfId="0" applyFont="1" applyBorder="1" applyAlignment="1">
      <alignment horizontal="center"/>
    </xf>
    <xf numFmtId="0" fontId="0" fillId="0" borderId="15" xfId="0" applyBorder="1" applyAlignment="1">
      <alignment horizontal="center"/>
    </xf>
    <xf numFmtId="0" fontId="22" fillId="0" borderId="0" xfId="0" applyFont="1"/>
    <xf numFmtId="0" fontId="0" fillId="7" borderId="4" xfId="0" applyFill="1" applyBorder="1"/>
    <xf numFmtId="0" fontId="0" fillId="7" borderId="12" xfId="0" applyFill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7" borderId="5" xfId="0" applyFill="1" applyBorder="1" applyAlignment="1">
      <alignment horizontal="center"/>
    </xf>
    <xf numFmtId="0" fontId="0" fillId="0" borderId="11" xfId="0" applyBorder="1" applyAlignment="1">
      <alignment horizontal="center"/>
    </xf>
    <xf numFmtId="0" fontId="10" fillId="7" borderId="4" xfId="0" applyFont="1" applyFill="1" applyBorder="1"/>
    <xf numFmtId="0" fontId="10" fillId="7" borderId="12" xfId="0" applyFont="1" applyFill="1" applyBorder="1" applyAlignment="1">
      <alignment horizontal="center"/>
    </xf>
    <xf numFmtId="0" fontId="0" fillId="0" borderId="12" xfId="0" applyFont="1" applyBorder="1" applyAlignment="1">
      <alignment horizontal="center"/>
    </xf>
    <xf numFmtId="0" fontId="0" fillId="0" borderId="38" xfId="0" applyBorder="1" applyAlignment="1">
      <alignment horizontal="center"/>
    </xf>
    <xf numFmtId="0" fontId="12" fillId="0" borderId="10" xfId="0" applyFont="1" applyBorder="1"/>
    <xf numFmtId="0" fontId="10" fillId="0" borderId="0" xfId="0" applyFont="1" applyBorder="1" applyAlignment="1">
      <alignment horizontal="center"/>
    </xf>
    <xf numFmtId="0" fontId="10" fillId="6" borderId="8" xfId="0" applyFont="1" applyFill="1" applyBorder="1" applyAlignment="1"/>
    <xf numFmtId="0" fontId="0" fillId="0" borderId="7" xfId="0" applyBorder="1" applyAlignment="1"/>
    <xf numFmtId="0" fontId="0" fillId="0" borderId="1" xfId="0" applyBorder="1" applyAlignment="1"/>
    <xf numFmtId="0" fontId="21" fillId="0" borderId="0" xfId="49" applyFont="1" applyBorder="1" applyAlignment="1">
      <alignment horizontal="center" vertical="center" wrapText="1"/>
    </xf>
    <xf numFmtId="0" fontId="21" fillId="0" borderId="0" xfId="49" applyFont="1" applyBorder="1" applyAlignment="1">
      <alignment horizontal="center" vertical="top" wrapText="1"/>
    </xf>
    <xf numFmtId="0" fontId="21" fillId="0" borderId="0" xfId="49" applyFont="1" applyBorder="1" applyAlignment="1">
      <alignment horizontal="center" wrapText="1"/>
    </xf>
    <xf numFmtId="0" fontId="0" fillId="0" borderId="37" xfId="0" applyBorder="1" applyAlignment="1"/>
    <xf numFmtId="0" fontId="0" fillId="0" borderId="43" xfId="0" applyBorder="1" applyAlignment="1"/>
    <xf numFmtId="0" fontId="0" fillId="0" borderId="44" xfId="0" applyBorder="1" applyAlignment="1"/>
    <xf numFmtId="0" fontId="0" fillId="0" borderId="46" xfId="0" applyBorder="1" applyAlignment="1"/>
    <xf numFmtId="0" fontId="0" fillId="0" borderId="47" xfId="0" applyBorder="1" applyAlignment="1"/>
    <xf numFmtId="0" fontId="4" fillId="0" borderId="20" xfId="0" applyFont="1" applyBorder="1" applyAlignment="1">
      <alignment horizontal="center" vertical="center" wrapText="1"/>
    </xf>
    <xf numFmtId="0" fontId="0" fillId="0" borderId="21" xfId="0" applyFont="1" applyBorder="1" applyAlignment="1">
      <alignment vertical="center"/>
    </xf>
    <xf numFmtId="0" fontId="0" fillId="0" borderId="21" xfId="0" applyBorder="1" applyAlignment="1">
      <alignment vertical="center"/>
    </xf>
    <xf numFmtId="0" fontId="3" fillId="2" borderId="22" xfId="0" applyFont="1" applyFill="1" applyBorder="1" applyAlignment="1">
      <alignment vertical="center" wrapText="1"/>
    </xf>
    <xf numFmtId="0" fontId="0" fillId="0" borderId="22" xfId="0" applyBorder="1" applyAlignment="1">
      <alignment vertical="center" wrapText="1"/>
    </xf>
    <xf numFmtId="0" fontId="0" fillId="0" borderId="20" xfId="0" applyFont="1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3" fillId="2" borderId="15" xfId="0" applyFont="1" applyFill="1" applyBorder="1" applyAlignment="1">
      <alignment vertical="center" wrapText="1"/>
    </xf>
    <xf numFmtId="0" fontId="0" fillId="0" borderId="15" xfId="0" applyBorder="1" applyAlignment="1">
      <alignment vertical="center" wrapText="1"/>
    </xf>
    <xf numFmtId="0" fontId="3" fillId="2" borderId="45" xfId="0" applyFont="1" applyFill="1" applyBorder="1" applyAlignment="1">
      <alignment vertical="center" wrapText="1"/>
    </xf>
    <xf numFmtId="0" fontId="0" fillId="0" borderId="0" xfId="0" applyBorder="1" applyAlignment="1">
      <alignment vertical="center"/>
    </xf>
    <xf numFmtId="0" fontId="0" fillId="0" borderId="42" xfId="0" applyBorder="1" applyAlignment="1">
      <alignment vertical="center"/>
    </xf>
    <xf numFmtId="0" fontId="0" fillId="0" borderId="26" xfId="0" applyFont="1" applyBorder="1" applyAlignment="1">
      <alignment horizontal="center" vertical="center" wrapText="1"/>
    </xf>
    <xf numFmtId="0" fontId="0" fillId="0" borderId="27" xfId="0" applyBorder="1" applyAlignment="1">
      <alignment horizontal="center" vertical="center" wrapText="1"/>
    </xf>
    <xf numFmtId="0" fontId="0" fillId="0" borderId="28" xfId="0" applyBorder="1" applyAlignment="1">
      <alignment horizontal="center" vertical="center" wrapText="1"/>
    </xf>
    <xf numFmtId="0" fontId="0" fillId="0" borderId="38" xfId="0" applyBorder="1" applyAlignment="1"/>
    <xf numFmtId="0" fontId="0" fillId="0" borderId="37" xfId="0" applyBorder="1" applyAlignment="1">
      <alignment wrapText="1"/>
    </xf>
    <xf numFmtId="0" fontId="0" fillId="0" borderId="43" xfId="0" applyBorder="1" applyAlignment="1">
      <alignment wrapText="1"/>
    </xf>
    <xf numFmtId="0" fontId="0" fillId="0" borderId="44" xfId="0" applyBorder="1" applyAlignment="1">
      <alignment wrapText="1"/>
    </xf>
    <xf numFmtId="0" fontId="0" fillId="0" borderId="20" xfId="0" applyFont="1" applyBorder="1" applyAlignment="1">
      <alignment vertical="center"/>
    </xf>
    <xf numFmtId="0" fontId="0" fillId="0" borderId="20" xfId="0" applyBorder="1" applyAlignment="1">
      <alignment vertical="center"/>
    </xf>
    <xf numFmtId="0" fontId="3" fillId="2" borderId="20" xfId="0" applyFont="1" applyFill="1" applyBorder="1" applyAlignment="1">
      <alignment vertical="center" wrapText="1"/>
    </xf>
    <xf numFmtId="0" fontId="0" fillId="0" borderId="20" xfId="0" applyBorder="1" applyAlignment="1">
      <alignment vertical="center" wrapText="1"/>
    </xf>
    <xf numFmtId="0" fontId="0" fillId="0" borderId="26" xfId="0" applyFont="1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1" fontId="10" fillId="0" borderId="20" xfId="0" applyNumberFormat="1" applyFont="1" applyBorder="1" applyAlignment="1">
      <alignment horizontal="center" vertical="center"/>
    </xf>
    <xf numFmtId="164" fontId="10" fillId="0" borderId="21" xfId="0" applyNumberFormat="1" applyFont="1" applyBorder="1" applyAlignment="1">
      <alignment vertical="center"/>
    </xf>
    <xf numFmtId="164" fontId="8" fillId="3" borderId="21" xfId="0" applyNumberFormat="1" applyFont="1" applyFill="1" applyBorder="1" applyAlignment="1">
      <alignment vertical="center"/>
    </xf>
    <xf numFmtId="1" fontId="10" fillId="0" borderId="20" xfId="0" applyNumberFormat="1" applyFont="1" applyBorder="1" applyAlignment="1">
      <alignment vertical="center"/>
    </xf>
    <xf numFmtId="0" fontId="0" fillId="0" borderId="37" xfId="0" applyBorder="1" applyAlignment="1">
      <alignment horizontal="center"/>
    </xf>
    <xf numFmtId="0" fontId="0" fillId="0" borderId="43" xfId="0" applyBorder="1" applyAlignment="1">
      <alignment horizontal="center"/>
    </xf>
    <xf numFmtId="0" fontId="0" fillId="0" borderId="38" xfId="0" applyBorder="1" applyAlignment="1">
      <alignment horizontal="center"/>
    </xf>
    <xf numFmtId="0" fontId="0" fillId="0" borderId="44" xfId="0" applyBorder="1" applyAlignment="1">
      <alignment horizontal="center"/>
    </xf>
    <xf numFmtId="0" fontId="0" fillId="0" borderId="58" xfId="0" applyFont="1" applyBorder="1" applyAlignment="1">
      <alignment horizontal="center" vertical="center" wrapText="1"/>
    </xf>
    <xf numFmtId="0" fontId="0" fillId="0" borderId="59" xfId="0" applyBorder="1" applyAlignment="1">
      <alignment horizontal="center"/>
    </xf>
    <xf numFmtId="0" fontId="0" fillId="0" borderId="60" xfId="0" applyBorder="1" applyAlignment="1">
      <alignment horizontal="center"/>
    </xf>
    <xf numFmtId="0" fontId="0" fillId="0" borderId="61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62" xfId="0" applyBorder="1" applyAlignment="1">
      <alignment horizontal="center"/>
    </xf>
    <xf numFmtId="0" fontId="0" fillId="0" borderId="61" xfId="0" applyBorder="1" applyAlignment="1">
      <alignment horizontal="center"/>
    </xf>
    <xf numFmtId="0" fontId="0" fillId="0" borderId="63" xfId="0" applyBorder="1" applyAlignment="1">
      <alignment horizontal="center"/>
    </xf>
    <xf numFmtId="0" fontId="0" fillId="0" borderId="64" xfId="0" applyBorder="1" applyAlignment="1">
      <alignment horizontal="center"/>
    </xf>
    <xf numFmtId="0" fontId="0" fillId="0" borderId="65" xfId="0" applyBorder="1" applyAlignment="1">
      <alignment horizontal="center"/>
    </xf>
    <xf numFmtId="0" fontId="0" fillId="0" borderId="61" xfId="0" applyFont="1" applyBorder="1" applyAlignment="1">
      <alignment horizontal="center" vertical="center" wrapText="1"/>
    </xf>
    <xf numFmtId="0" fontId="0" fillId="0" borderId="59" xfId="0" applyBorder="1" applyAlignment="1">
      <alignment horizontal="center" vertical="center" wrapText="1"/>
    </xf>
    <xf numFmtId="0" fontId="0" fillId="0" borderId="60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62" xfId="0" applyBorder="1" applyAlignment="1">
      <alignment horizontal="center" vertical="center" wrapText="1"/>
    </xf>
    <xf numFmtId="0" fontId="0" fillId="0" borderId="63" xfId="0" applyFont="1" applyBorder="1" applyAlignment="1">
      <alignment horizontal="center" vertical="center" wrapText="1"/>
    </xf>
    <xf numFmtId="0" fontId="0" fillId="0" borderId="64" xfId="0" applyBorder="1" applyAlignment="1">
      <alignment horizontal="center" vertical="center" wrapText="1"/>
    </xf>
    <xf numFmtId="0" fontId="0" fillId="0" borderId="65" xfId="0" applyBorder="1" applyAlignment="1">
      <alignment horizontal="center" vertical="center" wrapText="1"/>
    </xf>
    <xf numFmtId="0" fontId="0" fillId="0" borderId="26" xfId="0" applyBorder="1" applyAlignment="1">
      <alignment horizontal="center" vertical="center" wrapText="1"/>
    </xf>
    <xf numFmtId="0" fontId="10" fillId="0" borderId="32" xfId="0" applyFont="1" applyBorder="1" applyAlignment="1">
      <alignment horizontal="center" vertical="center"/>
    </xf>
    <xf numFmtId="0" fontId="0" fillId="0" borderId="33" xfId="0" applyBorder="1" applyAlignment="1">
      <alignment horizontal="center" vertical="center"/>
    </xf>
    <xf numFmtId="0" fontId="10" fillId="0" borderId="21" xfId="0" applyFont="1" applyBorder="1" applyAlignment="1">
      <alignment horizontal="center" vertical="center"/>
    </xf>
    <xf numFmtId="0" fontId="10" fillId="0" borderId="20" xfId="0" applyFont="1" applyBorder="1" applyAlignment="1">
      <alignment horizontal="center" vertical="center"/>
    </xf>
    <xf numFmtId="0" fontId="10" fillId="0" borderId="26" xfId="0" applyFont="1" applyBorder="1" applyAlignment="1">
      <alignment horizontal="center" vertical="center"/>
    </xf>
    <xf numFmtId="0" fontId="0" fillId="0" borderId="4" xfId="0" applyBorder="1" applyAlignment="1"/>
    <xf numFmtId="0" fontId="3" fillId="2" borderId="51" xfId="0" applyFont="1" applyFill="1" applyBorder="1" applyAlignment="1">
      <alignment vertical="center" wrapText="1"/>
    </xf>
    <xf numFmtId="0" fontId="0" fillId="0" borderId="24" xfId="0" applyBorder="1" applyAlignment="1"/>
    <xf numFmtId="0" fontId="0" fillId="0" borderId="52" xfId="0" applyBorder="1" applyAlignment="1"/>
    <xf numFmtId="0" fontId="3" fillId="2" borderId="53" xfId="0" applyFont="1" applyFill="1" applyBorder="1" applyAlignment="1">
      <alignment vertical="center" wrapText="1"/>
    </xf>
    <xf numFmtId="0" fontId="0" fillId="0" borderId="54" xfId="0" applyBorder="1" applyAlignment="1"/>
    <xf numFmtId="0" fontId="0" fillId="0" borderId="55" xfId="0" applyBorder="1" applyAlignment="1"/>
    <xf numFmtId="164" fontId="0" fillId="0" borderId="6" xfId="0" applyNumberFormat="1" applyBorder="1" applyAlignment="1">
      <alignment horizontal="center"/>
    </xf>
    <xf numFmtId="0" fontId="0" fillId="0" borderId="25" xfId="0" applyBorder="1" applyAlignment="1">
      <alignment horizontal="center"/>
    </xf>
    <xf numFmtId="0" fontId="0" fillId="0" borderId="9" xfId="0" applyBorder="1" applyAlignment="1">
      <alignment horizontal="center"/>
    </xf>
  </cellXfs>
  <cellStyles count="80">
    <cellStyle name="Hypertextový odkaz" xfId="1" builtinId="8"/>
    <cellStyle name="Hypertextový odkaz 2" xfId="4"/>
    <cellStyle name="Hypertextový odkaz 2 2" xfId="5"/>
    <cellStyle name="Hypertextový odkaz 3" xfId="6"/>
    <cellStyle name="Měna 10" xfId="7"/>
    <cellStyle name="Měna 10 2" xfId="8"/>
    <cellStyle name="Měna 11" xfId="9"/>
    <cellStyle name="Měna 12" xfId="10"/>
    <cellStyle name="Měna 12 2" xfId="11"/>
    <cellStyle name="Měna 12 3" xfId="12"/>
    <cellStyle name="Měna 12 4" xfId="13"/>
    <cellStyle name="Měna 12 5" xfId="14"/>
    <cellStyle name="Měna 12 6" xfId="15"/>
    <cellStyle name="Měna 13" xfId="16"/>
    <cellStyle name="Měna 13 2" xfId="17"/>
    <cellStyle name="Měna 13 3" xfId="18"/>
    <cellStyle name="Měna 13 4" xfId="19"/>
    <cellStyle name="Měna 14" xfId="20"/>
    <cellStyle name="Měna 14 2" xfId="21"/>
    <cellStyle name="Měna 14 3" xfId="22"/>
    <cellStyle name="Měna 15" xfId="23"/>
    <cellStyle name="Měna 16" xfId="24"/>
    <cellStyle name="Měna 17" xfId="25"/>
    <cellStyle name="Měna 2" xfId="26"/>
    <cellStyle name="Měna 2 2" xfId="27"/>
    <cellStyle name="Měna 3" xfId="28"/>
    <cellStyle name="Měna 3 2" xfId="3"/>
    <cellStyle name="Měna 3 3" xfId="29"/>
    <cellStyle name="Měna 3 4" xfId="30"/>
    <cellStyle name="Měna 3 4 2" xfId="31"/>
    <cellStyle name="Měna 3 4 2 2" xfId="32"/>
    <cellStyle name="Měna 3 4 2 3" xfId="33"/>
    <cellStyle name="Měna 3 4 3" xfId="34"/>
    <cellStyle name="Měna 3 5" xfId="35"/>
    <cellStyle name="Měna 3 6" xfId="36"/>
    <cellStyle name="Měna 4" xfId="37"/>
    <cellStyle name="Měna 5" xfId="38"/>
    <cellStyle name="Měna 5 2" xfId="39"/>
    <cellStyle name="Měna 6" xfId="40"/>
    <cellStyle name="Měna 6 2" xfId="41"/>
    <cellStyle name="Měna 6 3" xfId="42"/>
    <cellStyle name="Měna 6 4" xfId="43"/>
    <cellStyle name="Měna 7" xfId="44"/>
    <cellStyle name="Měna 7 2" xfId="45"/>
    <cellStyle name="Měna 8" xfId="46"/>
    <cellStyle name="Měna 9" xfId="47"/>
    <cellStyle name="Měna 9 2" xfId="48"/>
    <cellStyle name="Normální" xfId="0" builtinId="0"/>
    <cellStyle name="Normální 10" xfId="49"/>
    <cellStyle name="Normální 11" xfId="50"/>
    <cellStyle name="Normální 12" xfId="51"/>
    <cellStyle name="Normální 13" xfId="2"/>
    <cellStyle name="normální 15" xfId="52"/>
    <cellStyle name="Normální 2" xfId="53"/>
    <cellStyle name="Normální 2 2" xfId="54"/>
    <cellStyle name="Normální 2 3" xfId="55"/>
    <cellStyle name="Normální 3" xfId="56"/>
    <cellStyle name="Normální 3 2" xfId="57"/>
    <cellStyle name="Normální 3 3" xfId="58"/>
    <cellStyle name="Normální 3 4" xfId="59"/>
    <cellStyle name="Normální 3 5" xfId="60"/>
    <cellStyle name="Normální 4" xfId="61"/>
    <cellStyle name="Normální 4 2" xfId="62"/>
    <cellStyle name="Normální 4 2 2" xfId="63"/>
    <cellStyle name="Normální 4 2 3" xfId="64"/>
    <cellStyle name="Normální 4 3" xfId="65"/>
    <cellStyle name="Normální 5" xfId="66"/>
    <cellStyle name="Normální 5 2" xfId="67"/>
    <cellStyle name="Normální 5 3" xfId="68"/>
    <cellStyle name="Normální 6" xfId="69"/>
    <cellStyle name="Normální 6 2" xfId="70"/>
    <cellStyle name="Normální 7" xfId="71"/>
    <cellStyle name="Normální 8" xfId="72"/>
    <cellStyle name="Normální 8 2" xfId="73"/>
    <cellStyle name="Normální 8 3" xfId="74"/>
    <cellStyle name="Normální 8 4" xfId="75"/>
    <cellStyle name="Normální 8 5" xfId="76"/>
    <cellStyle name="Normální 8 6" xfId="77"/>
    <cellStyle name="Normální 9" xfId="78"/>
    <cellStyle name="Normální 9 2" xfId="7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2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E27"/>
  <sheetViews>
    <sheetView workbookViewId="0">
      <selection activeCell="C26" sqref="C26"/>
    </sheetView>
  </sheetViews>
  <sheetFormatPr defaultRowHeight="15" x14ac:dyDescent="0.25"/>
  <cols>
    <col min="2" max="2" width="59.85546875" bestFit="1" customWidth="1"/>
    <col min="3" max="3" width="15.42578125" style="35" customWidth="1"/>
    <col min="4" max="4" width="24.28515625" style="38" customWidth="1"/>
    <col min="5" max="5" width="9.85546875" bestFit="1" customWidth="1"/>
  </cols>
  <sheetData>
    <row r="2" spans="2:5" x14ac:dyDescent="0.25">
      <c r="B2" s="167" t="s">
        <v>226</v>
      </c>
      <c r="C2" s="167"/>
      <c r="D2" s="167"/>
    </row>
    <row r="3" spans="2:5" x14ac:dyDescent="0.25">
      <c r="B3" s="165" t="s">
        <v>227</v>
      </c>
      <c r="C3" s="165"/>
      <c r="D3" s="165"/>
    </row>
    <row r="4" spans="2:5" x14ac:dyDescent="0.25">
      <c r="B4" s="166" t="s">
        <v>228</v>
      </c>
      <c r="C4" s="166"/>
      <c r="D4" s="166"/>
    </row>
    <row r="5" spans="2:5" x14ac:dyDescent="0.25">
      <c r="B5" s="124"/>
      <c r="C5" s="124"/>
      <c r="D5" s="124"/>
    </row>
    <row r="6" spans="2:5" x14ac:dyDescent="0.25">
      <c r="B6" s="161" t="s">
        <v>176</v>
      </c>
      <c r="C6" s="161"/>
      <c r="D6" s="161"/>
    </row>
    <row r="7" spans="2:5" x14ac:dyDescent="0.25">
      <c r="B7" s="42"/>
      <c r="C7" s="43"/>
      <c r="D7" s="44"/>
    </row>
    <row r="8" spans="2:5" ht="15.75" thickBot="1" x14ac:dyDescent="0.3">
      <c r="B8" s="42"/>
      <c r="C8" s="43"/>
      <c r="D8" s="44"/>
    </row>
    <row r="9" spans="2:5" ht="15.75" thickBot="1" x14ac:dyDescent="0.3">
      <c r="B9" s="51" t="s">
        <v>177</v>
      </c>
      <c r="C9" s="52"/>
      <c r="D9" s="53"/>
    </row>
    <row r="10" spans="2:5" x14ac:dyDescent="0.25">
      <c r="B10" s="29" t="s">
        <v>116</v>
      </c>
      <c r="C10" s="33" t="s">
        <v>121</v>
      </c>
      <c r="D10" s="36" t="s">
        <v>171</v>
      </c>
    </row>
    <row r="11" spans="2:5" x14ac:dyDescent="0.25">
      <c r="B11" s="30" t="s">
        <v>117</v>
      </c>
      <c r="C11" s="8">
        <f>'Centrální router'!I39</f>
        <v>0</v>
      </c>
      <c r="D11" s="37">
        <f t="shared" ref="D11:D17" si="0">C11*1.21</f>
        <v>0</v>
      </c>
    </row>
    <row r="12" spans="2:5" x14ac:dyDescent="0.25">
      <c r="B12" s="30" t="s">
        <v>23</v>
      </c>
      <c r="C12" s="8">
        <f>'Centrální bezpečnostní brána'!I44</f>
        <v>0</v>
      </c>
      <c r="D12" s="37">
        <f t="shared" si="0"/>
        <v>0</v>
      </c>
    </row>
    <row r="13" spans="2:5" x14ac:dyDescent="0.25">
      <c r="B13" s="30" t="s">
        <v>134</v>
      </c>
      <c r="C13" s="8">
        <f>'Centrální server'!I56</f>
        <v>0</v>
      </c>
      <c r="D13" s="37">
        <f t="shared" si="0"/>
        <v>0</v>
      </c>
    </row>
    <row r="14" spans="2:5" x14ac:dyDescent="0.25">
      <c r="B14" s="31" t="s">
        <v>54</v>
      </c>
      <c r="C14" s="8">
        <f>Switche!I55</f>
        <v>0</v>
      </c>
      <c r="D14" s="37">
        <f t="shared" si="0"/>
        <v>0</v>
      </c>
    </row>
    <row r="15" spans="2:5" x14ac:dyDescent="0.25">
      <c r="B15" s="30" t="s">
        <v>118</v>
      </c>
      <c r="C15" s="8">
        <f>Wifi!I41</f>
        <v>0</v>
      </c>
      <c r="D15" s="37">
        <f t="shared" si="0"/>
        <v>0</v>
      </c>
    </row>
    <row r="16" spans="2:5" ht="15.75" thickBot="1" x14ac:dyDescent="0.3">
      <c r="B16" s="32" t="s">
        <v>217</v>
      </c>
      <c r="C16" s="34">
        <f>'Celková dokumentace'!F16</f>
        <v>0</v>
      </c>
      <c r="D16" s="37">
        <f t="shared" si="0"/>
        <v>0</v>
      </c>
      <c r="E16" s="35"/>
    </row>
    <row r="17" spans="2:4" ht="15.75" thickBot="1" x14ac:dyDescent="0.3">
      <c r="B17" s="39" t="s">
        <v>229</v>
      </c>
      <c r="C17" s="40">
        <f>SUM(C11:C16)</f>
        <v>0</v>
      </c>
      <c r="D17" s="41">
        <f t="shared" si="0"/>
        <v>0</v>
      </c>
    </row>
    <row r="19" spans="2:4" ht="15.75" thickBot="1" x14ac:dyDescent="0.3"/>
    <row r="20" spans="2:4" ht="15.75" thickBot="1" x14ac:dyDescent="0.3">
      <c r="B20" s="162" t="s">
        <v>221</v>
      </c>
      <c r="C20" s="163"/>
      <c r="D20" s="164"/>
    </row>
    <row r="21" spans="2:4" x14ac:dyDescent="0.25">
      <c r="B21" s="29" t="s">
        <v>116</v>
      </c>
      <c r="C21" s="33" t="s">
        <v>121</v>
      </c>
      <c r="D21" s="36" t="s">
        <v>171</v>
      </c>
    </row>
    <row r="22" spans="2:4" x14ac:dyDescent="0.25">
      <c r="B22" s="121" t="s">
        <v>219</v>
      </c>
      <c r="C22" s="122">
        <f>Demontáže!F6</f>
        <v>0</v>
      </c>
      <c r="D22" s="37">
        <f>C22*1.21</f>
        <v>0</v>
      </c>
    </row>
    <row r="23" spans="2:4" ht="15.75" thickBot="1" x14ac:dyDescent="0.3">
      <c r="B23" s="117" t="s">
        <v>191</v>
      </c>
      <c r="C23" s="118">
        <f>'Centrální router'!I42 + 'Centrální bezpečnostní brána'!I48</f>
        <v>0</v>
      </c>
      <c r="D23" s="119">
        <f>C23*1.21</f>
        <v>0</v>
      </c>
    </row>
    <row r="26" spans="2:4" ht="75" x14ac:dyDescent="0.25">
      <c r="B26" s="114" t="s">
        <v>210</v>
      </c>
      <c r="C26" s="115"/>
      <c r="D26" s="116"/>
    </row>
    <row r="27" spans="2:4" x14ac:dyDescent="0.25">
      <c r="C27" s="101" t="s">
        <v>208</v>
      </c>
      <c r="D27" s="38" t="s">
        <v>209</v>
      </c>
    </row>
  </sheetData>
  <mergeCells count="5">
    <mergeCell ref="B6:D6"/>
    <mergeCell ref="B20:D20"/>
    <mergeCell ref="B3:D3"/>
    <mergeCell ref="B4:D4"/>
    <mergeCell ref="B2:D2"/>
  </mergeCells>
  <hyperlinks>
    <hyperlink ref="B12" location="'Centrální bezpečnostní brána'!A1" display="Bezpečnostní zařízení - webový filter"/>
    <hyperlink ref="B13" location="'Centrální server'!A1" display="Centrální server pro autorizaci uživatelů a výukový SW"/>
    <hyperlink ref="B11" location="'Centrální router'!A1" display="Centrální router"/>
    <hyperlink ref="B15" location="Wifi!A1" display="Wifi infrastruktura"/>
    <hyperlink ref="B14" location="Switche!A1" display="Aktivní síťové prvky"/>
    <hyperlink ref="B16" location="'Celková dokumentace'!A1" display="Celková dokumentace, ověřovací provoz"/>
    <hyperlink ref="B22" location="Demontáže!A1" display="Demontážní práce"/>
  </hyperlinks>
  <pageMargins left="0.7" right="0.7" top="0.78740157499999996" bottom="0.78740157499999996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42"/>
  <sheetViews>
    <sheetView zoomScale="70" zoomScaleNormal="70" workbookViewId="0">
      <selection activeCell="E1" sqref="E1"/>
    </sheetView>
  </sheetViews>
  <sheetFormatPr defaultRowHeight="15" x14ac:dyDescent="0.25"/>
  <cols>
    <col min="1" max="1" width="3.42578125" customWidth="1"/>
    <col min="3" max="3" width="80" customWidth="1"/>
    <col min="4" max="4" width="15.85546875" customWidth="1"/>
    <col min="5" max="6" width="41.42578125" customWidth="1"/>
    <col min="7" max="7" width="15.85546875" customWidth="1"/>
    <col min="8" max="8" width="12" customWidth="1"/>
    <col min="9" max="9" width="22.28515625" style="5" customWidth="1"/>
  </cols>
  <sheetData>
    <row r="1" spans="2:9" ht="19.5" thickBot="1" x14ac:dyDescent="0.3">
      <c r="C1" s="2" t="s">
        <v>203</v>
      </c>
      <c r="D1" s="2"/>
      <c r="E1" s="2"/>
      <c r="F1" s="2"/>
      <c r="G1" s="2"/>
      <c r="H1" s="1"/>
      <c r="I1" s="4"/>
    </row>
    <row r="2" spans="2:9" ht="30" customHeight="1" thickBot="1" x14ac:dyDescent="0.3">
      <c r="B2" s="56" t="s">
        <v>200</v>
      </c>
      <c r="C2" s="55" t="s">
        <v>122</v>
      </c>
      <c r="D2" s="56" t="s">
        <v>119</v>
      </c>
      <c r="E2" s="56" t="s">
        <v>190</v>
      </c>
      <c r="F2" s="56" t="s">
        <v>222</v>
      </c>
      <c r="G2" s="56" t="s">
        <v>175</v>
      </c>
      <c r="H2" s="56" t="s">
        <v>0</v>
      </c>
      <c r="I2" s="57" t="s">
        <v>121</v>
      </c>
    </row>
    <row r="3" spans="2:9" ht="15.75" x14ac:dyDescent="0.25">
      <c r="B3" s="60">
        <v>1</v>
      </c>
      <c r="C3" s="61" t="s">
        <v>194</v>
      </c>
      <c r="D3" s="62"/>
      <c r="E3" s="62" t="s">
        <v>196</v>
      </c>
      <c r="F3" s="62" t="s">
        <v>223</v>
      </c>
      <c r="G3" s="63">
        <v>0</v>
      </c>
      <c r="H3" s="64">
        <v>1</v>
      </c>
      <c r="I3" s="65">
        <f>H3*G3</f>
        <v>0</v>
      </c>
    </row>
    <row r="4" spans="2:9" x14ac:dyDescent="0.25">
      <c r="B4" s="168"/>
      <c r="C4" s="66" t="s">
        <v>158</v>
      </c>
      <c r="D4" s="11" t="s">
        <v>120</v>
      </c>
      <c r="E4" s="11" t="s">
        <v>192</v>
      </c>
      <c r="F4" s="185"/>
      <c r="G4" s="178"/>
      <c r="H4" s="173"/>
      <c r="I4" s="174"/>
    </row>
    <row r="5" spans="2:9" x14ac:dyDescent="0.25">
      <c r="B5" s="169"/>
      <c r="C5" s="66" t="s">
        <v>3</v>
      </c>
      <c r="D5" s="11" t="s">
        <v>120</v>
      </c>
      <c r="E5" s="11" t="s">
        <v>192</v>
      </c>
      <c r="F5" s="186"/>
      <c r="G5" s="179"/>
      <c r="H5" s="173"/>
      <c r="I5" s="175"/>
    </row>
    <row r="6" spans="2:9" x14ac:dyDescent="0.25">
      <c r="B6" s="169"/>
      <c r="C6" s="67" t="s">
        <v>4</v>
      </c>
      <c r="D6" s="11" t="s">
        <v>120</v>
      </c>
      <c r="E6" s="11" t="s">
        <v>192</v>
      </c>
      <c r="F6" s="186"/>
      <c r="G6" s="179"/>
      <c r="H6" s="173"/>
      <c r="I6" s="175"/>
    </row>
    <row r="7" spans="2:9" ht="30" x14ac:dyDescent="0.25">
      <c r="B7" s="169"/>
      <c r="C7" s="67" t="s">
        <v>172</v>
      </c>
      <c r="D7" s="11" t="s">
        <v>120</v>
      </c>
      <c r="E7" s="11" t="s">
        <v>192</v>
      </c>
      <c r="F7" s="186"/>
      <c r="G7" s="179"/>
      <c r="H7" s="173"/>
      <c r="I7" s="175"/>
    </row>
    <row r="8" spans="2:9" ht="30" x14ac:dyDescent="0.25">
      <c r="B8" s="169"/>
      <c r="C8" s="66" t="s">
        <v>5</v>
      </c>
      <c r="D8" s="11" t="s">
        <v>120</v>
      </c>
      <c r="E8" s="11" t="s">
        <v>192</v>
      </c>
      <c r="F8" s="186"/>
      <c r="G8" s="179"/>
      <c r="H8" s="173"/>
      <c r="I8" s="175"/>
    </row>
    <row r="9" spans="2:9" x14ac:dyDescent="0.25">
      <c r="B9" s="169"/>
      <c r="C9" s="66" t="s">
        <v>264</v>
      </c>
      <c r="D9" s="132" t="s">
        <v>120</v>
      </c>
      <c r="E9" s="132" t="s">
        <v>192</v>
      </c>
      <c r="F9" s="186"/>
      <c r="G9" s="179"/>
      <c r="H9" s="173"/>
      <c r="I9" s="175"/>
    </row>
    <row r="10" spans="2:9" x14ac:dyDescent="0.25">
      <c r="B10" s="169"/>
      <c r="C10" s="67" t="s">
        <v>6</v>
      </c>
      <c r="D10" s="11" t="s">
        <v>120</v>
      </c>
      <c r="E10" s="11" t="s">
        <v>192</v>
      </c>
      <c r="F10" s="186"/>
      <c r="G10" s="179"/>
      <c r="H10" s="173"/>
      <c r="I10" s="175"/>
    </row>
    <row r="11" spans="2:9" x14ac:dyDescent="0.25">
      <c r="B11" s="169"/>
      <c r="C11" s="66" t="s">
        <v>7</v>
      </c>
      <c r="D11" s="11" t="s">
        <v>120</v>
      </c>
      <c r="E11" s="11" t="s">
        <v>192</v>
      </c>
      <c r="F11" s="186"/>
      <c r="G11" s="179"/>
      <c r="H11" s="173"/>
      <c r="I11" s="175"/>
    </row>
    <row r="12" spans="2:9" x14ac:dyDescent="0.25">
      <c r="B12" s="169"/>
      <c r="C12" s="66" t="s">
        <v>8</v>
      </c>
      <c r="D12" s="11" t="s">
        <v>120</v>
      </c>
      <c r="E12" s="11" t="s">
        <v>192</v>
      </c>
      <c r="F12" s="186"/>
      <c r="G12" s="179"/>
      <c r="H12" s="173"/>
      <c r="I12" s="175"/>
    </row>
    <row r="13" spans="2:9" ht="27.95" customHeight="1" x14ac:dyDescent="0.25">
      <c r="B13" s="169"/>
      <c r="C13" s="66" t="s">
        <v>268</v>
      </c>
      <c r="D13" s="11" t="s">
        <v>120</v>
      </c>
      <c r="E13" s="11" t="s">
        <v>192</v>
      </c>
      <c r="F13" s="186"/>
      <c r="G13" s="179"/>
      <c r="H13" s="173"/>
      <c r="I13" s="175"/>
    </row>
    <row r="14" spans="2:9" x14ac:dyDescent="0.25">
      <c r="B14" s="169"/>
      <c r="C14" s="66" t="s">
        <v>269</v>
      </c>
      <c r="D14" s="11" t="s">
        <v>120</v>
      </c>
      <c r="E14" s="11" t="s">
        <v>192</v>
      </c>
      <c r="F14" s="186"/>
      <c r="G14" s="179"/>
      <c r="H14" s="173"/>
      <c r="I14" s="175"/>
    </row>
    <row r="15" spans="2:9" x14ac:dyDescent="0.25">
      <c r="B15" s="169"/>
      <c r="C15" s="66" t="s">
        <v>9</v>
      </c>
      <c r="D15" s="11" t="s">
        <v>120</v>
      </c>
      <c r="E15" s="11" t="s">
        <v>192</v>
      </c>
      <c r="F15" s="186"/>
      <c r="G15" s="179"/>
      <c r="H15" s="173"/>
      <c r="I15" s="175"/>
    </row>
    <row r="16" spans="2:9" x14ac:dyDescent="0.25">
      <c r="B16" s="169"/>
      <c r="C16" s="66" t="s">
        <v>265</v>
      </c>
      <c r="D16" s="132" t="s">
        <v>120</v>
      </c>
      <c r="E16" s="132" t="s">
        <v>192</v>
      </c>
      <c r="F16" s="186"/>
      <c r="G16" s="179"/>
      <c r="H16" s="173"/>
      <c r="I16" s="175"/>
    </row>
    <row r="17" spans="2:9" x14ac:dyDescent="0.25">
      <c r="B17" s="169"/>
      <c r="C17" s="66" t="s">
        <v>266</v>
      </c>
      <c r="D17" s="132" t="s">
        <v>120</v>
      </c>
      <c r="E17" s="132" t="s">
        <v>192</v>
      </c>
      <c r="F17" s="186"/>
      <c r="G17" s="179"/>
      <c r="H17" s="173"/>
      <c r="I17" s="175"/>
    </row>
    <row r="18" spans="2:9" x14ac:dyDescent="0.25">
      <c r="B18" s="169"/>
      <c r="C18" s="66" t="s">
        <v>10</v>
      </c>
      <c r="D18" s="11" t="s">
        <v>120</v>
      </c>
      <c r="E18" s="11" t="s">
        <v>192</v>
      </c>
      <c r="F18" s="186"/>
      <c r="G18" s="179"/>
      <c r="H18" s="173"/>
      <c r="I18" s="175"/>
    </row>
    <row r="19" spans="2:9" x14ac:dyDescent="0.25">
      <c r="B19" s="169"/>
      <c r="C19" s="66" t="s">
        <v>11</v>
      </c>
      <c r="D19" s="11" t="s">
        <v>120</v>
      </c>
      <c r="E19" s="11" t="s">
        <v>192</v>
      </c>
      <c r="F19" s="186"/>
      <c r="G19" s="179"/>
      <c r="H19" s="173"/>
      <c r="I19" s="175"/>
    </row>
    <row r="20" spans="2:9" x14ac:dyDescent="0.25">
      <c r="B20" s="169"/>
      <c r="C20" s="66" t="s">
        <v>12</v>
      </c>
      <c r="D20" s="11" t="s">
        <v>120</v>
      </c>
      <c r="E20" s="11" t="s">
        <v>192</v>
      </c>
      <c r="F20" s="186"/>
      <c r="G20" s="179"/>
      <c r="H20" s="173"/>
      <c r="I20" s="175"/>
    </row>
    <row r="21" spans="2:9" x14ac:dyDescent="0.25">
      <c r="B21" s="169"/>
      <c r="C21" s="66" t="s">
        <v>13</v>
      </c>
      <c r="D21" s="11" t="s">
        <v>120</v>
      </c>
      <c r="E21" s="11" t="s">
        <v>192</v>
      </c>
      <c r="F21" s="186"/>
      <c r="G21" s="179"/>
      <c r="H21" s="173"/>
      <c r="I21" s="175"/>
    </row>
    <row r="22" spans="2:9" x14ac:dyDescent="0.25">
      <c r="B22" s="169"/>
      <c r="C22" s="66" t="s">
        <v>14</v>
      </c>
      <c r="D22" s="11" t="s">
        <v>120</v>
      </c>
      <c r="E22" s="11" t="s">
        <v>192</v>
      </c>
      <c r="F22" s="186"/>
      <c r="G22" s="179"/>
      <c r="H22" s="173"/>
      <c r="I22" s="175"/>
    </row>
    <row r="23" spans="2:9" ht="45" x14ac:dyDescent="0.25">
      <c r="B23" s="169"/>
      <c r="C23" s="66" t="s">
        <v>270</v>
      </c>
      <c r="D23" s="11" t="s">
        <v>120</v>
      </c>
      <c r="E23" s="11" t="s">
        <v>192</v>
      </c>
      <c r="F23" s="186"/>
      <c r="G23" s="179"/>
      <c r="H23" s="173"/>
      <c r="I23" s="175"/>
    </row>
    <row r="24" spans="2:9" ht="45" x14ac:dyDescent="0.25">
      <c r="B24" s="169"/>
      <c r="C24" s="66" t="s">
        <v>15</v>
      </c>
      <c r="D24" s="11" t="s">
        <v>120</v>
      </c>
      <c r="E24" s="11" t="s">
        <v>192</v>
      </c>
      <c r="F24" s="186"/>
      <c r="G24" s="179"/>
      <c r="H24" s="173"/>
      <c r="I24" s="175"/>
    </row>
    <row r="25" spans="2:9" x14ac:dyDescent="0.25">
      <c r="B25" s="169"/>
      <c r="C25" s="66" t="s">
        <v>124</v>
      </c>
      <c r="D25" s="132" t="s">
        <v>120</v>
      </c>
      <c r="E25" s="132" t="s">
        <v>192</v>
      </c>
      <c r="F25" s="186"/>
      <c r="G25" s="179"/>
      <c r="H25" s="173"/>
      <c r="I25" s="175"/>
    </row>
    <row r="26" spans="2:9" ht="30" x14ac:dyDescent="0.25">
      <c r="B26" s="169"/>
      <c r="C26" s="66" t="s">
        <v>16</v>
      </c>
      <c r="D26" s="11" t="s">
        <v>120</v>
      </c>
      <c r="E26" s="11" t="s">
        <v>192</v>
      </c>
      <c r="F26" s="186"/>
      <c r="G26" s="179"/>
      <c r="H26" s="173"/>
      <c r="I26" s="175"/>
    </row>
    <row r="27" spans="2:9" x14ac:dyDescent="0.25">
      <c r="B27" s="169"/>
      <c r="C27" s="66" t="s">
        <v>17</v>
      </c>
      <c r="D27" s="11" t="s">
        <v>120</v>
      </c>
      <c r="E27" s="11" t="s">
        <v>192</v>
      </c>
      <c r="F27" s="186"/>
      <c r="G27" s="179"/>
      <c r="H27" s="173"/>
      <c r="I27" s="175"/>
    </row>
    <row r="28" spans="2:9" ht="30" x14ac:dyDescent="0.25">
      <c r="B28" s="169"/>
      <c r="C28" s="66" t="s">
        <v>18</v>
      </c>
      <c r="D28" s="11" t="s">
        <v>120</v>
      </c>
      <c r="E28" s="11" t="s">
        <v>192</v>
      </c>
      <c r="F28" s="186"/>
      <c r="G28" s="179"/>
      <c r="H28" s="173"/>
      <c r="I28" s="175"/>
    </row>
    <row r="29" spans="2:9" ht="45" x14ac:dyDescent="0.25">
      <c r="B29" s="169"/>
      <c r="C29" s="66" t="s">
        <v>19</v>
      </c>
      <c r="D29" s="11" t="s">
        <v>120</v>
      </c>
      <c r="E29" s="11" t="s">
        <v>192</v>
      </c>
      <c r="F29" s="186"/>
      <c r="G29" s="179"/>
      <c r="H29" s="173"/>
      <c r="I29" s="175"/>
    </row>
    <row r="30" spans="2:9" ht="30" x14ac:dyDescent="0.25">
      <c r="B30" s="169"/>
      <c r="C30" s="66" t="s">
        <v>20</v>
      </c>
      <c r="D30" s="11" t="s">
        <v>120</v>
      </c>
      <c r="E30" s="11" t="s">
        <v>192</v>
      </c>
      <c r="F30" s="186"/>
      <c r="G30" s="179"/>
      <c r="H30" s="173"/>
      <c r="I30" s="175"/>
    </row>
    <row r="31" spans="2:9" ht="30" x14ac:dyDescent="0.25">
      <c r="B31" s="169"/>
      <c r="C31" s="66" t="s">
        <v>159</v>
      </c>
      <c r="D31" s="11" t="s">
        <v>120</v>
      </c>
      <c r="E31" s="11" t="s">
        <v>192</v>
      </c>
      <c r="F31" s="186"/>
      <c r="G31" s="179"/>
      <c r="H31" s="173"/>
      <c r="I31" s="175"/>
    </row>
    <row r="32" spans="2:9" x14ac:dyDescent="0.25">
      <c r="B32" s="169"/>
      <c r="C32" s="66" t="s">
        <v>21</v>
      </c>
      <c r="D32" s="11" t="s">
        <v>120</v>
      </c>
      <c r="E32" s="11" t="s">
        <v>192</v>
      </c>
      <c r="F32" s="186"/>
      <c r="G32" s="179"/>
      <c r="H32" s="173"/>
      <c r="I32" s="175"/>
    </row>
    <row r="33" spans="2:9" x14ac:dyDescent="0.25">
      <c r="B33" s="169"/>
      <c r="C33" s="66" t="s">
        <v>1</v>
      </c>
      <c r="D33" s="11" t="s">
        <v>120</v>
      </c>
      <c r="E33" s="11" t="s">
        <v>192</v>
      </c>
      <c r="F33" s="186"/>
      <c r="G33" s="179"/>
      <c r="H33" s="173"/>
      <c r="I33" s="175"/>
    </row>
    <row r="34" spans="2:9" x14ac:dyDescent="0.25">
      <c r="B34" s="169"/>
      <c r="C34" s="66" t="s">
        <v>2</v>
      </c>
      <c r="D34" s="11" t="s">
        <v>120</v>
      </c>
      <c r="E34" s="11" t="s">
        <v>192</v>
      </c>
      <c r="F34" s="186"/>
      <c r="G34" s="179"/>
      <c r="H34" s="173"/>
      <c r="I34" s="175"/>
    </row>
    <row r="35" spans="2:9" x14ac:dyDescent="0.25">
      <c r="B35" s="169"/>
      <c r="C35" s="67" t="s">
        <v>22</v>
      </c>
      <c r="D35" s="11" t="s">
        <v>120</v>
      </c>
      <c r="E35" s="11" t="s">
        <v>192</v>
      </c>
      <c r="F35" s="186"/>
      <c r="G35" s="179"/>
      <c r="H35" s="173"/>
      <c r="I35" s="175"/>
    </row>
    <row r="36" spans="2:9" x14ac:dyDescent="0.25">
      <c r="B36" s="169"/>
      <c r="C36" s="67" t="s">
        <v>195</v>
      </c>
      <c r="D36" s="11" t="s">
        <v>120</v>
      </c>
      <c r="E36" s="11" t="s">
        <v>192</v>
      </c>
      <c r="F36" s="186"/>
      <c r="G36" s="179"/>
      <c r="H36" s="173"/>
      <c r="I36" s="175"/>
    </row>
    <row r="37" spans="2:9" ht="30" x14ac:dyDescent="0.25">
      <c r="B37" s="169"/>
      <c r="C37" s="67" t="s">
        <v>213</v>
      </c>
      <c r="D37" s="100" t="s">
        <v>120</v>
      </c>
      <c r="E37" s="100" t="s">
        <v>192</v>
      </c>
      <c r="F37" s="186"/>
      <c r="G37" s="179"/>
      <c r="H37" s="173"/>
      <c r="I37" s="175"/>
    </row>
    <row r="38" spans="2:9" x14ac:dyDescent="0.25">
      <c r="B38" s="169"/>
      <c r="C38" s="67" t="s">
        <v>67</v>
      </c>
      <c r="D38" s="11" t="s">
        <v>120</v>
      </c>
      <c r="E38" s="11" t="s">
        <v>192</v>
      </c>
      <c r="F38" s="187"/>
      <c r="G38" s="179"/>
      <c r="H38" s="173"/>
      <c r="I38" s="175"/>
    </row>
    <row r="39" spans="2:9" ht="15.75" thickBot="1" x14ac:dyDescent="0.3">
      <c r="B39" s="170"/>
      <c r="C39" s="176" t="s">
        <v>193</v>
      </c>
      <c r="D39" s="177"/>
      <c r="E39" s="177"/>
      <c r="F39" s="177"/>
      <c r="G39" s="177"/>
      <c r="H39" s="177"/>
      <c r="I39" s="68">
        <f>I3</f>
        <v>0</v>
      </c>
    </row>
    <row r="40" spans="2:9" ht="15.75" thickBot="1" x14ac:dyDescent="0.3">
      <c r="B40" s="69">
        <v>2</v>
      </c>
      <c r="C40" s="182" t="s">
        <v>205</v>
      </c>
      <c r="D40" s="183"/>
      <c r="E40" s="183"/>
      <c r="F40" s="183"/>
      <c r="G40" s="183"/>
      <c r="H40" s="183"/>
      <c r="I40" s="184"/>
    </row>
    <row r="41" spans="2:9" ht="122.25" customHeight="1" x14ac:dyDescent="0.25">
      <c r="B41" s="171"/>
      <c r="C41" s="70" t="s">
        <v>206</v>
      </c>
      <c r="D41" s="7" t="s">
        <v>120</v>
      </c>
      <c r="E41" s="7" t="s">
        <v>192</v>
      </c>
      <c r="F41" s="7"/>
      <c r="G41" s="71">
        <v>0</v>
      </c>
      <c r="H41" s="72">
        <v>1</v>
      </c>
      <c r="I41" s="73">
        <f>H41*G41</f>
        <v>0</v>
      </c>
    </row>
    <row r="42" spans="2:9" ht="15.75" thickBot="1" x14ac:dyDescent="0.3">
      <c r="B42" s="172"/>
      <c r="C42" s="180" t="s">
        <v>216</v>
      </c>
      <c r="D42" s="181"/>
      <c r="E42" s="181"/>
      <c r="F42" s="181"/>
      <c r="G42" s="181"/>
      <c r="H42" s="181"/>
      <c r="I42" s="74">
        <f>SUM(I41)</f>
        <v>0</v>
      </c>
    </row>
  </sheetData>
  <mergeCells count="9">
    <mergeCell ref="B4:B39"/>
    <mergeCell ref="B41:B42"/>
    <mergeCell ref="H4:H38"/>
    <mergeCell ref="I4:I38"/>
    <mergeCell ref="C39:H39"/>
    <mergeCell ref="G4:G38"/>
    <mergeCell ref="C42:H42"/>
    <mergeCell ref="C40:I40"/>
    <mergeCell ref="F4:F38"/>
  </mergeCells>
  <pageMargins left="0.7" right="0.7" top="0.78740157499999996" bottom="0.78740157499999996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48"/>
  <sheetViews>
    <sheetView topLeftCell="A28" zoomScaleNormal="100" workbookViewId="0">
      <selection activeCell="C41" sqref="C41"/>
    </sheetView>
  </sheetViews>
  <sheetFormatPr defaultRowHeight="15" x14ac:dyDescent="0.25"/>
  <cols>
    <col min="1" max="1" width="4.140625" customWidth="1"/>
    <col min="3" max="3" width="80" customWidth="1"/>
    <col min="4" max="4" width="12" style="5" customWidth="1"/>
    <col min="5" max="6" width="38.140625" style="5" customWidth="1"/>
    <col min="7" max="7" width="12" style="5" customWidth="1"/>
    <col min="8" max="8" width="14" style="5" customWidth="1"/>
    <col min="9" max="9" width="18.85546875" customWidth="1"/>
  </cols>
  <sheetData>
    <row r="1" spans="2:9" ht="19.5" thickBot="1" x14ac:dyDescent="0.3">
      <c r="C1" s="2" t="s">
        <v>23</v>
      </c>
      <c r="D1" s="3"/>
      <c r="E1" s="3"/>
      <c r="F1" s="3"/>
      <c r="G1" s="3"/>
      <c r="H1" s="4"/>
    </row>
    <row r="2" spans="2:9" ht="30" customHeight="1" x14ac:dyDescent="0.25">
      <c r="B2" s="75" t="s">
        <v>200</v>
      </c>
      <c r="C2" s="76" t="s">
        <v>122</v>
      </c>
      <c r="D2" s="9" t="s">
        <v>198</v>
      </c>
      <c r="E2" s="9" t="s">
        <v>190</v>
      </c>
      <c r="F2" s="9" t="s">
        <v>222</v>
      </c>
      <c r="G2" s="9" t="s">
        <v>175</v>
      </c>
      <c r="H2" s="9" t="s">
        <v>0</v>
      </c>
      <c r="I2" s="77" t="s">
        <v>121</v>
      </c>
    </row>
    <row r="3" spans="2:9" ht="15.75" x14ac:dyDescent="0.25">
      <c r="B3" s="78">
        <v>1</v>
      </c>
      <c r="C3" s="54" t="s">
        <v>23</v>
      </c>
      <c r="D3" s="79"/>
      <c r="E3" s="80" t="s">
        <v>224</v>
      </c>
      <c r="F3" s="80" t="s">
        <v>224</v>
      </c>
      <c r="G3" s="81">
        <v>0</v>
      </c>
      <c r="H3" s="10">
        <v>1</v>
      </c>
      <c r="I3" s="82">
        <f>H3*G3</f>
        <v>0</v>
      </c>
    </row>
    <row r="4" spans="2:9" x14ac:dyDescent="0.25">
      <c r="B4" s="168"/>
      <c r="C4" s="66" t="s">
        <v>86</v>
      </c>
      <c r="D4" s="11" t="s">
        <v>120</v>
      </c>
      <c r="E4" s="11" t="s">
        <v>192</v>
      </c>
      <c r="F4" s="196"/>
      <c r="G4" s="178"/>
      <c r="H4" s="192"/>
      <c r="I4" s="175"/>
    </row>
    <row r="5" spans="2:9" ht="30" x14ac:dyDescent="0.25">
      <c r="B5" s="169"/>
      <c r="C5" s="67" t="s">
        <v>271</v>
      </c>
      <c r="D5" s="11" t="s">
        <v>120</v>
      </c>
      <c r="E5" s="11" t="s">
        <v>192</v>
      </c>
      <c r="F5" s="197"/>
      <c r="G5" s="179"/>
      <c r="H5" s="193"/>
      <c r="I5" s="175"/>
    </row>
    <row r="6" spans="2:9" ht="30" x14ac:dyDescent="0.25">
      <c r="B6" s="169"/>
      <c r="C6" s="67" t="s">
        <v>273</v>
      </c>
      <c r="D6" s="132" t="s">
        <v>120</v>
      </c>
      <c r="E6" s="132" t="s">
        <v>192</v>
      </c>
      <c r="F6" s="197"/>
      <c r="G6" s="179"/>
      <c r="H6" s="193"/>
      <c r="I6" s="175"/>
    </row>
    <row r="7" spans="2:9" x14ac:dyDescent="0.25">
      <c r="B7" s="169"/>
      <c r="C7" s="67" t="s">
        <v>274</v>
      </c>
      <c r="D7" s="132" t="s">
        <v>120</v>
      </c>
      <c r="E7" s="132" t="s">
        <v>192</v>
      </c>
      <c r="F7" s="197"/>
      <c r="G7" s="179"/>
      <c r="H7" s="193"/>
      <c r="I7" s="175"/>
    </row>
    <row r="8" spans="2:9" x14ac:dyDescent="0.25">
      <c r="B8" s="169"/>
      <c r="C8" s="67" t="s">
        <v>123</v>
      </c>
      <c r="D8" s="11" t="s">
        <v>120</v>
      </c>
      <c r="E8" s="11" t="s">
        <v>192</v>
      </c>
      <c r="F8" s="197"/>
      <c r="G8" s="179"/>
      <c r="H8" s="193"/>
      <c r="I8" s="175"/>
    </row>
    <row r="9" spans="2:9" x14ac:dyDescent="0.25">
      <c r="B9" s="169"/>
      <c r="C9" s="66" t="s">
        <v>2</v>
      </c>
      <c r="D9" s="11" t="s">
        <v>120</v>
      </c>
      <c r="E9" s="11" t="s">
        <v>192</v>
      </c>
      <c r="F9" s="197"/>
      <c r="G9" s="179"/>
      <c r="H9" s="193"/>
      <c r="I9" s="175"/>
    </row>
    <row r="10" spans="2:9" x14ac:dyDescent="0.25">
      <c r="B10" s="169"/>
      <c r="C10" s="67" t="s">
        <v>24</v>
      </c>
      <c r="D10" s="11" t="s">
        <v>120</v>
      </c>
      <c r="E10" s="11" t="s">
        <v>192</v>
      </c>
      <c r="F10" s="197"/>
      <c r="G10" s="179"/>
      <c r="H10" s="193"/>
      <c r="I10" s="175"/>
    </row>
    <row r="11" spans="2:9" x14ac:dyDescent="0.25">
      <c r="B11" s="169"/>
      <c r="C11" s="66" t="s">
        <v>25</v>
      </c>
      <c r="D11" s="11" t="s">
        <v>120</v>
      </c>
      <c r="E11" s="11" t="s">
        <v>192</v>
      </c>
      <c r="F11" s="197"/>
      <c r="G11" s="179"/>
      <c r="H11" s="193"/>
      <c r="I11" s="175"/>
    </row>
    <row r="12" spans="2:9" ht="45" x14ac:dyDescent="0.25">
      <c r="B12" s="169"/>
      <c r="C12" s="66" t="s">
        <v>26</v>
      </c>
      <c r="D12" s="11" t="s">
        <v>120</v>
      </c>
      <c r="E12" s="11" t="s">
        <v>192</v>
      </c>
      <c r="F12" s="197"/>
      <c r="G12" s="179"/>
      <c r="H12" s="193"/>
      <c r="I12" s="175"/>
    </row>
    <row r="13" spans="2:9" ht="14.1" customHeight="1" x14ac:dyDescent="0.25">
      <c r="B13" s="169"/>
      <c r="C13" s="66" t="s">
        <v>27</v>
      </c>
      <c r="D13" s="11" t="s">
        <v>120</v>
      </c>
      <c r="E13" s="11" t="s">
        <v>192</v>
      </c>
      <c r="F13" s="197"/>
      <c r="G13" s="179"/>
      <c r="H13" s="193"/>
      <c r="I13" s="175"/>
    </row>
    <row r="14" spans="2:9" x14ac:dyDescent="0.25">
      <c r="B14" s="169"/>
      <c r="C14" s="66" t="s">
        <v>28</v>
      </c>
      <c r="D14" s="11" t="s">
        <v>120</v>
      </c>
      <c r="E14" s="11" t="s">
        <v>192</v>
      </c>
      <c r="F14" s="197"/>
      <c r="G14" s="179"/>
      <c r="H14" s="193"/>
      <c r="I14" s="175"/>
    </row>
    <row r="15" spans="2:9" x14ac:dyDescent="0.25">
      <c r="B15" s="169"/>
      <c r="C15" s="66" t="s">
        <v>29</v>
      </c>
      <c r="D15" s="11" t="s">
        <v>120</v>
      </c>
      <c r="E15" s="11" t="s">
        <v>192</v>
      </c>
      <c r="F15" s="197"/>
      <c r="G15" s="179"/>
      <c r="H15" s="193"/>
      <c r="I15" s="175"/>
    </row>
    <row r="16" spans="2:9" x14ac:dyDescent="0.25">
      <c r="B16" s="169"/>
      <c r="C16" s="66" t="s">
        <v>30</v>
      </c>
      <c r="D16" s="11" t="s">
        <v>120</v>
      </c>
      <c r="E16" s="11" t="s">
        <v>192</v>
      </c>
      <c r="F16" s="197"/>
      <c r="G16" s="179"/>
      <c r="H16" s="193"/>
      <c r="I16" s="175"/>
    </row>
    <row r="17" spans="2:9" x14ac:dyDescent="0.25">
      <c r="B17" s="169"/>
      <c r="C17" s="66" t="s">
        <v>272</v>
      </c>
      <c r="D17" s="11" t="s">
        <v>120</v>
      </c>
      <c r="E17" s="11" t="s">
        <v>192</v>
      </c>
      <c r="F17" s="197"/>
      <c r="G17" s="179"/>
      <c r="H17" s="193"/>
      <c r="I17" s="175"/>
    </row>
    <row r="18" spans="2:9" x14ac:dyDescent="0.25">
      <c r="B18" s="169"/>
      <c r="C18" s="66" t="s">
        <v>31</v>
      </c>
      <c r="D18" s="11" t="s">
        <v>120</v>
      </c>
      <c r="E18" s="11" t="s">
        <v>192</v>
      </c>
      <c r="F18" s="197"/>
      <c r="G18" s="179"/>
      <c r="H18" s="193"/>
      <c r="I18" s="175"/>
    </row>
    <row r="19" spans="2:9" x14ac:dyDescent="0.25">
      <c r="B19" s="169"/>
      <c r="C19" s="66" t="s">
        <v>32</v>
      </c>
      <c r="D19" s="11" t="s">
        <v>120</v>
      </c>
      <c r="E19" s="11" t="s">
        <v>192</v>
      </c>
      <c r="F19" s="197"/>
      <c r="G19" s="179"/>
      <c r="H19" s="193"/>
      <c r="I19" s="175"/>
    </row>
    <row r="20" spans="2:9" ht="30" x14ac:dyDescent="0.25">
      <c r="B20" s="169"/>
      <c r="C20" s="66" t="s">
        <v>33</v>
      </c>
      <c r="D20" s="11" t="s">
        <v>120</v>
      </c>
      <c r="E20" s="11" t="s">
        <v>192</v>
      </c>
      <c r="F20" s="197"/>
      <c r="G20" s="179"/>
      <c r="H20" s="193"/>
      <c r="I20" s="175"/>
    </row>
    <row r="21" spans="2:9" ht="33" customHeight="1" x14ac:dyDescent="0.25">
      <c r="B21" s="169"/>
      <c r="C21" s="66" t="s">
        <v>34</v>
      </c>
      <c r="D21" s="11" t="s">
        <v>120</v>
      </c>
      <c r="E21" s="11" t="s">
        <v>192</v>
      </c>
      <c r="F21" s="197"/>
      <c r="G21" s="179"/>
      <c r="H21" s="193"/>
      <c r="I21" s="175"/>
    </row>
    <row r="22" spans="2:9" x14ac:dyDescent="0.25">
      <c r="B22" s="169"/>
      <c r="C22" s="66" t="s">
        <v>35</v>
      </c>
      <c r="D22" s="11" t="s">
        <v>120</v>
      </c>
      <c r="E22" s="11" t="s">
        <v>192</v>
      </c>
      <c r="F22" s="197"/>
      <c r="G22" s="179"/>
      <c r="H22" s="193"/>
      <c r="I22" s="175"/>
    </row>
    <row r="23" spans="2:9" x14ac:dyDescent="0.25">
      <c r="B23" s="169"/>
      <c r="C23" s="66" t="s">
        <v>36</v>
      </c>
      <c r="D23" s="11" t="s">
        <v>120</v>
      </c>
      <c r="E23" s="11" t="s">
        <v>192</v>
      </c>
      <c r="F23" s="197"/>
      <c r="G23" s="179"/>
      <c r="H23" s="193"/>
      <c r="I23" s="175"/>
    </row>
    <row r="24" spans="2:9" ht="16.5" customHeight="1" x14ac:dyDescent="0.25">
      <c r="B24" s="169"/>
      <c r="C24" s="66" t="s">
        <v>37</v>
      </c>
      <c r="D24" s="11" t="s">
        <v>120</v>
      </c>
      <c r="E24" s="11" t="s">
        <v>192</v>
      </c>
      <c r="F24" s="197"/>
      <c r="G24" s="179"/>
      <c r="H24" s="193"/>
      <c r="I24" s="175"/>
    </row>
    <row r="25" spans="2:9" x14ac:dyDescent="0.25">
      <c r="B25" s="169"/>
      <c r="C25" s="66" t="s">
        <v>38</v>
      </c>
      <c r="D25" s="11" t="s">
        <v>120</v>
      </c>
      <c r="E25" s="11" t="s">
        <v>192</v>
      </c>
      <c r="F25" s="197"/>
      <c r="G25" s="179"/>
      <c r="H25" s="193"/>
      <c r="I25" s="175"/>
    </row>
    <row r="26" spans="2:9" x14ac:dyDescent="0.25">
      <c r="B26" s="169"/>
      <c r="C26" s="66" t="s">
        <v>39</v>
      </c>
      <c r="D26" s="11" t="s">
        <v>120</v>
      </c>
      <c r="E26" s="11" t="s">
        <v>192</v>
      </c>
      <c r="F26" s="197"/>
      <c r="G26" s="179"/>
      <c r="H26" s="193"/>
      <c r="I26" s="175"/>
    </row>
    <row r="27" spans="2:9" x14ac:dyDescent="0.25">
      <c r="B27" s="169"/>
      <c r="C27" s="66" t="s">
        <v>267</v>
      </c>
      <c r="D27" s="11" t="s">
        <v>120</v>
      </c>
      <c r="E27" s="11" t="s">
        <v>192</v>
      </c>
      <c r="F27" s="197"/>
      <c r="G27" s="179"/>
      <c r="H27" s="193"/>
      <c r="I27" s="175"/>
    </row>
    <row r="28" spans="2:9" x14ac:dyDescent="0.25">
      <c r="B28" s="169"/>
      <c r="C28" s="66" t="s">
        <v>40</v>
      </c>
      <c r="D28" s="11" t="s">
        <v>120</v>
      </c>
      <c r="E28" s="11" t="s">
        <v>192</v>
      </c>
      <c r="F28" s="197"/>
      <c r="G28" s="179"/>
      <c r="H28" s="193"/>
      <c r="I28" s="175"/>
    </row>
    <row r="29" spans="2:9" x14ac:dyDescent="0.25">
      <c r="B29" s="169"/>
      <c r="C29" s="67" t="s">
        <v>41</v>
      </c>
      <c r="D29" s="11" t="s">
        <v>120</v>
      </c>
      <c r="E29" s="11" t="s">
        <v>192</v>
      </c>
      <c r="F29" s="197"/>
      <c r="G29" s="179"/>
      <c r="H29" s="193"/>
      <c r="I29" s="175"/>
    </row>
    <row r="30" spans="2:9" x14ac:dyDescent="0.25">
      <c r="B30" s="169"/>
      <c r="C30" s="67" t="s">
        <v>42</v>
      </c>
      <c r="D30" s="11" t="s">
        <v>120</v>
      </c>
      <c r="E30" s="11" t="s">
        <v>192</v>
      </c>
      <c r="F30" s="197"/>
      <c r="G30" s="179"/>
      <c r="H30" s="193"/>
      <c r="I30" s="175"/>
    </row>
    <row r="31" spans="2:9" x14ac:dyDescent="0.25">
      <c r="B31" s="169"/>
      <c r="C31" s="67" t="s">
        <v>43</v>
      </c>
      <c r="D31" s="11" t="s">
        <v>120</v>
      </c>
      <c r="E31" s="11" t="s">
        <v>192</v>
      </c>
      <c r="F31" s="197"/>
      <c r="G31" s="179"/>
      <c r="H31" s="193"/>
      <c r="I31" s="175"/>
    </row>
    <row r="32" spans="2:9" x14ac:dyDescent="0.25">
      <c r="B32" s="169"/>
      <c r="C32" s="67" t="s">
        <v>44</v>
      </c>
      <c r="D32" s="11" t="s">
        <v>120</v>
      </c>
      <c r="E32" s="11" t="s">
        <v>192</v>
      </c>
      <c r="F32" s="197"/>
      <c r="G32" s="179"/>
      <c r="H32" s="193"/>
      <c r="I32" s="175"/>
    </row>
    <row r="33" spans="2:9" x14ac:dyDescent="0.25">
      <c r="B33" s="169"/>
      <c r="C33" s="66" t="s">
        <v>45</v>
      </c>
      <c r="D33" s="11" t="s">
        <v>120</v>
      </c>
      <c r="E33" s="11" t="s">
        <v>192</v>
      </c>
      <c r="F33" s="197"/>
      <c r="G33" s="179"/>
      <c r="H33" s="193"/>
      <c r="I33" s="175"/>
    </row>
    <row r="34" spans="2:9" x14ac:dyDescent="0.25">
      <c r="B34" s="169"/>
      <c r="C34" s="66" t="s">
        <v>46</v>
      </c>
      <c r="D34" s="11" t="s">
        <v>120</v>
      </c>
      <c r="E34" s="11" t="s">
        <v>192</v>
      </c>
      <c r="F34" s="197"/>
      <c r="G34" s="179"/>
      <c r="H34" s="193"/>
      <c r="I34" s="175"/>
    </row>
    <row r="35" spans="2:9" ht="30" x14ac:dyDescent="0.25">
      <c r="B35" s="169"/>
      <c r="C35" s="66" t="s">
        <v>47</v>
      </c>
      <c r="D35" s="11" t="s">
        <v>120</v>
      </c>
      <c r="E35" s="11" t="s">
        <v>192</v>
      </c>
      <c r="F35" s="197"/>
      <c r="G35" s="179"/>
      <c r="H35" s="193"/>
      <c r="I35" s="175"/>
    </row>
    <row r="36" spans="2:9" x14ac:dyDescent="0.25">
      <c r="B36" s="169"/>
      <c r="C36" s="66" t="s">
        <v>48</v>
      </c>
      <c r="D36" s="11" t="s">
        <v>120</v>
      </c>
      <c r="E36" s="11" t="s">
        <v>192</v>
      </c>
      <c r="F36" s="197"/>
      <c r="G36" s="179"/>
      <c r="H36" s="193"/>
      <c r="I36" s="175"/>
    </row>
    <row r="37" spans="2:9" ht="45" x14ac:dyDescent="0.25">
      <c r="B37" s="169"/>
      <c r="C37" s="66" t="s">
        <v>275</v>
      </c>
      <c r="D37" s="11" t="s">
        <v>120</v>
      </c>
      <c r="E37" s="11" t="s">
        <v>192</v>
      </c>
      <c r="F37" s="197"/>
      <c r="G37" s="179"/>
      <c r="H37" s="193"/>
      <c r="I37" s="175"/>
    </row>
    <row r="38" spans="2:9" x14ac:dyDescent="0.25">
      <c r="B38" s="169"/>
      <c r="C38" s="66" t="s">
        <v>49</v>
      </c>
      <c r="D38" s="11" t="s">
        <v>120</v>
      </c>
      <c r="E38" s="11" t="s">
        <v>192</v>
      </c>
      <c r="F38" s="197"/>
      <c r="G38" s="179"/>
      <c r="H38" s="193"/>
      <c r="I38" s="175"/>
    </row>
    <row r="39" spans="2:9" x14ac:dyDescent="0.25">
      <c r="B39" s="169"/>
      <c r="C39" s="66" t="s">
        <v>50</v>
      </c>
      <c r="D39" s="11" t="s">
        <v>120</v>
      </c>
      <c r="E39" s="11" t="s">
        <v>192</v>
      </c>
      <c r="F39" s="197"/>
      <c r="G39" s="179"/>
      <c r="H39" s="193"/>
      <c r="I39" s="175"/>
    </row>
    <row r="40" spans="2:9" x14ac:dyDescent="0.25">
      <c r="B40" s="169"/>
      <c r="C40" s="66" t="s">
        <v>51</v>
      </c>
      <c r="D40" s="11" t="s">
        <v>120</v>
      </c>
      <c r="E40" s="11" t="s">
        <v>192</v>
      </c>
      <c r="F40" s="197"/>
      <c r="G40" s="179"/>
      <c r="H40" s="193"/>
      <c r="I40" s="175"/>
    </row>
    <row r="41" spans="2:9" x14ac:dyDescent="0.25">
      <c r="B41" s="169"/>
      <c r="C41" s="67" t="s">
        <v>195</v>
      </c>
      <c r="D41" s="11" t="s">
        <v>120</v>
      </c>
      <c r="E41" s="11" t="s">
        <v>192</v>
      </c>
      <c r="F41" s="197"/>
      <c r="G41" s="179"/>
      <c r="H41" s="193"/>
      <c r="I41" s="175"/>
    </row>
    <row r="42" spans="2:9" x14ac:dyDescent="0.25">
      <c r="B42" s="169"/>
      <c r="C42" s="67" t="s">
        <v>214</v>
      </c>
      <c r="D42" s="11" t="s">
        <v>120</v>
      </c>
      <c r="E42" s="11" t="s">
        <v>192</v>
      </c>
      <c r="F42" s="197"/>
      <c r="G42" s="179"/>
      <c r="H42" s="193"/>
      <c r="I42" s="175"/>
    </row>
    <row r="43" spans="2:9" x14ac:dyDescent="0.25">
      <c r="B43" s="169"/>
      <c r="C43" s="67" t="s">
        <v>52</v>
      </c>
      <c r="D43" s="11" t="s">
        <v>120</v>
      </c>
      <c r="E43" s="11" t="s">
        <v>192</v>
      </c>
      <c r="F43" s="198"/>
      <c r="G43" s="179"/>
      <c r="H43" s="193"/>
      <c r="I43" s="175"/>
    </row>
    <row r="44" spans="2:9" x14ac:dyDescent="0.25">
      <c r="B44" s="188"/>
      <c r="C44" s="194" t="s">
        <v>135</v>
      </c>
      <c r="D44" s="195"/>
      <c r="E44" s="195"/>
      <c r="F44" s="195"/>
      <c r="G44" s="195"/>
      <c r="H44" s="195"/>
      <c r="I44" s="82">
        <f>I3</f>
        <v>0</v>
      </c>
    </row>
    <row r="45" spans="2:9" x14ac:dyDescent="0.25">
      <c r="B45" s="78">
        <v>2</v>
      </c>
      <c r="C45" s="194" t="s">
        <v>205</v>
      </c>
      <c r="D45" s="193"/>
      <c r="E45" s="193"/>
      <c r="F45" s="193"/>
      <c r="G45" s="193"/>
      <c r="H45" s="193"/>
      <c r="I45" s="175"/>
    </row>
    <row r="46" spans="2:9" x14ac:dyDescent="0.25">
      <c r="B46" s="189"/>
      <c r="C46" s="67" t="s">
        <v>199</v>
      </c>
      <c r="D46" s="11" t="s">
        <v>120</v>
      </c>
      <c r="E46" s="11" t="s">
        <v>192</v>
      </c>
      <c r="F46" s="120"/>
      <c r="G46" s="83">
        <v>0</v>
      </c>
      <c r="H46" s="84">
        <v>1</v>
      </c>
      <c r="I46" s="85">
        <f>H46*G46</f>
        <v>0</v>
      </c>
    </row>
    <row r="47" spans="2:9" ht="45" customHeight="1" x14ac:dyDescent="0.25">
      <c r="B47" s="190"/>
      <c r="C47" s="67" t="s">
        <v>207</v>
      </c>
      <c r="D47" s="11" t="s">
        <v>120</v>
      </c>
      <c r="E47" s="11" t="s">
        <v>192</v>
      </c>
      <c r="F47" s="120"/>
      <c r="G47" s="83">
        <v>0</v>
      </c>
      <c r="H47" s="84">
        <v>1</v>
      </c>
      <c r="I47" s="85">
        <f>H47*G47</f>
        <v>0</v>
      </c>
    </row>
    <row r="48" spans="2:9" ht="15.75" thickBot="1" x14ac:dyDescent="0.3">
      <c r="B48" s="191"/>
      <c r="C48" s="176" t="s">
        <v>216</v>
      </c>
      <c r="D48" s="177"/>
      <c r="E48" s="177"/>
      <c r="F48" s="177"/>
      <c r="G48" s="177"/>
      <c r="H48" s="177"/>
      <c r="I48" s="68">
        <f>SUM(I46:I47)</f>
        <v>0</v>
      </c>
    </row>
  </sheetData>
  <mergeCells count="9">
    <mergeCell ref="C48:H48"/>
    <mergeCell ref="B4:B44"/>
    <mergeCell ref="B46:B48"/>
    <mergeCell ref="H4:H43"/>
    <mergeCell ref="I4:I43"/>
    <mergeCell ref="C44:H44"/>
    <mergeCell ref="G4:G43"/>
    <mergeCell ref="C45:I45"/>
    <mergeCell ref="F4:F43"/>
  </mergeCells>
  <pageMargins left="0.7" right="0.7" top="0.78740157499999996" bottom="0.78740157499999996" header="0.3" footer="0.3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56"/>
  <sheetViews>
    <sheetView zoomScale="85" zoomScaleNormal="85" workbookViewId="0">
      <selection activeCell="C8" sqref="C8"/>
    </sheetView>
  </sheetViews>
  <sheetFormatPr defaultRowHeight="15" x14ac:dyDescent="0.25"/>
  <cols>
    <col min="1" max="1" width="5.28515625" customWidth="1"/>
    <col min="3" max="3" width="86.140625" customWidth="1"/>
    <col min="4" max="4" width="12" customWidth="1"/>
    <col min="5" max="6" width="36" style="99" customWidth="1"/>
    <col min="7" max="7" width="12" customWidth="1"/>
    <col min="8" max="8" width="12" style="18" customWidth="1"/>
    <col min="9" max="9" width="12" style="20" customWidth="1"/>
  </cols>
  <sheetData>
    <row r="1" spans="2:9" ht="19.5" thickBot="1" x14ac:dyDescent="0.3">
      <c r="C1" s="2" t="s">
        <v>134</v>
      </c>
      <c r="D1" s="1"/>
      <c r="E1" s="59"/>
      <c r="F1" s="59"/>
      <c r="G1" s="1"/>
      <c r="H1" s="17"/>
    </row>
    <row r="2" spans="2:9" ht="30" customHeight="1" x14ac:dyDescent="0.25">
      <c r="B2" s="75" t="s">
        <v>200</v>
      </c>
      <c r="C2" s="76" t="s">
        <v>122</v>
      </c>
      <c r="D2" s="9" t="s">
        <v>173</v>
      </c>
      <c r="E2" s="9" t="s">
        <v>190</v>
      </c>
      <c r="F2" s="9" t="s">
        <v>222</v>
      </c>
      <c r="G2" s="9" t="s">
        <v>174</v>
      </c>
      <c r="H2" s="12" t="s">
        <v>0</v>
      </c>
      <c r="I2" s="21" t="s">
        <v>121</v>
      </c>
    </row>
    <row r="3" spans="2:9" ht="15.75" x14ac:dyDescent="0.25">
      <c r="B3" s="78">
        <v>1</v>
      </c>
      <c r="C3" s="86" t="s">
        <v>134</v>
      </c>
      <c r="D3" s="87"/>
      <c r="E3" s="94" t="s">
        <v>197</v>
      </c>
      <c r="F3" s="94" t="s">
        <v>197</v>
      </c>
      <c r="G3" s="47">
        <v>0</v>
      </c>
      <c r="H3" s="45">
        <v>1</v>
      </c>
      <c r="I3" s="46">
        <f>H3*G3</f>
        <v>0</v>
      </c>
    </row>
    <row r="4" spans="2:9" ht="30" x14ac:dyDescent="0.25">
      <c r="B4" s="168"/>
      <c r="C4" s="67" t="s">
        <v>160</v>
      </c>
      <c r="D4" s="11" t="s">
        <v>120</v>
      </c>
      <c r="E4" s="120" t="s">
        <v>192</v>
      </c>
      <c r="F4" s="185"/>
      <c r="G4" s="192"/>
      <c r="H4" s="199"/>
      <c r="I4" s="200"/>
    </row>
    <row r="5" spans="2:9" x14ac:dyDescent="0.25">
      <c r="B5" s="169"/>
      <c r="C5" s="96" t="s">
        <v>232</v>
      </c>
      <c r="D5" s="11" t="s">
        <v>120</v>
      </c>
      <c r="E5" s="120" t="s">
        <v>192</v>
      </c>
      <c r="F5" s="186"/>
      <c r="G5" s="193"/>
      <c r="H5" s="199"/>
      <c r="I5" s="200"/>
    </row>
    <row r="6" spans="2:9" x14ac:dyDescent="0.25">
      <c r="B6" s="169"/>
      <c r="C6" s="67" t="s">
        <v>91</v>
      </c>
      <c r="D6" s="11" t="s">
        <v>120</v>
      </c>
      <c r="E6" s="120" t="s">
        <v>192</v>
      </c>
      <c r="F6" s="186"/>
      <c r="G6" s="193"/>
      <c r="H6" s="199"/>
      <c r="I6" s="200"/>
    </row>
    <row r="7" spans="2:9" x14ac:dyDescent="0.25">
      <c r="B7" s="169"/>
      <c r="C7" s="66" t="s">
        <v>162</v>
      </c>
      <c r="D7" s="11" t="s">
        <v>120</v>
      </c>
      <c r="E7" s="120" t="s">
        <v>192</v>
      </c>
      <c r="F7" s="186"/>
      <c r="G7" s="193"/>
      <c r="H7" s="199"/>
      <c r="I7" s="200"/>
    </row>
    <row r="8" spans="2:9" x14ac:dyDescent="0.25">
      <c r="B8" s="169"/>
      <c r="C8" s="66" t="s">
        <v>161</v>
      </c>
      <c r="D8" s="11" t="s">
        <v>120</v>
      </c>
      <c r="E8" s="120" t="s">
        <v>192</v>
      </c>
      <c r="F8" s="186"/>
      <c r="G8" s="193"/>
      <c r="H8" s="199"/>
      <c r="I8" s="200"/>
    </row>
    <row r="9" spans="2:9" x14ac:dyDescent="0.25">
      <c r="B9" s="169"/>
      <c r="C9" s="66" t="s">
        <v>195</v>
      </c>
      <c r="D9" s="11" t="s">
        <v>120</v>
      </c>
      <c r="E9" s="120" t="s">
        <v>192</v>
      </c>
      <c r="F9" s="186"/>
      <c r="G9" s="193"/>
      <c r="H9" s="199"/>
      <c r="I9" s="200"/>
    </row>
    <row r="10" spans="2:9" x14ac:dyDescent="0.25">
      <c r="B10" s="169"/>
      <c r="C10" s="66" t="s">
        <v>92</v>
      </c>
      <c r="D10" s="11" t="s">
        <v>120</v>
      </c>
      <c r="E10" s="120" t="s">
        <v>192</v>
      </c>
      <c r="F10" s="186"/>
      <c r="G10" s="193"/>
      <c r="H10" s="199"/>
      <c r="I10" s="200"/>
    </row>
    <row r="11" spans="2:9" x14ac:dyDescent="0.25">
      <c r="B11" s="169"/>
      <c r="C11" s="66" t="s">
        <v>215</v>
      </c>
      <c r="D11" s="100" t="s">
        <v>120</v>
      </c>
      <c r="E11" s="120" t="s">
        <v>192</v>
      </c>
      <c r="F11" s="186"/>
      <c r="G11" s="193"/>
      <c r="H11" s="199"/>
      <c r="I11" s="200"/>
    </row>
    <row r="12" spans="2:9" x14ac:dyDescent="0.25">
      <c r="B12" s="188"/>
      <c r="C12" s="66" t="s">
        <v>201</v>
      </c>
      <c r="D12" s="11" t="s">
        <v>120</v>
      </c>
      <c r="E12" s="120" t="s">
        <v>192</v>
      </c>
      <c r="F12" s="187"/>
      <c r="G12" s="193"/>
      <c r="H12" s="199"/>
      <c r="I12" s="200"/>
    </row>
    <row r="13" spans="2:9" ht="15.75" x14ac:dyDescent="0.25">
      <c r="B13" s="78">
        <v>2</v>
      </c>
      <c r="C13" s="86" t="s">
        <v>133</v>
      </c>
      <c r="D13" s="87"/>
      <c r="E13" s="94" t="s">
        <v>197</v>
      </c>
      <c r="F13" s="94" t="s">
        <v>197</v>
      </c>
      <c r="G13" s="47">
        <v>0</v>
      </c>
      <c r="H13" s="45">
        <v>1</v>
      </c>
      <c r="I13" s="46">
        <f>H13*G13</f>
        <v>0</v>
      </c>
    </row>
    <row r="14" spans="2:9" ht="75" x14ac:dyDescent="0.25">
      <c r="B14" s="168"/>
      <c r="C14" s="66" t="s">
        <v>163</v>
      </c>
      <c r="D14" s="11" t="s">
        <v>120</v>
      </c>
      <c r="E14" s="120" t="s">
        <v>192</v>
      </c>
      <c r="F14" s="120"/>
      <c r="G14" s="192"/>
      <c r="H14" s="202"/>
      <c r="I14" s="200"/>
    </row>
    <row r="15" spans="2:9" x14ac:dyDescent="0.25">
      <c r="B15" s="188"/>
      <c r="C15" s="67" t="s">
        <v>202</v>
      </c>
      <c r="D15" s="11" t="s">
        <v>120</v>
      </c>
      <c r="E15" s="120" t="s">
        <v>192</v>
      </c>
      <c r="F15" s="120"/>
      <c r="G15" s="193"/>
      <c r="H15" s="193"/>
      <c r="I15" s="175"/>
    </row>
    <row r="16" spans="2:9" ht="15.75" x14ac:dyDescent="0.25">
      <c r="B16" s="78">
        <v>3</v>
      </c>
      <c r="C16" s="54" t="s">
        <v>125</v>
      </c>
      <c r="D16" s="87"/>
      <c r="E16" s="94" t="s">
        <v>197</v>
      </c>
      <c r="F16" s="94" t="s">
        <v>197</v>
      </c>
      <c r="G16" s="48">
        <v>0</v>
      </c>
      <c r="H16" s="13">
        <v>1</v>
      </c>
      <c r="I16" s="19">
        <f>H16*G16</f>
        <v>0</v>
      </c>
    </row>
    <row r="17" spans="2:9" x14ac:dyDescent="0.25">
      <c r="B17" s="168"/>
      <c r="C17" s="67" t="s">
        <v>127</v>
      </c>
      <c r="D17" s="11" t="s">
        <v>120</v>
      </c>
      <c r="E17" s="120" t="s">
        <v>192</v>
      </c>
      <c r="F17" s="185"/>
      <c r="G17" s="192"/>
      <c r="H17" s="199"/>
      <c r="I17" s="200"/>
    </row>
    <row r="18" spans="2:9" x14ac:dyDescent="0.25">
      <c r="B18" s="169"/>
      <c r="C18" s="67" t="s">
        <v>131</v>
      </c>
      <c r="D18" s="11" t="s">
        <v>120</v>
      </c>
      <c r="E18" s="120" t="s">
        <v>192</v>
      </c>
      <c r="F18" s="186"/>
      <c r="G18" s="193"/>
      <c r="H18" s="199"/>
      <c r="I18" s="200"/>
    </row>
    <row r="19" spans="2:9" x14ac:dyDescent="0.25">
      <c r="B19" s="169"/>
      <c r="C19" s="67" t="s">
        <v>132</v>
      </c>
      <c r="D19" s="11" t="s">
        <v>120</v>
      </c>
      <c r="E19" s="120" t="s">
        <v>192</v>
      </c>
      <c r="F19" s="186"/>
      <c r="G19" s="193"/>
      <c r="H19" s="199"/>
      <c r="I19" s="200"/>
    </row>
    <row r="20" spans="2:9" x14ac:dyDescent="0.25">
      <c r="B20" s="169"/>
      <c r="C20" s="67" t="s">
        <v>85</v>
      </c>
      <c r="D20" s="11" t="s">
        <v>120</v>
      </c>
      <c r="E20" s="120" t="s">
        <v>192</v>
      </c>
      <c r="F20" s="186"/>
      <c r="G20" s="193"/>
      <c r="H20" s="199"/>
      <c r="I20" s="200"/>
    </row>
    <row r="21" spans="2:9" x14ac:dyDescent="0.25">
      <c r="B21" s="169"/>
      <c r="C21" s="66" t="s">
        <v>195</v>
      </c>
      <c r="D21" s="11" t="s">
        <v>120</v>
      </c>
      <c r="E21" s="120" t="s">
        <v>192</v>
      </c>
      <c r="F21" s="186"/>
      <c r="G21" s="193"/>
      <c r="H21" s="199"/>
      <c r="I21" s="200"/>
    </row>
    <row r="22" spans="2:9" x14ac:dyDescent="0.25">
      <c r="B22" s="188"/>
      <c r="C22" s="67" t="s">
        <v>126</v>
      </c>
      <c r="D22" s="11" t="s">
        <v>120</v>
      </c>
      <c r="E22" s="120" t="s">
        <v>192</v>
      </c>
      <c r="F22" s="187"/>
      <c r="G22" s="193"/>
      <c r="H22" s="199"/>
      <c r="I22" s="200"/>
    </row>
    <row r="23" spans="2:9" ht="15.75" x14ac:dyDescent="0.25">
      <c r="B23" s="78">
        <v>4</v>
      </c>
      <c r="C23" s="88" t="s">
        <v>164</v>
      </c>
      <c r="D23" s="87"/>
      <c r="E23" s="94" t="s">
        <v>197</v>
      </c>
      <c r="F23" s="94" t="s">
        <v>197</v>
      </c>
      <c r="G23" s="49">
        <v>0</v>
      </c>
      <c r="H23" s="14">
        <v>1</v>
      </c>
      <c r="I23" s="89">
        <f>H23*G23</f>
        <v>0</v>
      </c>
    </row>
    <row r="24" spans="2:9" x14ac:dyDescent="0.25">
      <c r="B24" s="168"/>
      <c r="C24" s="90" t="s">
        <v>75</v>
      </c>
      <c r="D24" s="11" t="s">
        <v>120</v>
      </c>
      <c r="E24" s="120" t="s">
        <v>192</v>
      </c>
      <c r="F24" s="185"/>
      <c r="G24" s="192"/>
      <c r="H24" s="199"/>
      <c r="I24" s="201"/>
    </row>
    <row r="25" spans="2:9" x14ac:dyDescent="0.25">
      <c r="B25" s="169"/>
      <c r="C25" s="90" t="s">
        <v>185</v>
      </c>
      <c r="D25" s="11" t="s">
        <v>120</v>
      </c>
      <c r="E25" s="120" t="s">
        <v>192</v>
      </c>
      <c r="F25" s="186"/>
      <c r="G25" s="193"/>
      <c r="H25" s="199"/>
      <c r="I25" s="200"/>
    </row>
    <row r="26" spans="2:9" x14ac:dyDescent="0.25">
      <c r="B26" s="169"/>
      <c r="C26" s="90" t="s">
        <v>186</v>
      </c>
      <c r="D26" s="11" t="s">
        <v>120</v>
      </c>
      <c r="E26" s="120" t="s">
        <v>192</v>
      </c>
      <c r="F26" s="186"/>
      <c r="G26" s="193"/>
      <c r="H26" s="199"/>
      <c r="I26" s="200"/>
    </row>
    <row r="27" spans="2:9" x14ac:dyDescent="0.25">
      <c r="B27" s="169"/>
      <c r="C27" s="90" t="s">
        <v>187</v>
      </c>
      <c r="D27" s="11" t="s">
        <v>120</v>
      </c>
      <c r="E27" s="120" t="s">
        <v>192</v>
      </c>
      <c r="F27" s="186"/>
      <c r="G27" s="193"/>
      <c r="H27" s="199"/>
      <c r="I27" s="200"/>
    </row>
    <row r="28" spans="2:9" x14ac:dyDescent="0.25">
      <c r="B28" s="169"/>
      <c r="C28" s="90" t="s">
        <v>76</v>
      </c>
      <c r="D28" s="11" t="s">
        <v>120</v>
      </c>
      <c r="E28" s="120" t="s">
        <v>192</v>
      </c>
      <c r="F28" s="186"/>
      <c r="G28" s="193"/>
      <c r="H28" s="199"/>
      <c r="I28" s="200"/>
    </row>
    <row r="29" spans="2:9" x14ac:dyDescent="0.25">
      <c r="B29" s="169"/>
      <c r="C29" s="90" t="s">
        <v>188</v>
      </c>
      <c r="D29" s="11" t="s">
        <v>120</v>
      </c>
      <c r="E29" s="120" t="s">
        <v>192</v>
      </c>
      <c r="F29" s="186"/>
      <c r="G29" s="193"/>
      <c r="H29" s="199"/>
      <c r="I29" s="200"/>
    </row>
    <row r="30" spans="2:9" x14ac:dyDescent="0.25">
      <c r="B30" s="169"/>
      <c r="C30" s="90" t="s">
        <v>128</v>
      </c>
      <c r="D30" s="11" t="s">
        <v>120</v>
      </c>
      <c r="E30" s="120" t="s">
        <v>192</v>
      </c>
      <c r="F30" s="186"/>
      <c r="G30" s="193"/>
      <c r="H30" s="199"/>
      <c r="I30" s="200"/>
    </row>
    <row r="31" spans="2:9" ht="30" x14ac:dyDescent="0.25">
      <c r="B31" s="169"/>
      <c r="C31" s="90" t="s">
        <v>130</v>
      </c>
      <c r="D31" s="11" t="s">
        <v>120</v>
      </c>
      <c r="E31" s="120" t="s">
        <v>192</v>
      </c>
      <c r="F31" s="186"/>
      <c r="G31" s="193"/>
      <c r="H31" s="199"/>
      <c r="I31" s="200"/>
    </row>
    <row r="32" spans="2:9" x14ac:dyDescent="0.25">
      <c r="B32" s="169"/>
      <c r="C32" s="90" t="s">
        <v>129</v>
      </c>
      <c r="D32" s="11" t="s">
        <v>120</v>
      </c>
      <c r="E32" s="120" t="s">
        <v>192</v>
      </c>
      <c r="F32" s="186"/>
      <c r="G32" s="193"/>
      <c r="H32" s="199"/>
      <c r="I32" s="200"/>
    </row>
    <row r="33" spans="2:12" x14ac:dyDescent="0.25">
      <c r="B33" s="169"/>
      <c r="C33" s="90" t="s">
        <v>77</v>
      </c>
      <c r="D33" s="11" t="s">
        <v>120</v>
      </c>
      <c r="E33" s="120" t="s">
        <v>192</v>
      </c>
      <c r="F33" s="186"/>
      <c r="G33" s="193"/>
      <c r="H33" s="199"/>
      <c r="I33" s="200"/>
    </row>
    <row r="34" spans="2:12" x14ac:dyDescent="0.25">
      <c r="B34" s="169"/>
      <c r="C34" s="90" t="s">
        <v>78</v>
      </c>
      <c r="D34" s="11" t="s">
        <v>120</v>
      </c>
      <c r="E34" s="120" t="s">
        <v>192</v>
      </c>
      <c r="F34" s="186"/>
      <c r="G34" s="193"/>
      <c r="H34" s="199"/>
      <c r="I34" s="200"/>
    </row>
    <row r="35" spans="2:12" x14ac:dyDescent="0.25">
      <c r="B35" s="169"/>
      <c r="C35" s="90" t="s">
        <v>79</v>
      </c>
      <c r="D35" s="11" t="s">
        <v>120</v>
      </c>
      <c r="E35" s="120" t="s">
        <v>192</v>
      </c>
      <c r="F35" s="186"/>
      <c r="G35" s="193"/>
      <c r="H35" s="199"/>
      <c r="I35" s="200"/>
    </row>
    <row r="36" spans="2:12" x14ac:dyDescent="0.25">
      <c r="B36" s="169"/>
      <c r="C36" s="66" t="s">
        <v>195</v>
      </c>
      <c r="D36" s="11" t="s">
        <v>120</v>
      </c>
      <c r="E36" s="120" t="s">
        <v>192</v>
      </c>
      <c r="F36" s="186"/>
      <c r="G36" s="193"/>
      <c r="H36" s="199"/>
      <c r="I36" s="200"/>
    </row>
    <row r="37" spans="2:12" x14ac:dyDescent="0.25">
      <c r="B37" s="188"/>
      <c r="C37" s="90" t="s">
        <v>189</v>
      </c>
      <c r="D37" s="11" t="s">
        <v>120</v>
      </c>
      <c r="E37" s="120" t="s">
        <v>192</v>
      </c>
      <c r="F37" s="187"/>
      <c r="G37" s="193"/>
      <c r="H37" s="199"/>
      <c r="I37" s="200"/>
    </row>
    <row r="38" spans="2:12" ht="15.75" x14ac:dyDescent="0.25">
      <c r="B38" s="78">
        <v>5</v>
      </c>
      <c r="C38" s="54" t="s">
        <v>74</v>
      </c>
      <c r="D38" s="87"/>
      <c r="E38" s="94" t="s">
        <v>197</v>
      </c>
      <c r="F38" s="94" t="s">
        <v>197</v>
      </c>
      <c r="G38" s="48">
        <v>0</v>
      </c>
      <c r="H38" s="15">
        <v>1</v>
      </c>
      <c r="I38" s="19">
        <f>H38*G38</f>
        <v>0</v>
      </c>
    </row>
    <row r="39" spans="2:12" ht="45" x14ac:dyDescent="0.25">
      <c r="B39" s="168"/>
      <c r="C39" s="91" t="s">
        <v>69</v>
      </c>
      <c r="D39" s="11" t="s">
        <v>120</v>
      </c>
      <c r="E39" s="120" t="s">
        <v>192</v>
      </c>
      <c r="F39" s="185"/>
      <c r="G39" s="192"/>
      <c r="H39" s="199"/>
      <c r="I39" s="200"/>
    </row>
    <row r="40" spans="2:12" x14ac:dyDescent="0.25">
      <c r="B40" s="169"/>
      <c r="C40" s="91" t="s">
        <v>165</v>
      </c>
      <c r="D40" s="11" t="s">
        <v>120</v>
      </c>
      <c r="E40" s="120" t="s">
        <v>192</v>
      </c>
      <c r="F40" s="186"/>
      <c r="G40" s="193"/>
      <c r="H40" s="199"/>
      <c r="I40" s="200"/>
    </row>
    <row r="41" spans="2:12" x14ac:dyDescent="0.25">
      <c r="B41" s="169"/>
      <c r="C41" s="91" t="s">
        <v>166</v>
      </c>
      <c r="D41" s="11" t="s">
        <v>120</v>
      </c>
      <c r="E41" s="120" t="s">
        <v>192</v>
      </c>
      <c r="F41" s="186"/>
      <c r="G41" s="193"/>
      <c r="H41" s="199"/>
      <c r="I41" s="200"/>
    </row>
    <row r="42" spans="2:12" ht="30" x14ac:dyDescent="0.25">
      <c r="B42" s="169"/>
      <c r="C42" s="91" t="s">
        <v>70</v>
      </c>
      <c r="D42" s="11" t="s">
        <v>120</v>
      </c>
      <c r="E42" s="120" t="s">
        <v>192</v>
      </c>
      <c r="F42" s="186"/>
      <c r="G42" s="193"/>
      <c r="H42" s="199"/>
      <c r="I42" s="200"/>
    </row>
    <row r="43" spans="2:12" ht="30" x14ac:dyDescent="0.25">
      <c r="B43" s="169"/>
      <c r="C43" s="91" t="s">
        <v>87</v>
      </c>
      <c r="D43" s="11" t="s">
        <v>120</v>
      </c>
      <c r="E43" s="120" t="s">
        <v>192</v>
      </c>
      <c r="F43" s="186"/>
      <c r="G43" s="193"/>
      <c r="H43" s="199"/>
      <c r="I43" s="200"/>
    </row>
    <row r="44" spans="2:12" x14ac:dyDescent="0.25">
      <c r="B44" s="169"/>
      <c r="C44" s="91" t="s">
        <v>71</v>
      </c>
      <c r="D44" s="11" t="s">
        <v>120</v>
      </c>
      <c r="E44" s="120" t="s">
        <v>192</v>
      </c>
      <c r="F44" s="186"/>
      <c r="G44" s="193"/>
      <c r="H44" s="199"/>
      <c r="I44" s="200"/>
    </row>
    <row r="45" spans="2:12" x14ac:dyDescent="0.25">
      <c r="B45" s="169"/>
      <c r="C45" s="92" t="s">
        <v>72</v>
      </c>
      <c r="D45" s="11" t="s">
        <v>120</v>
      </c>
      <c r="E45" s="120" t="s">
        <v>192</v>
      </c>
      <c r="F45" s="186"/>
      <c r="G45" s="193"/>
      <c r="H45" s="199"/>
      <c r="I45" s="200"/>
      <c r="L45" t="s">
        <v>93</v>
      </c>
    </row>
    <row r="46" spans="2:12" x14ac:dyDescent="0.25">
      <c r="B46" s="169"/>
      <c r="C46" s="66" t="s">
        <v>195</v>
      </c>
      <c r="D46" s="11" t="s">
        <v>120</v>
      </c>
      <c r="E46" s="120" t="s">
        <v>192</v>
      </c>
      <c r="F46" s="186"/>
      <c r="G46" s="193"/>
      <c r="H46" s="199"/>
      <c r="I46" s="200"/>
    </row>
    <row r="47" spans="2:12" x14ac:dyDescent="0.25">
      <c r="B47" s="188"/>
      <c r="C47" s="91" t="s">
        <v>73</v>
      </c>
      <c r="D47" s="11" t="s">
        <v>120</v>
      </c>
      <c r="E47" s="120" t="s">
        <v>192</v>
      </c>
      <c r="F47" s="187"/>
      <c r="G47" s="193"/>
      <c r="H47" s="199"/>
      <c r="I47" s="200"/>
    </row>
    <row r="48" spans="2:12" ht="15.75" x14ac:dyDescent="0.25">
      <c r="B48" s="78">
        <v>6</v>
      </c>
      <c r="C48" s="54" t="s">
        <v>68</v>
      </c>
      <c r="D48" s="87"/>
      <c r="E48" s="123"/>
      <c r="F48" s="123"/>
      <c r="G48" s="48">
        <v>0</v>
      </c>
      <c r="H48" s="16">
        <v>1</v>
      </c>
      <c r="I48" s="19">
        <f>H48*G48</f>
        <v>0</v>
      </c>
    </row>
    <row r="49" spans="2:9" x14ac:dyDescent="0.25">
      <c r="B49" s="168"/>
      <c r="C49" s="91" t="s">
        <v>94</v>
      </c>
      <c r="D49" s="11" t="s">
        <v>120</v>
      </c>
      <c r="E49" s="120" t="s">
        <v>192</v>
      </c>
      <c r="F49" s="185"/>
      <c r="G49" s="192"/>
      <c r="H49" s="199"/>
      <c r="I49" s="200"/>
    </row>
    <row r="50" spans="2:9" x14ac:dyDescent="0.25">
      <c r="B50" s="169"/>
      <c r="C50" s="91" t="s">
        <v>167</v>
      </c>
      <c r="D50" s="11" t="s">
        <v>120</v>
      </c>
      <c r="E50" s="120" t="s">
        <v>192</v>
      </c>
      <c r="F50" s="186"/>
      <c r="G50" s="193"/>
      <c r="H50" s="199"/>
      <c r="I50" s="200"/>
    </row>
    <row r="51" spans="2:9" x14ac:dyDescent="0.25">
      <c r="B51" s="169"/>
      <c r="C51" s="91" t="s">
        <v>168</v>
      </c>
      <c r="D51" s="11" t="s">
        <v>120</v>
      </c>
      <c r="E51" s="120" t="s">
        <v>192</v>
      </c>
      <c r="F51" s="186"/>
      <c r="G51" s="193"/>
      <c r="H51" s="199"/>
      <c r="I51" s="200"/>
    </row>
    <row r="52" spans="2:9" x14ac:dyDescent="0.25">
      <c r="B52" s="169"/>
      <c r="C52" s="91" t="s">
        <v>95</v>
      </c>
      <c r="D52" s="11" t="s">
        <v>120</v>
      </c>
      <c r="E52" s="120" t="s">
        <v>192</v>
      </c>
      <c r="F52" s="186"/>
      <c r="G52" s="193"/>
      <c r="H52" s="199"/>
      <c r="I52" s="200"/>
    </row>
    <row r="53" spans="2:9" x14ac:dyDescent="0.25">
      <c r="B53" s="169"/>
      <c r="C53" s="91" t="s">
        <v>180</v>
      </c>
      <c r="D53" s="11" t="s">
        <v>120</v>
      </c>
      <c r="E53" s="120" t="s">
        <v>192</v>
      </c>
      <c r="F53" s="186"/>
      <c r="G53" s="193"/>
      <c r="H53" s="199"/>
      <c r="I53" s="200"/>
    </row>
    <row r="54" spans="2:9" x14ac:dyDescent="0.25">
      <c r="B54" s="169"/>
      <c r="C54" s="91" t="s">
        <v>96</v>
      </c>
      <c r="D54" s="11" t="s">
        <v>120</v>
      </c>
      <c r="E54" s="120" t="s">
        <v>192</v>
      </c>
      <c r="F54" s="186"/>
      <c r="G54" s="193"/>
      <c r="H54" s="199"/>
      <c r="I54" s="200"/>
    </row>
    <row r="55" spans="2:9" x14ac:dyDescent="0.25">
      <c r="B55" s="169"/>
      <c r="C55" s="91" t="s">
        <v>97</v>
      </c>
      <c r="D55" s="11" t="s">
        <v>120</v>
      </c>
      <c r="E55" s="120" t="s">
        <v>192</v>
      </c>
      <c r="F55" s="187"/>
      <c r="G55" s="193"/>
      <c r="H55" s="199"/>
      <c r="I55" s="200"/>
    </row>
    <row r="56" spans="2:9" ht="15.75" thickBot="1" x14ac:dyDescent="0.3">
      <c r="B56" s="170"/>
      <c r="C56" s="176" t="s">
        <v>135</v>
      </c>
      <c r="D56" s="177"/>
      <c r="E56" s="177"/>
      <c r="F56" s="177"/>
      <c r="G56" s="177"/>
      <c r="H56" s="177"/>
      <c r="I56" s="93">
        <f>SUM(I3:I55)</f>
        <v>0</v>
      </c>
    </row>
  </sheetData>
  <mergeCells count="30">
    <mergeCell ref="H4:H12"/>
    <mergeCell ref="I4:I12"/>
    <mergeCell ref="I14:I15"/>
    <mergeCell ref="H14:H15"/>
    <mergeCell ref="G14:G15"/>
    <mergeCell ref="G4:G12"/>
    <mergeCell ref="C56:H56"/>
    <mergeCell ref="H49:H55"/>
    <mergeCell ref="I49:I55"/>
    <mergeCell ref="H17:H22"/>
    <mergeCell ref="I17:I22"/>
    <mergeCell ref="H24:H37"/>
    <mergeCell ref="I24:I37"/>
    <mergeCell ref="H39:H47"/>
    <mergeCell ref="I39:I47"/>
    <mergeCell ref="G17:G22"/>
    <mergeCell ref="G24:G37"/>
    <mergeCell ref="G39:G47"/>
    <mergeCell ref="G49:G55"/>
    <mergeCell ref="B49:B56"/>
    <mergeCell ref="B4:B12"/>
    <mergeCell ref="B14:B15"/>
    <mergeCell ref="B17:B22"/>
    <mergeCell ref="B24:B37"/>
    <mergeCell ref="B39:B47"/>
    <mergeCell ref="F4:F12"/>
    <mergeCell ref="F17:F22"/>
    <mergeCell ref="F24:F37"/>
    <mergeCell ref="F39:F47"/>
    <mergeCell ref="F49:F55"/>
  </mergeCells>
  <pageMargins left="0.7" right="0.7" top="0.78740157499999996" bottom="0.78740157499999996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55"/>
  <sheetViews>
    <sheetView tabSelected="1" topLeftCell="A13" zoomScale="85" zoomScaleNormal="85" workbookViewId="0"/>
  </sheetViews>
  <sheetFormatPr defaultRowHeight="15" x14ac:dyDescent="0.25"/>
  <cols>
    <col min="1" max="1" width="5.5703125" style="26" customWidth="1"/>
    <col min="2" max="2" width="9.140625" style="128"/>
    <col min="3" max="3" width="80" style="26" customWidth="1"/>
    <col min="4" max="4" width="15.5703125" style="26" customWidth="1"/>
    <col min="5" max="6" width="45.140625" style="99" customWidth="1"/>
    <col min="7" max="7" width="15.5703125" style="59" customWidth="1"/>
    <col min="8" max="8" width="12" style="26" customWidth="1"/>
    <col min="9" max="9" width="12" style="28" customWidth="1"/>
    <col min="10" max="16384" width="9.140625" style="26"/>
  </cols>
  <sheetData>
    <row r="1" spans="2:9" ht="19.5" thickBot="1" x14ac:dyDescent="0.3">
      <c r="C1" s="2" t="s">
        <v>54</v>
      </c>
      <c r="D1" s="2"/>
      <c r="E1" s="97"/>
      <c r="F1" s="97"/>
      <c r="G1" s="58"/>
      <c r="H1" s="25"/>
      <c r="I1" s="27"/>
    </row>
    <row r="2" spans="2:9" ht="45" x14ac:dyDescent="0.25">
      <c r="B2" s="75" t="s">
        <v>200</v>
      </c>
      <c r="C2" s="76" t="s">
        <v>122</v>
      </c>
      <c r="D2" s="9" t="s">
        <v>119</v>
      </c>
      <c r="E2" s="9" t="s">
        <v>190</v>
      </c>
      <c r="F2" s="9" t="s">
        <v>222</v>
      </c>
      <c r="G2" s="9" t="s">
        <v>174</v>
      </c>
      <c r="H2" s="12" t="s">
        <v>0</v>
      </c>
      <c r="I2" s="22" t="s">
        <v>139</v>
      </c>
    </row>
    <row r="3" spans="2:9" ht="15.75" x14ac:dyDescent="0.25">
      <c r="B3" s="78">
        <v>1</v>
      </c>
      <c r="C3" s="54" t="s">
        <v>147</v>
      </c>
      <c r="D3" s="54"/>
      <c r="E3" s="98" t="s">
        <v>197</v>
      </c>
      <c r="F3" s="98" t="s">
        <v>197</v>
      </c>
      <c r="G3" s="48">
        <v>0</v>
      </c>
      <c r="H3" s="10">
        <v>1</v>
      </c>
      <c r="I3" s="50">
        <f>H3*G3</f>
        <v>0</v>
      </c>
    </row>
    <row r="4" spans="2:9" x14ac:dyDescent="0.25">
      <c r="B4" s="203"/>
      <c r="C4" s="66" t="s">
        <v>245</v>
      </c>
      <c r="D4" s="11" t="s">
        <v>120</v>
      </c>
      <c r="E4" s="11" t="s">
        <v>192</v>
      </c>
      <c r="F4" s="185"/>
      <c r="G4" s="207"/>
      <c r="H4" s="208"/>
      <c r="I4" s="209"/>
    </row>
    <row r="5" spans="2:9" x14ac:dyDescent="0.25">
      <c r="B5" s="204"/>
      <c r="C5" s="66" t="s">
        <v>141</v>
      </c>
      <c r="D5" s="11" t="s">
        <v>120</v>
      </c>
      <c r="E5" s="11" t="s">
        <v>192</v>
      </c>
      <c r="F5" s="186"/>
      <c r="G5" s="217"/>
      <c r="H5" s="211"/>
      <c r="I5" s="212"/>
    </row>
    <row r="6" spans="2:9" ht="30" x14ac:dyDescent="0.25">
      <c r="B6" s="204"/>
      <c r="C6" s="66" t="s">
        <v>156</v>
      </c>
      <c r="D6" s="11" t="s">
        <v>120</v>
      </c>
      <c r="E6" s="11" t="s">
        <v>192</v>
      </c>
      <c r="F6" s="186"/>
      <c r="G6" s="217"/>
      <c r="H6" s="211"/>
      <c r="I6" s="212"/>
    </row>
    <row r="7" spans="2:9" x14ac:dyDescent="0.25">
      <c r="B7" s="204"/>
      <c r="C7" s="66" t="s">
        <v>140</v>
      </c>
      <c r="D7" s="11" t="s">
        <v>120</v>
      </c>
      <c r="E7" s="11" t="s">
        <v>192</v>
      </c>
      <c r="F7" s="186"/>
      <c r="G7" s="217"/>
      <c r="H7" s="211"/>
      <c r="I7" s="212"/>
    </row>
    <row r="8" spans="2:9" x14ac:dyDescent="0.25">
      <c r="B8" s="204"/>
      <c r="C8" s="66" t="s">
        <v>56</v>
      </c>
      <c r="D8" s="11" t="s">
        <v>120</v>
      </c>
      <c r="E8" s="11" t="s">
        <v>192</v>
      </c>
      <c r="F8" s="186"/>
      <c r="G8" s="217"/>
      <c r="H8" s="211"/>
      <c r="I8" s="212"/>
    </row>
    <row r="9" spans="2:9" x14ac:dyDescent="0.25">
      <c r="B9" s="204"/>
      <c r="C9" s="66" t="s">
        <v>143</v>
      </c>
      <c r="D9" s="11" t="s">
        <v>120</v>
      </c>
      <c r="E9" s="11" t="s">
        <v>192</v>
      </c>
      <c r="F9" s="186"/>
      <c r="G9" s="217"/>
      <c r="H9" s="211"/>
      <c r="I9" s="212"/>
    </row>
    <row r="10" spans="2:9" ht="30" x14ac:dyDescent="0.25">
      <c r="B10" s="204"/>
      <c r="C10" s="67" t="s">
        <v>57</v>
      </c>
      <c r="D10" s="11" t="s">
        <v>120</v>
      </c>
      <c r="E10" s="11" t="s">
        <v>192</v>
      </c>
      <c r="F10" s="186"/>
      <c r="G10" s="217"/>
      <c r="H10" s="211"/>
      <c r="I10" s="212"/>
    </row>
    <row r="11" spans="2:9" x14ac:dyDescent="0.25">
      <c r="B11" s="204"/>
      <c r="C11" s="66" t="s">
        <v>144</v>
      </c>
      <c r="D11" s="11" t="s">
        <v>120</v>
      </c>
      <c r="E11" s="11" t="s">
        <v>192</v>
      </c>
      <c r="F11" s="186"/>
      <c r="G11" s="217"/>
      <c r="H11" s="211"/>
      <c r="I11" s="212"/>
    </row>
    <row r="12" spans="2:9" x14ac:dyDescent="0.25">
      <c r="B12" s="204"/>
      <c r="C12" s="66" t="s">
        <v>145</v>
      </c>
      <c r="D12" s="11" t="s">
        <v>120</v>
      </c>
      <c r="E12" s="11" t="s">
        <v>192</v>
      </c>
      <c r="F12" s="186"/>
      <c r="G12" s="217"/>
      <c r="H12" s="211"/>
      <c r="I12" s="212"/>
    </row>
    <row r="13" spans="2:9" x14ac:dyDescent="0.25">
      <c r="B13" s="204"/>
      <c r="C13" s="66" t="s">
        <v>59</v>
      </c>
      <c r="D13" s="11" t="s">
        <v>120</v>
      </c>
      <c r="E13" s="11" t="s">
        <v>192</v>
      </c>
      <c r="F13" s="186"/>
      <c r="G13" s="217"/>
      <c r="H13" s="211"/>
      <c r="I13" s="212"/>
    </row>
    <row r="14" spans="2:9" x14ac:dyDescent="0.25">
      <c r="B14" s="204"/>
      <c r="C14" s="66" t="s">
        <v>195</v>
      </c>
      <c r="D14" s="11" t="s">
        <v>120</v>
      </c>
      <c r="E14" s="11" t="s">
        <v>192</v>
      </c>
      <c r="F14" s="186"/>
      <c r="G14" s="213"/>
      <c r="H14" s="211"/>
      <c r="I14" s="212"/>
    </row>
    <row r="15" spans="2:9" x14ac:dyDescent="0.25">
      <c r="B15" s="205"/>
      <c r="C15" s="66" t="s">
        <v>211</v>
      </c>
      <c r="D15" s="11" t="s">
        <v>120</v>
      </c>
      <c r="E15" s="11" t="s">
        <v>192</v>
      </c>
      <c r="F15" s="187"/>
      <c r="G15" s="214"/>
      <c r="H15" s="215"/>
      <c r="I15" s="216"/>
    </row>
    <row r="16" spans="2:9" ht="15.75" x14ac:dyDescent="0.25">
      <c r="B16" s="78">
        <v>2</v>
      </c>
      <c r="C16" s="54" t="s">
        <v>237</v>
      </c>
      <c r="D16" s="54"/>
      <c r="E16" s="98" t="s">
        <v>197</v>
      </c>
      <c r="F16" s="98" t="s">
        <v>197</v>
      </c>
      <c r="G16" s="48">
        <v>0</v>
      </c>
      <c r="H16" s="10">
        <v>7</v>
      </c>
      <c r="I16" s="50">
        <f>H16*G16</f>
        <v>0</v>
      </c>
    </row>
    <row r="17" spans="2:9" x14ac:dyDescent="0.25">
      <c r="B17" s="203"/>
      <c r="C17" s="66" t="s">
        <v>151</v>
      </c>
      <c r="D17" s="11" t="s">
        <v>120</v>
      </c>
      <c r="E17" s="11" t="s">
        <v>192</v>
      </c>
      <c r="F17" s="185"/>
      <c r="G17" s="207"/>
      <c r="H17" s="208"/>
      <c r="I17" s="209"/>
    </row>
    <row r="18" spans="2:9" x14ac:dyDescent="0.25">
      <c r="B18" s="204"/>
      <c r="C18" s="66" t="s">
        <v>153</v>
      </c>
      <c r="D18" s="11" t="s">
        <v>120</v>
      </c>
      <c r="E18" s="11" t="s">
        <v>192</v>
      </c>
      <c r="F18" s="186"/>
      <c r="G18" s="210"/>
      <c r="H18" s="211"/>
      <c r="I18" s="212"/>
    </row>
    <row r="19" spans="2:9" x14ac:dyDescent="0.25">
      <c r="B19" s="204"/>
      <c r="C19" s="66" t="s">
        <v>152</v>
      </c>
      <c r="D19" s="11" t="s">
        <v>120</v>
      </c>
      <c r="E19" s="11" t="s">
        <v>192</v>
      </c>
      <c r="F19" s="186"/>
      <c r="G19" s="210"/>
      <c r="H19" s="211"/>
      <c r="I19" s="212"/>
    </row>
    <row r="20" spans="2:9" x14ac:dyDescent="0.25">
      <c r="B20" s="204"/>
      <c r="C20" s="67" t="s">
        <v>146</v>
      </c>
      <c r="D20" s="11" t="s">
        <v>120</v>
      </c>
      <c r="E20" s="11" t="s">
        <v>192</v>
      </c>
      <c r="F20" s="186"/>
      <c r="G20" s="210"/>
      <c r="H20" s="211"/>
      <c r="I20" s="212"/>
    </row>
    <row r="21" spans="2:9" x14ac:dyDescent="0.25">
      <c r="B21" s="204"/>
      <c r="C21" s="66" t="s">
        <v>140</v>
      </c>
      <c r="D21" s="11" t="s">
        <v>120</v>
      </c>
      <c r="E21" s="11" t="s">
        <v>192</v>
      </c>
      <c r="F21" s="186"/>
      <c r="G21" s="210"/>
      <c r="H21" s="211"/>
      <c r="I21" s="212"/>
    </row>
    <row r="22" spans="2:9" x14ac:dyDescent="0.25">
      <c r="B22" s="204"/>
      <c r="C22" s="66" t="s">
        <v>115</v>
      </c>
      <c r="D22" s="11" t="s">
        <v>120</v>
      </c>
      <c r="E22" s="11" t="s">
        <v>192</v>
      </c>
      <c r="F22" s="186"/>
      <c r="G22" s="210"/>
      <c r="H22" s="211"/>
      <c r="I22" s="212"/>
    </row>
    <row r="23" spans="2:9" x14ac:dyDescent="0.25">
      <c r="B23" s="204"/>
      <c r="C23" s="66" t="s">
        <v>56</v>
      </c>
      <c r="D23" s="11" t="s">
        <v>120</v>
      </c>
      <c r="E23" s="11" t="s">
        <v>192</v>
      </c>
      <c r="F23" s="186"/>
      <c r="G23" s="210"/>
      <c r="H23" s="211"/>
      <c r="I23" s="212"/>
    </row>
    <row r="24" spans="2:9" ht="30" x14ac:dyDescent="0.25">
      <c r="B24" s="204"/>
      <c r="C24" s="67" t="s">
        <v>57</v>
      </c>
      <c r="D24" s="11" t="s">
        <v>120</v>
      </c>
      <c r="E24" s="11" t="s">
        <v>192</v>
      </c>
      <c r="F24" s="186"/>
      <c r="G24" s="210"/>
      <c r="H24" s="211"/>
      <c r="I24" s="212"/>
    </row>
    <row r="25" spans="2:9" x14ac:dyDescent="0.25">
      <c r="B25" s="204"/>
      <c r="C25" s="66" t="s">
        <v>58</v>
      </c>
      <c r="D25" s="11" t="s">
        <v>120</v>
      </c>
      <c r="E25" s="11" t="s">
        <v>192</v>
      </c>
      <c r="F25" s="186"/>
      <c r="G25" s="210"/>
      <c r="H25" s="211"/>
      <c r="I25" s="212"/>
    </row>
    <row r="26" spans="2:9" x14ac:dyDescent="0.25">
      <c r="B26" s="204"/>
      <c r="C26" s="66" t="s">
        <v>195</v>
      </c>
      <c r="D26" s="11" t="s">
        <v>120</v>
      </c>
      <c r="E26" s="11" t="s">
        <v>192</v>
      </c>
      <c r="F26" s="186"/>
      <c r="G26" s="213"/>
      <c r="H26" s="211"/>
      <c r="I26" s="212"/>
    </row>
    <row r="27" spans="2:9" x14ac:dyDescent="0.25">
      <c r="B27" s="205"/>
      <c r="C27" s="66" t="s">
        <v>142</v>
      </c>
      <c r="D27" s="11" t="s">
        <v>120</v>
      </c>
      <c r="E27" s="11" t="s">
        <v>192</v>
      </c>
      <c r="F27" s="187"/>
      <c r="G27" s="214"/>
      <c r="H27" s="215"/>
      <c r="I27" s="216"/>
    </row>
    <row r="28" spans="2:9" ht="15.75" x14ac:dyDescent="0.25">
      <c r="B28" s="78">
        <v>3</v>
      </c>
      <c r="C28" s="54" t="s">
        <v>238</v>
      </c>
      <c r="D28" s="54"/>
      <c r="E28" s="98" t="s">
        <v>197</v>
      </c>
      <c r="F28" s="98" t="s">
        <v>197</v>
      </c>
      <c r="G28" s="48">
        <v>0</v>
      </c>
      <c r="H28" s="10">
        <v>3</v>
      </c>
      <c r="I28" s="50">
        <f>H28*G28</f>
        <v>0</v>
      </c>
    </row>
    <row r="29" spans="2:9" x14ac:dyDescent="0.25">
      <c r="B29" s="203"/>
      <c r="C29" s="66" t="s">
        <v>148</v>
      </c>
      <c r="D29" s="11" t="s">
        <v>120</v>
      </c>
      <c r="E29" s="11" t="s">
        <v>192</v>
      </c>
      <c r="F29" s="185"/>
      <c r="G29" s="207"/>
      <c r="H29" s="208"/>
      <c r="I29" s="209"/>
    </row>
    <row r="30" spans="2:9" x14ac:dyDescent="0.25">
      <c r="B30" s="204"/>
      <c r="C30" s="66" t="s">
        <v>150</v>
      </c>
      <c r="D30" s="11" t="s">
        <v>120</v>
      </c>
      <c r="E30" s="11" t="s">
        <v>192</v>
      </c>
      <c r="F30" s="186"/>
      <c r="G30" s="210"/>
      <c r="H30" s="211"/>
      <c r="I30" s="212"/>
    </row>
    <row r="31" spans="2:9" x14ac:dyDescent="0.25">
      <c r="B31" s="204"/>
      <c r="C31" s="66" t="s">
        <v>149</v>
      </c>
      <c r="D31" s="11" t="s">
        <v>120</v>
      </c>
      <c r="E31" s="11" t="s">
        <v>192</v>
      </c>
      <c r="F31" s="186"/>
      <c r="G31" s="210"/>
      <c r="H31" s="211"/>
      <c r="I31" s="212"/>
    </row>
    <row r="32" spans="2:9" x14ac:dyDescent="0.25">
      <c r="B32" s="204"/>
      <c r="C32" s="67" t="s">
        <v>146</v>
      </c>
      <c r="D32" s="11" t="s">
        <v>120</v>
      </c>
      <c r="E32" s="11" t="s">
        <v>192</v>
      </c>
      <c r="F32" s="186"/>
      <c r="G32" s="210"/>
      <c r="H32" s="211"/>
      <c r="I32" s="212"/>
    </row>
    <row r="33" spans="2:9" x14ac:dyDescent="0.25">
      <c r="B33" s="204"/>
      <c r="C33" s="66" t="s">
        <v>140</v>
      </c>
      <c r="D33" s="11" t="s">
        <v>120</v>
      </c>
      <c r="E33" s="11" t="s">
        <v>192</v>
      </c>
      <c r="F33" s="186"/>
      <c r="G33" s="210"/>
      <c r="H33" s="211"/>
      <c r="I33" s="212"/>
    </row>
    <row r="34" spans="2:9" x14ac:dyDescent="0.25">
      <c r="B34" s="204"/>
      <c r="C34" s="66" t="s">
        <v>115</v>
      </c>
      <c r="D34" s="11" t="s">
        <v>120</v>
      </c>
      <c r="E34" s="11" t="s">
        <v>192</v>
      </c>
      <c r="F34" s="186"/>
      <c r="G34" s="210"/>
      <c r="H34" s="211"/>
      <c r="I34" s="212"/>
    </row>
    <row r="35" spans="2:9" x14ac:dyDescent="0.25">
      <c r="B35" s="204"/>
      <c r="C35" s="66" t="s">
        <v>56</v>
      </c>
      <c r="D35" s="11" t="s">
        <v>120</v>
      </c>
      <c r="E35" s="11" t="s">
        <v>192</v>
      </c>
      <c r="F35" s="186"/>
      <c r="G35" s="210"/>
      <c r="H35" s="211"/>
      <c r="I35" s="212"/>
    </row>
    <row r="36" spans="2:9" ht="30" x14ac:dyDescent="0.25">
      <c r="B36" s="204"/>
      <c r="C36" s="67" t="s">
        <v>57</v>
      </c>
      <c r="D36" s="11" t="s">
        <v>120</v>
      </c>
      <c r="E36" s="11" t="s">
        <v>192</v>
      </c>
      <c r="F36" s="186"/>
      <c r="G36" s="210"/>
      <c r="H36" s="211"/>
      <c r="I36" s="212"/>
    </row>
    <row r="37" spans="2:9" x14ac:dyDescent="0.25">
      <c r="B37" s="204"/>
      <c r="C37" s="66" t="s">
        <v>58</v>
      </c>
      <c r="D37" s="11" t="s">
        <v>120</v>
      </c>
      <c r="E37" s="11" t="s">
        <v>192</v>
      </c>
      <c r="F37" s="186"/>
      <c r="G37" s="210"/>
      <c r="H37" s="211"/>
      <c r="I37" s="212"/>
    </row>
    <row r="38" spans="2:9" x14ac:dyDescent="0.25">
      <c r="B38" s="204"/>
      <c r="C38" s="66" t="s">
        <v>195</v>
      </c>
      <c r="D38" s="11" t="s">
        <v>120</v>
      </c>
      <c r="E38" s="11" t="s">
        <v>192</v>
      </c>
      <c r="F38" s="186"/>
      <c r="G38" s="213"/>
      <c r="H38" s="211"/>
      <c r="I38" s="212"/>
    </row>
    <row r="39" spans="2:9" x14ac:dyDescent="0.25">
      <c r="B39" s="205"/>
      <c r="C39" s="66" t="s">
        <v>142</v>
      </c>
      <c r="D39" s="11" t="s">
        <v>120</v>
      </c>
      <c r="E39" s="11" t="s">
        <v>192</v>
      </c>
      <c r="F39" s="187"/>
      <c r="G39" s="214"/>
      <c r="H39" s="215"/>
      <c r="I39" s="216"/>
    </row>
    <row r="40" spans="2:9" ht="15.75" x14ac:dyDescent="0.25">
      <c r="B40" s="78">
        <v>4</v>
      </c>
      <c r="C40" s="54" t="s">
        <v>155</v>
      </c>
      <c r="D40" s="54"/>
      <c r="E40" s="98" t="s">
        <v>197</v>
      </c>
      <c r="F40" s="98" t="s">
        <v>197</v>
      </c>
      <c r="G40" s="48">
        <v>0</v>
      </c>
      <c r="H40" s="10">
        <v>29</v>
      </c>
      <c r="I40" s="50">
        <f>H40*G40</f>
        <v>0</v>
      </c>
    </row>
    <row r="41" spans="2:9" x14ac:dyDescent="0.25">
      <c r="B41" s="203"/>
      <c r="C41" s="66" t="s">
        <v>154</v>
      </c>
      <c r="D41" s="11" t="s">
        <v>120</v>
      </c>
      <c r="E41" s="11" t="s">
        <v>192</v>
      </c>
      <c r="F41" s="185"/>
      <c r="G41" s="207"/>
      <c r="H41" s="218"/>
      <c r="I41" s="219"/>
    </row>
    <row r="42" spans="2:9" x14ac:dyDescent="0.25">
      <c r="B42" s="204"/>
      <c r="C42" s="66" t="s">
        <v>183</v>
      </c>
      <c r="D42" s="11" t="s">
        <v>120</v>
      </c>
      <c r="E42" s="11" t="s">
        <v>192</v>
      </c>
      <c r="F42" s="186"/>
      <c r="G42" s="217"/>
      <c r="H42" s="220"/>
      <c r="I42" s="221"/>
    </row>
    <row r="43" spans="2:9" x14ac:dyDescent="0.25">
      <c r="B43" s="204"/>
      <c r="C43" s="66" t="s">
        <v>184</v>
      </c>
      <c r="D43" s="11" t="s">
        <v>120</v>
      </c>
      <c r="E43" s="11" t="s">
        <v>192</v>
      </c>
      <c r="F43" s="186"/>
      <c r="G43" s="217"/>
      <c r="H43" s="220"/>
      <c r="I43" s="221"/>
    </row>
    <row r="44" spans="2:9" x14ac:dyDescent="0.25">
      <c r="B44" s="204"/>
      <c r="C44" s="66" t="s">
        <v>82</v>
      </c>
      <c r="D44" s="11" t="s">
        <v>120</v>
      </c>
      <c r="E44" s="11" t="s">
        <v>192</v>
      </c>
      <c r="F44" s="186"/>
      <c r="G44" s="217"/>
      <c r="H44" s="220"/>
      <c r="I44" s="221"/>
    </row>
    <row r="45" spans="2:9" x14ac:dyDescent="0.25">
      <c r="B45" s="205"/>
      <c r="C45" s="66" t="s">
        <v>83</v>
      </c>
      <c r="D45" s="11" t="s">
        <v>120</v>
      </c>
      <c r="E45" s="11" t="s">
        <v>192</v>
      </c>
      <c r="F45" s="187"/>
      <c r="G45" s="222"/>
      <c r="H45" s="223"/>
      <c r="I45" s="224"/>
    </row>
    <row r="46" spans="2:9" x14ac:dyDescent="0.25">
      <c r="B46" s="159"/>
      <c r="C46" s="66"/>
      <c r="D46" s="125"/>
      <c r="E46" s="125"/>
      <c r="F46" s="126"/>
      <c r="G46" s="129"/>
      <c r="H46" s="130"/>
      <c r="I46" s="131"/>
    </row>
    <row r="47" spans="2:9" ht="15.75" x14ac:dyDescent="0.25">
      <c r="B47" s="78">
        <v>5</v>
      </c>
      <c r="C47" s="127" t="s">
        <v>259</v>
      </c>
      <c r="D47" s="127"/>
      <c r="E47" s="98" t="s">
        <v>197</v>
      </c>
      <c r="F47" s="98" t="s">
        <v>197</v>
      </c>
      <c r="G47" s="48">
        <v>0</v>
      </c>
      <c r="H47" s="10">
        <v>11</v>
      </c>
      <c r="I47" s="50">
        <f>H47*G47</f>
        <v>0</v>
      </c>
    </row>
    <row r="48" spans="2:9" x14ac:dyDescent="0.25">
      <c r="B48" s="159"/>
      <c r="C48" s="66" t="s">
        <v>260</v>
      </c>
      <c r="D48" s="125" t="s">
        <v>120</v>
      </c>
      <c r="E48" s="125" t="s">
        <v>192</v>
      </c>
      <c r="F48" s="126"/>
      <c r="G48" s="129"/>
      <c r="H48" s="130"/>
      <c r="I48" s="131"/>
    </row>
    <row r="49" spans="2:9" x14ac:dyDescent="0.25">
      <c r="B49" s="159"/>
      <c r="C49" s="66" t="s">
        <v>262</v>
      </c>
      <c r="D49" s="125" t="s">
        <v>120</v>
      </c>
      <c r="E49" s="125" t="s">
        <v>192</v>
      </c>
      <c r="F49" s="126"/>
      <c r="G49" s="129"/>
      <c r="H49" s="130"/>
      <c r="I49" s="131"/>
    </row>
    <row r="50" spans="2:9" x14ac:dyDescent="0.25">
      <c r="B50" s="159"/>
      <c r="C50" s="66" t="s">
        <v>261</v>
      </c>
      <c r="D50" s="125" t="s">
        <v>120</v>
      </c>
      <c r="E50" s="125" t="s">
        <v>192</v>
      </c>
      <c r="F50" s="126"/>
      <c r="G50" s="129"/>
      <c r="H50" s="130"/>
      <c r="I50" s="131"/>
    </row>
    <row r="51" spans="2:9" ht="15.75" x14ac:dyDescent="0.25">
      <c r="B51" s="78">
        <v>6</v>
      </c>
      <c r="C51" s="54" t="s">
        <v>84</v>
      </c>
      <c r="D51" s="54"/>
      <c r="E51" s="98"/>
      <c r="F51" s="98"/>
      <c r="G51" s="48">
        <v>0</v>
      </c>
      <c r="H51" s="10">
        <v>1</v>
      </c>
      <c r="I51" s="50">
        <f>H51*G51</f>
        <v>0</v>
      </c>
    </row>
    <row r="52" spans="2:9" x14ac:dyDescent="0.25">
      <c r="B52" s="203"/>
      <c r="C52" s="66" t="s">
        <v>53</v>
      </c>
      <c r="D52" s="11" t="s">
        <v>120</v>
      </c>
      <c r="E52" s="11" t="s">
        <v>192</v>
      </c>
      <c r="F52" s="185"/>
      <c r="G52" s="207"/>
      <c r="H52" s="218"/>
      <c r="I52" s="219"/>
    </row>
    <row r="53" spans="2:9" x14ac:dyDescent="0.25">
      <c r="B53" s="204"/>
      <c r="C53" s="66" t="s">
        <v>60</v>
      </c>
      <c r="D53" s="11" t="s">
        <v>120</v>
      </c>
      <c r="E53" s="11" t="s">
        <v>192</v>
      </c>
      <c r="F53" s="186"/>
      <c r="G53" s="217"/>
      <c r="H53" s="220"/>
      <c r="I53" s="221"/>
    </row>
    <row r="54" spans="2:9" x14ac:dyDescent="0.25">
      <c r="B54" s="204"/>
      <c r="C54" s="67" t="s">
        <v>55</v>
      </c>
      <c r="D54" s="11" t="s">
        <v>120</v>
      </c>
      <c r="E54" s="11" t="s">
        <v>192</v>
      </c>
      <c r="F54" s="187"/>
      <c r="G54" s="222"/>
      <c r="H54" s="223"/>
      <c r="I54" s="224"/>
    </row>
    <row r="55" spans="2:9" ht="15.75" thickBot="1" x14ac:dyDescent="0.3">
      <c r="B55" s="206"/>
      <c r="C55" s="176" t="s">
        <v>135</v>
      </c>
      <c r="D55" s="177"/>
      <c r="E55" s="177"/>
      <c r="F55" s="177"/>
      <c r="G55" s="177"/>
      <c r="H55" s="177"/>
      <c r="I55" s="95">
        <f>I51+I40+I28+I16+I3+I47</f>
        <v>0</v>
      </c>
    </row>
  </sheetData>
  <mergeCells count="16">
    <mergeCell ref="C55:H55"/>
    <mergeCell ref="B4:B15"/>
    <mergeCell ref="B17:B27"/>
    <mergeCell ref="B29:B39"/>
    <mergeCell ref="B41:B45"/>
    <mergeCell ref="B52:B55"/>
    <mergeCell ref="F52:F54"/>
    <mergeCell ref="G17:I27"/>
    <mergeCell ref="G4:I15"/>
    <mergeCell ref="G29:I39"/>
    <mergeCell ref="G41:I45"/>
    <mergeCell ref="G52:I54"/>
    <mergeCell ref="F4:F15"/>
    <mergeCell ref="F17:F27"/>
    <mergeCell ref="F29:F39"/>
    <mergeCell ref="F41:F45"/>
  </mergeCells>
  <pageMargins left="0.7" right="0.7" top="0.78740157499999996" bottom="0.78740157499999996" header="0.3" footer="0.3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41"/>
  <sheetViews>
    <sheetView zoomScale="85" zoomScaleNormal="85" workbookViewId="0">
      <selection activeCell="F2" sqref="F2"/>
    </sheetView>
  </sheetViews>
  <sheetFormatPr defaultRowHeight="15" x14ac:dyDescent="0.25"/>
  <cols>
    <col min="1" max="1" width="6" customWidth="1"/>
    <col min="3" max="3" width="80" customWidth="1"/>
    <col min="4" max="4" width="12" customWidth="1"/>
    <col min="5" max="6" width="37.7109375" customWidth="1"/>
    <col min="7" max="7" width="12" customWidth="1"/>
    <col min="8" max="9" width="12" style="24" customWidth="1"/>
  </cols>
  <sheetData>
    <row r="1" spans="2:9" ht="19.5" thickBot="1" x14ac:dyDescent="0.3">
      <c r="C1" s="2" t="s">
        <v>118</v>
      </c>
      <c r="D1" s="1"/>
      <c r="E1" s="1"/>
      <c r="F1" s="1"/>
      <c r="G1" s="1"/>
      <c r="H1" s="23"/>
    </row>
    <row r="2" spans="2:9" ht="45" x14ac:dyDescent="0.25">
      <c r="B2" s="75" t="s">
        <v>200</v>
      </c>
      <c r="C2" s="76" t="s">
        <v>122</v>
      </c>
      <c r="D2" s="9" t="s">
        <v>119</v>
      </c>
      <c r="E2" s="9" t="s">
        <v>190</v>
      </c>
      <c r="F2" s="9" t="s">
        <v>222</v>
      </c>
      <c r="G2" s="9" t="s">
        <v>174</v>
      </c>
      <c r="H2" s="12" t="s">
        <v>0</v>
      </c>
      <c r="I2" s="22" t="s">
        <v>139</v>
      </c>
    </row>
    <row r="3" spans="2:9" ht="15.75" x14ac:dyDescent="0.25">
      <c r="B3" s="78">
        <v>1</v>
      </c>
      <c r="C3" s="54" t="s">
        <v>98</v>
      </c>
      <c r="D3" s="10"/>
      <c r="E3" s="10" t="s">
        <v>197</v>
      </c>
      <c r="F3" s="10" t="s">
        <v>197</v>
      </c>
      <c r="G3" s="48">
        <v>0</v>
      </c>
      <c r="H3" s="16">
        <v>19</v>
      </c>
      <c r="I3" s="50">
        <f>H3*G3</f>
        <v>0</v>
      </c>
    </row>
    <row r="4" spans="2:9" ht="30" x14ac:dyDescent="0.25">
      <c r="B4" s="168"/>
      <c r="C4" s="66" t="s">
        <v>57</v>
      </c>
      <c r="D4" s="11" t="s">
        <v>120</v>
      </c>
      <c r="E4" s="11" t="s">
        <v>192</v>
      </c>
      <c r="F4" s="185"/>
      <c r="G4" s="178"/>
      <c r="H4" s="229"/>
      <c r="I4" s="228"/>
    </row>
    <row r="5" spans="2:9" x14ac:dyDescent="0.25">
      <c r="B5" s="169"/>
      <c r="C5" s="66" t="s">
        <v>58</v>
      </c>
      <c r="D5" s="11" t="s">
        <v>120</v>
      </c>
      <c r="E5" s="11" t="s">
        <v>192</v>
      </c>
      <c r="F5" s="186"/>
      <c r="G5" s="179"/>
      <c r="H5" s="229"/>
      <c r="I5" s="228"/>
    </row>
    <row r="6" spans="2:9" x14ac:dyDescent="0.25">
      <c r="B6" s="169"/>
      <c r="C6" s="66" t="s">
        <v>137</v>
      </c>
      <c r="D6" s="11" t="s">
        <v>120</v>
      </c>
      <c r="E6" s="11" t="s">
        <v>192</v>
      </c>
      <c r="F6" s="186"/>
      <c r="G6" s="179"/>
      <c r="H6" s="229"/>
      <c r="I6" s="228"/>
    </row>
    <row r="7" spans="2:9" ht="45" x14ac:dyDescent="0.25">
      <c r="B7" s="169"/>
      <c r="C7" s="67" t="s">
        <v>61</v>
      </c>
      <c r="D7" s="11" t="s">
        <v>120</v>
      </c>
      <c r="E7" s="11" t="s">
        <v>192</v>
      </c>
      <c r="F7" s="186"/>
      <c r="G7" s="179"/>
      <c r="H7" s="229"/>
      <c r="I7" s="228"/>
    </row>
    <row r="8" spans="2:9" ht="30" x14ac:dyDescent="0.25">
      <c r="B8" s="169"/>
      <c r="C8" s="66" t="s">
        <v>62</v>
      </c>
      <c r="D8" s="11" t="s">
        <v>120</v>
      </c>
      <c r="E8" s="11" t="s">
        <v>192</v>
      </c>
      <c r="F8" s="186"/>
      <c r="G8" s="179"/>
      <c r="H8" s="229"/>
      <c r="I8" s="228"/>
    </row>
    <row r="9" spans="2:9" ht="30" x14ac:dyDescent="0.25">
      <c r="B9" s="169"/>
      <c r="C9" s="66" t="s">
        <v>63</v>
      </c>
      <c r="D9" s="11" t="s">
        <v>120</v>
      </c>
      <c r="E9" s="11" t="s">
        <v>192</v>
      </c>
      <c r="F9" s="186"/>
      <c r="G9" s="179"/>
      <c r="H9" s="229"/>
      <c r="I9" s="228"/>
    </row>
    <row r="10" spans="2:9" x14ac:dyDescent="0.25">
      <c r="B10" s="169"/>
      <c r="C10" s="66" t="s">
        <v>64</v>
      </c>
      <c r="D10" s="11" t="s">
        <v>120</v>
      </c>
      <c r="E10" s="11" t="s">
        <v>192</v>
      </c>
      <c r="F10" s="186"/>
      <c r="G10" s="179"/>
      <c r="H10" s="229"/>
      <c r="I10" s="228"/>
    </row>
    <row r="11" spans="2:9" ht="45" x14ac:dyDescent="0.25">
      <c r="B11" s="169"/>
      <c r="C11" s="67" t="s">
        <v>65</v>
      </c>
      <c r="D11" s="11" t="s">
        <v>120</v>
      </c>
      <c r="E11" s="11" t="s">
        <v>192</v>
      </c>
      <c r="F11" s="186"/>
      <c r="G11" s="179"/>
      <c r="H11" s="229"/>
      <c r="I11" s="228"/>
    </row>
    <row r="12" spans="2:9" x14ac:dyDescent="0.25">
      <c r="B12" s="169"/>
      <c r="C12" s="66" t="s">
        <v>2</v>
      </c>
      <c r="D12" s="11" t="s">
        <v>120</v>
      </c>
      <c r="E12" s="11" t="s">
        <v>192</v>
      </c>
      <c r="F12" s="186"/>
      <c r="G12" s="179"/>
      <c r="H12" s="229"/>
      <c r="I12" s="228"/>
    </row>
    <row r="13" spans="2:9" x14ac:dyDescent="0.25">
      <c r="B13" s="169"/>
      <c r="C13" s="66" t="s">
        <v>66</v>
      </c>
      <c r="D13" s="11" t="s">
        <v>120</v>
      </c>
      <c r="E13" s="11" t="s">
        <v>192</v>
      </c>
      <c r="F13" s="186"/>
      <c r="G13" s="179"/>
      <c r="H13" s="229"/>
      <c r="I13" s="228"/>
    </row>
    <row r="14" spans="2:9" x14ac:dyDescent="0.25">
      <c r="B14" s="169"/>
      <c r="C14" s="66" t="s">
        <v>195</v>
      </c>
      <c r="D14" s="11" t="s">
        <v>120</v>
      </c>
      <c r="E14" s="11" t="s">
        <v>192</v>
      </c>
      <c r="F14" s="186"/>
      <c r="G14" s="179"/>
      <c r="H14" s="229"/>
      <c r="I14" s="228"/>
    </row>
    <row r="15" spans="2:9" x14ac:dyDescent="0.25">
      <c r="B15" s="169"/>
      <c r="C15" s="66" t="s">
        <v>142</v>
      </c>
      <c r="D15" s="11" t="s">
        <v>120</v>
      </c>
      <c r="E15" s="11" t="s">
        <v>192</v>
      </c>
      <c r="F15" s="186"/>
      <c r="G15" s="179"/>
      <c r="H15" s="229"/>
      <c r="I15" s="228"/>
    </row>
    <row r="16" spans="2:9" x14ac:dyDescent="0.25">
      <c r="B16" s="188"/>
      <c r="C16" s="67" t="s">
        <v>67</v>
      </c>
      <c r="D16" s="11" t="s">
        <v>120</v>
      </c>
      <c r="E16" s="11" t="s">
        <v>192</v>
      </c>
      <c r="F16" s="187"/>
      <c r="G16" s="179"/>
      <c r="H16" s="229"/>
      <c r="I16" s="228"/>
    </row>
    <row r="17" spans="2:9" ht="15.75" x14ac:dyDescent="0.25">
      <c r="B17" s="78">
        <v>2</v>
      </c>
      <c r="C17" s="54" t="s">
        <v>80</v>
      </c>
      <c r="D17" s="10"/>
      <c r="E17" s="10" t="s">
        <v>197</v>
      </c>
      <c r="F17" s="10" t="s">
        <v>197</v>
      </c>
      <c r="G17" s="48">
        <v>0</v>
      </c>
      <c r="H17" s="16">
        <v>1</v>
      </c>
      <c r="I17" s="50">
        <f>H17*G17</f>
        <v>0</v>
      </c>
    </row>
    <row r="18" spans="2:9" x14ac:dyDescent="0.25">
      <c r="B18" s="168"/>
      <c r="C18" s="67" t="s">
        <v>169</v>
      </c>
      <c r="D18" s="11" t="s">
        <v>120</v>
      </c>
      <c r="E18" s="11" t="s">
        <v>192</v>
      </c>
      <c r="F18" s="185"/>
      <c r="G18" s="178"/>
      <c r="H18" s="229"/>
      <c r="I18" s="228"/>
    </row>
    <row r="19" spans="2:9" x14ac:dyDescent="0.25">
      <c r="B19" s="169"/>
      <c r="C19" s="66" t="s">
        <v>99</v>
      </c>
      <c r="D19" s="11" t="s">
        <v>120</v>
      </c>
      <c r="E19" s="11" t="s">
        <v>192</v>
      </c>
      <c r="F19" s="186"/>
      <c r="G19" s="179"/>
      <c r="H19" s="229"/>
      <c r="I19" s="228"/>
    </row>
    <row r="20" spans="2:9" x14ac:dyDescent="0.25">
      <c r="B20" s="169"/>
      <c r="C20" s="96" t="s">
        <v>138</v>
      </c>
      <c r="D20" s="11" t="s">
        <v>120</v>
      </c>
      <c r="E20" s="11" t="s">
        <v>192</v>
      </c>
      <c r="F20" s="186"/>
      <c r="G20" s="179"/>
      <c r="H20" s="229"/>
      <c r="I20" s="228"/>
    </row>
    <row r="21" spans="2:9" x14ac:dyDescent="0.25">
      <c r="B21" s="169"/>
      <c r="C21" s="67" t="s">
        <v>2</v>
      </c>
      <c r="D21" s="11" t="s">
        <v>120</v>
      </c>
      <c r="E21" s="11" t="s">
        <v>192</v>
      </c>
      <c r="F21" s="186"/>
      <c r="G21" s="179"/>
      <c r="H21" s="229"/>
      <c r="I21" s="228"/>
    </row>
    <row r="22" spans="2:9" ht="30" x14ac:dyDescent="0.25">
      <c r="B22" s="169"/>
      <c r="C22" s="66" t="s">
        <v>100</v>
      </c>
      <c r="D22" s="11" t="s">
        <v>120</v>
      </c>
      <c r="E22" s="11" t="s">
        <v>192</v>
      </c>
      <c r="F22" s="186"/>
      <c r="G22" s="179"/>
      <c r="H22" s="229"/>
      <c r="I22" s="228"/>
    </row>
    <row r="23" spans="2:9" x14ac:dyDescent="0.25">
      <c r="B23" s="169"/>
      <c r="C23" s="66" t="s">
        <v>170</v>
      </c>
      <c r="D23" s="11" t="s">
        <v>120</v>
      </c>
      <c r="E23" s="11" t="s">
        <v>192</v>
      </c>
      <c r="F23" s="186"/>
      <c r="G23" s="179"/>
      <c r="H23" s="229"/>
      <c r="I23" s="228"/>
    </row>
    <row r="24" spans="2:9" x14ac:dyDescent="0.25">
      <c r="B24" s="169"/>
      <c r="C24" s="66" t="s">
        <v>101</v>
      </c>
      <c r="D24" s="11" t="s">
        <v>120</v>
      </c>
      <c r="E24" s="11" t="s">
        <v>192</v>
      </c>
      <c r="F24" s="186"/>
      <c r="G24" s="179"/>
      <c r="H24" s="229"/>
      <c r="I24" s="228"/>
    </row>
    <row r="25" spans="2:9" x14ac:dyDescent="0.25">
      <c r="B25" s="169"/>
      <c r="C25" s="66" t="s">
        <v>102</v>
      </c>
      <c r="D25" s="11" t="s">
        <v>120</v>
      </c>
      <c r="E25" s="11" t="s">
        <v>192</v>
      </c>
      <c r="F25" s="186"/>
      <c r="G25" s="179"/>
      <c r="H25" s="229"/>
      <c r="I25" s="228"/>
    </row>
    <row r="26" spans="2:9" x14ac:dyDescent="0.25">
      <c r="B26" s="169"/>
      <c r="C26" s="66" t="s">
        <v>103</v>
      </c>
      <c r="D26" s="11" t="s">
        <v>120</v>
      </c>
      <c r="E26" s="11" t="s">
        <v>192</v>
      </c>
      <c r="F26" s="186"/>
      <c r="G26" s="179"/>
      <c r="H26" s="229"/>
      <c r="I26" s="228"/>
    </row>
    <row r="27" spans="2:9" x14ac:dyDescent="0.25">
      <c r="B27" s="169"/>
      <c r="C27" s="66" t="s">
        <v>104</v>
      </c>
      <c r="D27" s="11" t="s">
        <v>120</v>
      </c>
      <c r="E27" s="11" t="s">
        <v>192</v>
      </c>
      <c r="F27" s="186"/>
      <c r="G27" s="179"/>
      <c r="H27" s="229"/>
      <c r="I27" s="228"/>
    </row>
    <row r="28" spans="2:9" x14ac:dyDescent="0.25">
      <c r="B28" s="169"/>
      <c r="C28" s="66" t="s">
        <v>105</v>
      </c>
      <c r="D28" s="11" t="s">
        <v>120</v>
      </c>
      <c r="E28" s="11" t="s">
        <v>192</v>
      </c>
      <c r="F28" s="186"/>
      <c r="G28" s="179"/>
      <c r="H28" s="229"/>
      <c r="I28" s="228"/>
    </row>
    <row r="29" spans="2:9" ht="30" x14ac:dyDescent="0.25">
      <c r="B29" s="169"/>
      <c r="C29" s="66" t="s">
        <v>106</v>
      </c>
      <c r="D29" s="11" t="s">
        <v>120</v>
      </c>
      <c r="E29" s="11" t="s">
        <v>192</v>
      </c>
      <c r="F29" s="186"/>
      <c r="G29" s="179"/>
      <c r="H29" s="229"/>
      <c r="I29" s="228"/>
    </row>
    <row r="30" spans="2:9" x14ac:dyDescent="0.25">
      <c r="B30" s="169"/>
      <c r="C30" s="66" t="s">
        <v>107</v>
      </c>
      <c r="D30" s="11" t="s">
        <v>120</v>
      </c>
      <c r="E30" s="11" t="s">
        <v>192</v>
      </c>
      <c r="F30" s="186"/>
      <c r="G30" s="179"/>
      <c r="H30" s="229"/>
      <c r="I30" s="228"/>
    </row>
    <row r="31" spans="2:9" x14ac:dyDescent="0.25">
      <c r="B31" s="169"/>
      <c r="C31" s="66" t="s">
        <v>88</v>
      </c>
      <c r="D31" s="11" t="s">
        <v>120</v>
      </c>
      <c r="E31" s="11" t="s">
        <v>192</v>
      </c>
      <c r="F31" s="186"/>
      <c r="G31" s="179"/>
      <c r="H31" s="229"/>
      <c r="I31" s="228"/>
    </row>
    <row r="32" spans="2:9" x14ac:dyDescent="0.25">
      <c r="B32" s="169"/>
      <c r="C32" s="66" t="s">
        <v>89</v>
      </c>
      <c r="D32" s="11" t="s">
        <v>120</v>
      </c>
      <c r="E32" s="11" t="s">
        <v>192</v>
      </c>
      <c r="F32" s="186"/>
      <c r="G32" s="179"/>
      <c r="H32" s="229"/>
      <c r="I32" s="228"/>
    </row>
    <row r="33" spans="2:9" x14ac:dyDescent="0.25">
      <c r="B33" s="169"/>
      <c r="C33" s="66" t="s">
        <v>90</v>
      </c>
      <c r="D33" s="11" t="s">
        <v>120</v>
      </c>
      <c r="E33" s="11" t="s">
        <v>192</v>
      </c>
      <c r="F33" s="186"/>
      <c r="G33" s="179"/>
      <c r="H33" s="229"/>
      <c r="I33" s="228"/>
    </row>
    <row r="34" spans="2:9" x14ac:dyDescent="0.25">
      <c r="B34" s="169"/>
      <c r="C34" s="66" t="s">
        <v>108</v>
      </c>
      <c r="D34" s="11" t="s">
        <v>120</v>
      </c>
      <c r="E34" s="11" t="s">
        <v>192</v>
      </c>
      <c r="F34" s="186"/>
      <c r="G34" s="179"/>
      <c r="H34" s="229"/>
      <c r="I34" s="228"/>
    </row>
    <row r="35" spans="2:9" x14ac:dyDescent="0.25">
      <c r="B35" s="169"/>
      <c r="C35" s="66" t="s">
        <v>195</v>
      </c>
      <c r="D35" s="11" t="s">
        <v>120</v>
      </c>
      <c r="E35" s="11" t="s">
        <v>192</v>
      </c>
      <c r="F35" s="186"/>
      <c r="G35" s="179"/>
      <c r="H35" s="229"/>
      <c r="I35" s="228"/>
    </row>
    <row r="36" spans="2:9" x14ac:dyDescent="0.25">
      <c r="B36" s="169"/>
      <c r="C36" s="66" t="s">
        <v>142</v>
      </c>
      <c r="D36" s="11" t="s">
        <v>120</v>
      </c>
      <c r="E36" s="11" t="s">
        <v>192</v>
      </c>
      <c r="F36" s="186"/>
      <c r="G36" s="179"/>
      <c r="H36" s="229"/>
      <c r="I36" s="228"/>
    </row>
    <row r="37" spans="2:9" ht="30" x14ac:dyDescent="0.25">
      <c r="B37" s="188"/>
      <c r="C37" s="66" t="s">
        <v>109</v>
      </c>
      <c r="D37" s="11" t="s">
        <v>120</v>
      </c>
      <c r="E37" s="11" t="s">
        <v>192</v>
      </c>
      <c r="F37" s="187"/>
      <c r="G37" s="179"/>
      <c r="H37" s="229"/>
      <c r="I37" s="228"/>
    </row>
    <row r="38" spans="2:9" ht="15.75" x14ac:dyDescent="0.25">
      <c r="B38" s="78">
        <v>3</v>
      </c>
      <c r="C38" s="54" t="s">
        <v>181</v>
      </c>
      <c r="D38" s="10"/>
      <c r="E38" s="10"/>
      <c r="F38" s="10"/>
      <c r="G38" s="48">
        <v>0</v>
      </c>
      <c r="H38" s="16">
        <v>1</v>
      </c>
      <c r="I38" s="50">
        <f>H38*G38</f>
        <v>0</v>
      </c>
    </row>
    <row r="39" spans="2:9" x14ac:dyDescent="0.25">
      <c r="B39" s="168"/>
      <c r="C39" s="67" t="s">
        <v>136</v>
      </c>
      <c r="D39" s="11" t="s">
        <v>120</v>
      </c>
      <c r="E39" s="11" t="s">
        <v>192</v>
      </c>
      <c r="F39" s="185"/>
      <c r="G39" s="225"/>
      <c r="H39" s="230"/>
      <c r="I39" s="226"/>
    </row>
    <row r="40" spans="2:9" x14ac:dyDescent="0.25">
      <c r="B40" s="169"/>
      <c r="C40" s="67" t="s">
        <v>81</v>
      </c>
      <c r="D40" s="11" t="s">
        <v>120</v>
      </c>
      <c r="E40" s="11" t="s">
        <v>192</v>
      </c>
      <c r="F40" s="187"/>
      <c r="G40" s="187"/>
      <c r="H40" s="198"/>
      <c r="I40" s="227"/>
    </row>
    <row r="41" spans="2:9" ht="15.75" thickBot="1" x14ac:dyDescent="0.3">
      <c r="B41" s="170"/>
      <c r="C41" s="176" t="s">
        <v>135</v>
      </c>
      <c r="D41" s="177"/>
      <c r="E41" s="177"/>
      <c r="F41" s="177"/>
      <c r="G41" s="177"/>
      <c r="H41" s="177"/>
      <c r="I41" s="93">
        <f>SUM(I3:I40)</f>
        <v>0</v>
      </c>
    </row>
  </sheetData>
  <mergeCells count="16">
    <mergeCell ref="I39:I40"/>
    <mergeCell ref="I4:I16"/>
    <mergeCell ref="I18:I37"/>
    <mergeCell ref="H4:H16"/>
    <mergeCell ref="H18:H37"/>
    <mergeCell ref="H39:H40"/>
    <mergeCell ref="G4:G16"/>
    <mergeCell ref="G18:G37"/>
    <mergeCell ref="B4:B16"/>
    <mergeCell ref="B18:B37"/>
    <mergeCell ref="B39:B41"/>
    <mergeCell ref="G39:G40"/>
    <mergeCell ref="C41:H41"/>
    <mergeCell ref="F4:F16"/>
    <mergeCell ref="F18:F37"/>
    <mergeCell ref="F39:F40"/>
  </mergeCells>
  <pageMargins left="0.7" right="0.7" top="0.78740157499999996" bottom="0.78740157499999996" header="0.3" footer="0.3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16"/>
  <sheetViews>
    <sheetView zoomScale="85" zoomScaleNormal="85" workbookViewId="0">
      <selection activeCell="C12" sqref="C12"/>
    </sheetView>
  </sheetViews>
  <sheetFormatPr defaultRowHeight="15" x14ac:dyDescent="0.25"/>
  <cols>
    <col min="1" max="1" width="6" customWidth="1"/>
    <col min="3" max="3" width="79.42578125" customWidth="1"/>
    <col min="4" max="4" width="14.85546875" customWidth="1"/>
    <col min="5" max="6" width="9.140625" style="99"/>
  </cols>
  <sheetData>
    <row r="1" spans="2:6" ht="19.5" thickBot="1" x14ac:dyDescent="0.3">
      <c r="C1" s="2" t="s">
        <v>182</v>
      </c>
      <c r="D1" s="25"/>
    </row>
    <row r="2" spans="2:6" ht="26.25" customHeight="1" thickBot="1" x14ac:dyDescent="0.3">
      <c r="B2" s="102" t="s">
        <v>200</v>
      </c>
      <c r="C2" s="103" t="s">
        <v>122</v>
      </c>
      <c r="D2" s="104" t="s">
        <v>119</v>
      </c>
      <c r="E2" s="105" t="s">
        <v>0</v>
      </c>
      <c r="F2" s="106" t="s">
        <v>139</v>
      </c>
    </row>
    <row r="3" spans="2:6" x14ac:dyDescent="0.25">
      <c r="B3" s="107">
        <v>1</v>
      </c>
      <c r="C3" s="232" t="s">
        <v>110</v>
      </c>
      <c r="D3" s="233"/>
      <c r="E3" s="233"/>
      <c r="F3" s="234"/>
    </row>
    <row r="4" spans="2:6" x14ac:dyDescent="0.25">
      <c r="B4" s="231"/>
      <c r="C4" s="108" t="s">
        <v>178</v>
      </c>
      <c r="D4" s="6" t="s">
        <v>120</v>
      </c>
      <c r="E4" s="109">
        <v>1</v>
      </c>
      <c r="F4" s="238"/>
    </row>
    <row r="5" spans="2:6" ht="30" x14ac:dyDescent="0.25">
      <c r="B5" s="231"/>
      <c r="C5" s="108" t="s">
        <v>218</v>
      </c>
      <c r="D5" s="6" t="s">
        <v>120</v>
      </c>
      <c r="E5" s="109">
        <v>1</v>
      </c>
      <c r="F5" s="239"/>
    </row>
    <row r="6" spans="2:6" ht="30" x14ac:dyDescent="0.25">
      <c r="B6" s="231"/>
      <c r="C6" s="108" t="s">
        <v>157</v>
      </c>
      <c r="D6" s="6" t="s">
        <v>120</v>
      </c>
      <c r="E6" s="109">
        <v>1</v>
      </c>
      <c r="F6" s="239"/>
    </row>
    <row r="7" spans="2:6" ht="30" x14ac:dyDescent="0.25">
      <c r="B7" s="231"/>
      <c r="C7" s="108" t="s">
        <v>225</v>
      </c>
      <c r="D7" s="6" t="s">
        <v>120</v>
      </c>
      <c r="E7" s="109">
        <v>1</v>
      </c>
      <c r="F7" s="239"/>
    </row>
    <row r="8" spans="2:6" x14ac:dyDescent="0.25">
      <c r="B8" s="231"/>
      <c r="C8" s="108" t="s">
        <v>231</v>
      </c>
      <c r="D8" s="6" t="s">
        <v>120</v>
      </c>
      <c r="E8" s="109">
        <v>1</v>
      </c>
      <c r="F8" s="239"/>
    </row>
    <row r="9" spans="2:6" ht="30" x14ac:dyDescent="0.25">
      <c r="B9" s="231"/>
      <c r="C9" s="108" t="s">
        <v>111</v>
      </c>
      <c r="D9" s="6" t="s">
        <v>120</v>
      </c>
      <c r="E9" s="109">
        <v>1</v>
      </c>
      <c r="F9" s="239"/>
    </row>
    <row r="10" spans="2:6" ht="90" x14ac:dyDescent="0.25">
      <c r="B10" s="231"/>
      <c r="C10" s="108" t="s">
        <v>212</v>
      </c>
      <c r="D10" s="6" t="s">
        <v>120</v>
      </c>
      <c r="E10" s="109">
        <v>1</v>
      </c>
      <c r="F10" s="239"/>
    </row>
    <row r="11" spans="2:6" x14ac:dyDescent="0.25">
      <c r="B11" s="231"/>
      <c r="C11" s="108" t="s">
        <v>179</v>
      </c>
      <c r="D11" s="6" t="s">
        <v>120</v>
      </c>
      <c r="E11" s="109">
        <v>1</v>
      </c>
      <c r="F11" s="239"/>
    </row>
    <row r="12" spans="2:6" ht="30" x14ac:dyDescent="0.25">
      <c r="B12" s="231"/>
      <c r="C12" s="108" t="s">
        <v>112</v>
      </c>
      <c r="D12" s="6" t="s">
        <v>120</v>
      </c>
      <c r="E12" s="109">
        <v>1</v>
      </c>
      <c r="F12" s="239"/>
    </row>
    <row r="13" spans="2:6" x14ac:dyDescent="0.25">
      <c r="B13" s="231"/>
      <c r="C13" s="108" t="s">
        <v>113</v>
      </c>
      <c r="D13" s="6" t="s">
        <v>120</v>
      </c>
      <c r="E13" s="109">
        <v>1</v>
      </c>
      <c r="F13" s="239"/>
    </row>
    <row r="14" spans="2:6" x14ac:dyDescent="0.25">
      <c r="B14" s="231"/>
      <c r="C14" s="108" t="s">
        <v>204</v>
      </c>
      <c r="D14" s="6" t="s">
        <v>120</v>
      </c>
      <c r="E14" s="109">
        <v>1</v>
      </c>
      <c r="F14" s="239"/>
    </row>
    <row r="15" spans="2:6" ht="45" x14ac:dyDescent="0.25">
      <c r="B15" s="231"/>
      <c r="C15" s="110" t="s">
        <v>114</v>
      </c>
      <c r="D15" s="6" t="s">
        <v>120</v>
      </c>
      <c r="E15" s="109">
        <v>1</v>
      </c>
      <c r="F15" s="240"/>
    </row>
    <row r="16" spans="2:6" ht="15.75" customHeight="1" thickBot="1" x14ac:dyDescent="0.3">
      <c r="B16" s="111"/>
      <c r="C16" s="235" t="s">
        <v>135</v>
      </c>
      <c r="D16" s="236"/>
      <c r="E16" s="237"/>
      <c r="F16" s="113">
        <v>0</v>
      </c>
    </row>
  </sheetData>
  <mergeCells count="4">
    <mergeCell ref="B4:B15"/>
    <mergeCell ref="C3:F3"/>
    <mergeCell ref="C16:E16"/>
    <mergeCell ref="F4:F15"/>
  </mergeCells>
  <pageMargins left="0.7" right="0.7" top="0.78740157499999996" bottom="0.78740157499999996" header="0.3" footer="0.3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6"/>
  <sheetViews>
    <sheetView zoomScale="85" zoomScaleNormal="85" workbookViewId="0">
      <selection activeCell="C14" sqref="C14"/>
    </sheetView>
  </sheetViews>
  <sheetFormatPr defaultRowHeight="15" x14ac:dyDescent="0.25"/>
  <cols>
    <col min="1" max="1" width="6" customWidth="1"/>
    <col min="3" max="3" width="79.42578125" customWidth="1"/>
    <col min="4" max="4" width="14.85546875" customWidth="1"/>
    <col min="5" max="6" width="9.140625" style="99"/>
  </cols>
  <sheetData>
    <row r="1" spans="2:6" ht="19.5" thickBot="1" x14ac:dyDescent="0.3">
      <c r="C1" s="2" t="s">
        <v>219</v>
      </c>
      <c r="D1" s="25"/>
    </row>
    <row r="2" spans="2:6" ht="26.25" customHeight="1" thickBot="1" x14ac:dyDescent="0.3">
      <c r="B2" s="102" t="s">
        <v>200</v>
      </c>
      <c r="C2" s="103" t="s">
        <v>122</v>
      </c>
      <c r="D2" s="104" t="s">
        <v>119</v>
      </c>
      <c r="E2" s="105" t="s">
        <v>0</v>
      </c>
      <c r="F2" s="106" t="s">
        <v>139</v>
      </c>
    </row>
    <row r="3" spans="2:6" x14ac:dyDescent="0.25">
      <c r="B3" s="107">
        <v>1</v>
      </c>
      <c r="C3" s="232" t="s">
        <v>219</v>
      </c>
      <c r="D3" s="233"/>
      <c r="E3" s="233"/>
      <c r="F3" s="234"/>
    </row>
    <row r="4" spans="2:6" x14ac:dyDescent="0.25">
      <c r="B4" s="231"/>
      <c r="C4" s="108" t="s">
        <v>220</v>
      </c>
      <c r="D4" s="6" t="s">
        <v>120</v>
      </c>
      <c r="E4" s="109">
        <v>1</v>
      </c>
      <c r="F4" s="112">
        <v>0</v>
      </c>
    </row>
    <row r="5" spans="2:6" x14ac:dyDescent="0.25">
      <c r="B5" s="231"/>
      <c r="C5" s="108" t="s">
        <v>230</v>
      </c>
      <c r="D5" s="6" t="s">
        <v>120</v>
      </c>
      <c r="E5" s="109">
        <v>1</v>
      </c>
      <c r="F5" s="112">
        <v>0</v>
      </c>
    </row>
    <row r="6" spans="2:6" ht="15.75" customHeight="1" thickBot="1" x14ac:dyDescent="0.3">
      <c r="B6" s="111"/>
      <c r="C6" s="235" t="s">
        <v>135</v>
      </c>
      <c r="D6" s="236"/>
      <c r="E6" s="237"/>
      <c r="F6" s="113">
        <f>SUM(F4:F5)</f>
        <v>0</v>
      </c>
    </row>
  </sheetData>
  <mergeCells count="3">
    <mergeCell ref="C3:F3"/>
    <mergeCell ref="B4:B5"/>
    <mergeCell ref="C6:E6"/>
  </mergeCells>
  <pageMargins left="0.7" right="0.7" top="0.78740157499999996" bottom="0.78740157499999996" header="0.3" footer="0.3"/>
  <pageSetup paperSize="9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1"/>
  <sheetViews>
    <sheetView zoomScale="85" zoomScaleNormal="85" workbookViewId="0">
      <selection activeCell="D23" sqref="D23"/>
    </sheetView>
  </sheetViews>
  <sheetFormatPr defaultRowHeight="15" x14ac:dyDescent="0.25"/>
  <cols>
    <col min="1" max="1" width="57.140625" customWidth="1"/>
    <col min="2" max="2" width="33" style="128" customWidth="1"/>
    <col min="3" max="3" width="17.5703125" style="128" customWidth="1"/>
    <col min="4" max="4" width="22.28515625" style="128" customWidth="1"/>
    <col min="5" max="5" width="15.5703125" style="128" customWidth="1"/>
    <col min="6" max="6" width="15.42578125" style="128" customWidth="1"/>
  </cols>
  <sheetData>
    <row r="1" spans="1:6" ht="18.75" x14ac:dyDescent="0.3">
      <c r="A1" s="150" t="s">
        <v>236</v>
      </c>
      <c r="B1" s="133"/>
    </row>
    <row r="2" spans="1:6" ht="15.75" thickBot="1" x14ac:dyDescent="0.3"/>
    <row r="3" spans="1:6" x14ac:dyDescent="0.25">
      <c r="A3" s="143"/>
      <c r="B3" s="144" t="s">
        <v>239</v>
      </c>
      <c r="C3" s="144" t="s">
        <v>258</v>
      </c>
      <c r="D3" s="144" t="s">
        <v>233</v>
      </c>
      <c r="E3" s="144" t="s">
        <v>234</v>
      </c>
      <c r="F3" s="137" t="s">
        <v>235</v>
      </c>
    </row>
    <row r="4" spans="1:6" x14ac:dyDescent="0.25">
      <c r="A4" s="138" t="str">
        <f>Switche!C3</f>
        <v>Optický páteřní propoje mezi rovzaděči (páteřní switch)</v>
      </c>
      <c r="B4" s="145">
        <f>Switche!H3</f>
        <v>1</v>
      </c>
      <c r="C4" s="109" t="s">
        <v>242</v>
      </c>
      <c r="D4" s="109">
        <v>4</v>
      </c>
      <c r="E4" s="109">
        <v>0</v>
      </c>
      <c r="F4" s="153">
        <v>11</v>
      </c>
    </row>
    <row r="5" spans="1:6" x14ac:dyDescent="0.25">
      <c r="A5" s="141"/>
      <c r="B5" s="109"/>
      <c r="C5" s="109"/>
      <c r="D5" s="109"/>
      <c r="E5" s="109"/>
      <c r="F5" s="153"/>
    </row>
    <row r="6" spans="1:6" x14ac:dyDescent="0.25">
      <c r="A6" s="156" t="str">
        <f>Switche!C16</f>
        <v>Aktivní prvek 48x 1Gps PoE</v>
      </c>
      <c r="B6" s="157">
        <f>Switche!H16</f>
        <v>7</v>
      </c>
      <c r="C6" s="152"/>
      <c r="D6" s="152"/>
      <c r="E6" s="152"/>
      <c r="F6" s="154"/>
    </row>
    <row r="7" spans="1:6" x14ac:dyDescent="0.25">
      <c r="A7" s="138"/>
      <c r="B7" s="158">
        <v>1</v>
      </c>
      <c r="C7" s="109" t="s">
        <v>257</v>
      </c>
      <c r="D7" s="109">
        <v>30</v>
      </c>
      <c r="E7" s="109">
        <v>3</v>
      </c>
      <c r="F7" s="153">
        <v>2</v>
      </c>
    </row>
    <row r="8" spans="1:6" x14ac:dyDescent="0.25">
      <c r="A8" s="141"/>
      <c r="B8" s="109">
        <v>1</v>
      </c>
      <c r="C8" s="109" t="s">
        <v>241</v>
      </c>
      <c r="D8" s="109">
        <v>29</v>
      </c>
      <c r="E8" s="109">
        <v>2</v>
      </c>
      <c r="F8" s="153">
        <v>2</v>
      </c>
    </row>
    <row r="9" spans="1:6" x14ac:dyDescent="0.25">
      <c r="A9" s="141"/>
      <c r="B9" s="109">
        <v>1</v>
      </c>
      <c r="C9" s="109" t="s">
        <v>243</v>
      </c>
      <c r="D9" s="109">
        <v>29</v>
      </c>
      <c r="E9" s="109">
        <v>1</v>
      </c>
      <c r="F9" s="153">
        <v>2</v>
      </c>
    </row>
    <row r="10" spans="1:6" x14ac:dyDescent="0.25">
      <c r="A10" s="141"/>
      <c r="B10" s="109">
        <v>1</v>
      </c>
      <c r="C10" s="109" t="s">
        <v>246</v>
      </c>
      <c r="D10" s="109">
        <v>29</v>
      </c>
      <c r="E10" s="109">
        <v>1</v>
      </c>
      <c r="F10" s="153">
        <v>2</v>
      </c>
    </row>
    <row r="11" spans="1:6" x14ac:dyDescent="0.25">
      <c r="A11" s="141"/>
      <c r="B11" s="109">
        <v>1</v>
      </c>
      <c r="C11" s="109" t="s">
        <v>247</v>
      </c>
      <c r="D11" s="109">
        <v>58</v>
      </c>
      <c r="E11" s="109">
        <v>3</v>
      </c>
      <c r="F11" s="153">
        <v>2</v>
      </c>
    </row>
    <row r="12" spans="1:6" x14ac:dyDescent="0.25">
      <c r="A12" s="141"/>
      <c r="B12" s="109">
        <v>1</v>
      </c>
      <c r="C12" s="109" t="s">
        <v>252</v>
      </c>
      <c r="D12" s="109">
        <v>45</v>
      </c>
      <c r="E12" s="109">
        <v>2</v>
      </c>
      <c r="F12" s="153">
        <v>2</v>
      </c>
    </row>
    <row r="13" spans="1:6" x14ac:dyDescent="0.25">
      <c r="A13" s="141"/>
      <c r="B13" s="109">
        <v>1</v>
      </c>
      <c r="C13" s="109" t="s">
        <v>253</v>
      </c>
      <c r="D13" s="109">
        <v>31</v>
      </c>
      <c r="E13" s="109">
        <v>2</v>
      </c>
      <c r="F13" s="153">
        <v>2</v>
      </c>
    </row>
    <row r="14" spans="1:6" x14ac:dyDescent="0.25">
      <c r="A14" s="141"/>
      <c r="B14" s="109">
        <v>1</v>
      </c>
      <c r="C14" s="109" t="s">
        <v>276</v>
      </c>
      <c r="D14" s="109"/>
      <c r="E14" s="109"/>
      <c r="F14" s="153"/>
    </row>
    <row r="15" spans="1:6" x14ac:dyDescent="0.25">
      <c r="A15" s="156" t="str">
        <f>Switche!C28</f>
        <v>Aktivní prvek 24x 1Gps PoE</v>
      </c>
      <c r="B15" s="157">
        <f>Switche!H28</f>
        <v>3</v>
      </c>
      <c r="C15" s="152"/>
      <c r="D15" s="152"/>
      <c r="E15" s="152"/>
      <c r="F15" s="154"/>
    </row>
    <row r="16" spans="1:6" x14ac:dyDescent="0.25">
      <c r="A16" s="141"/>
      <c r="B16" s="109">
        <v>2</v>
      </c>
      <c r="C16" s="109" t="s">
        <v>244</v>
      </c>
      <c r="D16" s="109">
        <v>9</v>
      </c>
      <c r="E16" s="109">
        <v>0</v>
      </c>
      <c r="F16" s="153">
        <v>2</v>
      </c>
    </row>
    <row r="17" spans="1:6" x14ac:dyDescent="0.25">
      <c r="A17" s="141"/>
      <c r="B17" s="109">
        <v>1</v>
      </c>
      <c r="C17" s="109" t="s">
        <v>256</v>
      </c>
      <c r="D17" s="109">
        <v>22</v>
      </c>
      <c r="E17" s="109">
        <v>2</v>
      </c>
      <c r="F17" s="153">
        <v>2</v>
      </c>
    </row>
    <row r="18" spans="1:6" x14ac:dyDescent="0.25">
      <c r="A18" s="151"/>
      <c r="B18" s="152"/>
      <c r="C18" s="152"/>
      <c r="D18" s="152">
        <f>SUM(D4:D17)</f>
        <v>286</v>
      </c>
      <c r="E18" s="152">
        <f>SUM(E4:E17)</f>
        <v>16</v>
      </c>
      <c r="F18" s="152">
        <f>SUM(F4:F17)</f>
        <v>29</v>
      </c>
    </row>
    <row r="19" spans="1:6" x14ac:dyDescent="0.25">
      <c r="A19" s="138" t="str">
        <f>'Centrální server'!C3</f>
        <v>Centrální server pro autorizaci uživatelů a výukový SW</v>
      </c>
      <c r="B19" s="146">
        <f>'Centrální server'!H3</f>
        <v>1</v>
      </c>
      <c r="C19" s="109" t="s">
        <v>242</v>
      </c>
      <c r="D19" s="109"/>
      <c r="E19" s="109"/>
      <c r="F19" s="153"/>
    </row>
    <row r="20" spans="1:6" x14ac:dyDescent="0.25">
      <c r="A20" s="138" t="str">
        <f>'Centrální server'!C16</f>
        <v>UPS</v>
      </c>
      <c r="B20" s="146">
        <f>'Centrální server'!H16</f>
        <v>1</v>
      </c>
      <c r="C20" s="109" t="s">
        <v>242</v>
      </c>
      <c r="D20" s="109"/>
      <c r="E20" s="109"/>
      <c r="F20" s="153"/>
    </row>
    <row r="21" spans="1:6" x14ac:dyDescent="0.25">
      <c r="A21" s="138" t="str">
        <f>'Centrální server'!C23</f>
        <v>Zálohovací síťové úložiště  - 6TB</v>
      </c>
      <c r="B21" s="146">
        <f>'Centrální server'!H23</f>
        <v>1</v>
      </c>
      <c r="C21" s="109" t="s">
        <v>242</v>
      </c>
      <c r="D21" s="109"/>
      <c r="E21" s="109"/>
      <c r="F21" s="153"/>
    </row>
    <row r="22" spans="1:6" x14ac:dyDescent="0.25">
      <c r="A22" s="138" t="str">
        <f>'Centrální bezpečnostní brána'!C3</f>
        <v>Centrální bezpečnostní brána</v>
      </c>
      <c r="B22" s="145">
        <f>'Centrální bezpečnostní brána'!H3</f>
        <v>1</v>
      </c>
      <c r="C22" s="109" t="s">
        <v>242</v>
      </c>
      <c r="D22" s="109"/>
      <c r="E22" s="109"/>
      <c r="F22" s="153"/>
    </row>
    <row r="23" spans="1:6" ht="15.75" thickBot="1" x14ac:dyDescent="0.3">
      <c r="A23" s="147" t="str">
        <f>'Centrální router'!C3</f>
        <v>Centrální síťový prvek - router a firewall pro 210 žáků</v>
      </c>
      <c r="B23" s="148">
        <f>'Centrální router'!H3</f>
        <v>1</v>
      </c>
      <c r="C23" s="149" t="s">
        <v>242</v>
      </c>
      <c r="D23" s="149"/>
      <c r="E23" s="149"/>
      <c r="F23" s="155"/>
    </row>
    <row r="26" spans="1:6" ht="15.75" thickBot="1" x14ac:dyDescent="0.3"/>
    <row r="27" spans="1:6" x14ac:dyDescent="0.25">
      <c r="A27" s="136" t="s">
        <v>240</v>
      </c>
      <c r="B27" s="137" t="s">
        <v>263</v>
      </c>
      <c r="C27" s="135"/>
      <c r="D27" s="135"/>
      <c r="E27" s="135"/>
      <c r="F27" s="135"/>
    </row>
    <row r="28" spans="1:6" ht="39.75" customHeight="1" x14ac:dyDescent="0.25">
      <c r="A28" s="138" t="s">
        <v>248</v>
      </c>
      <c r="B28" s="139" t="s">
        <v>250</v>
      </c>
    </row>
    <row r="29" spans="1:6" ht="84" customHeight="1" x14ac:dyDescent="0.25">
      <c r="A29" s="138" t="s">
        <v>249</v>
      </c>
      <c r="B29" s="140" t="s">
        <v>251</v>
      </c>
    </row>
    <row r="30" spans="1:6" ht="75.75" thickBot="1" x14ac:dyDescent="0.3">
      <c r="A30" s="160" t="s">
        <v>254</v>
      </c>
      <c r="B30" s="142" t="s">
        <v>255</v>
      </c>
    </row>
    <row r="31" spans="1:6" x14ac:dyDescent="0.25">
      <c r="B31" s="134"/>
    </row>
  </sheetData>
  <pageMargins left="0.7" right="0.7" top="0.78740157499999996" bottom="0.78740157499999996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B00A09D1B2EB6649A1FC3B48C6365DB9" ma:contentTypeVersion="0" ma:contentTypeDescription="Vytvoří nový dokument" ma:contentTypeScope="" ma:versionID="7b2f09968a715a073705276b5528fa4e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791e2fbbf3efe6f5ad217f05f8c142fe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25171BD-E080-45AB-A75C-0C8D2B728610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1FB14C5E-3072-444C-8BFE-1919C8D76BA5}">
  <ds:schemaRefs>
    <ds:schemaRef ds:uri="http://www.w3.org/XML/1998/namespace"/>
    <ds:schemaRef ds:uri="http://schemas.microsoft.com/office/2006/documentManagement/types"/>
    <ds:schemaRef ds:uri="http://schemas.openxmlformats.org/package/2006/metadata/core-properties"/>
    <ds:schemaRef ds:uri="http://schemas.microsoft.com/office/2006/metadata/properties"/>
    <ds:schemaRef ds:uri="http://purl.org/dc/terms/"/>
    <ds:schemaRef ds:uri="http://purl.org/dc/dcmitype/"/>
    <ds:schemaRef ds:uri="http://schemas.microsoft.com/office/infopath/2007/PartnerControls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FA3E9A51-7C19-4F3B-B72C-B09766995F7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9</vt:i4>
      </vt:variant>
    </vt:vector>
  </HeadingPairs>
  <TitlesOfParts>
    <vt:vector size="9" baseType="lpstr">
      <vt:lpstr>IT Celkem</vt:lpstr>
      <vt:lpstr>Centrální router</vt:lpstr>
      <vt:lpstr>Centrální bezpečnostní brána</vt:lpstr>
      <vt:lpstr>Centrální server</vt:lpstr>
      <vt:lpstr>Switche</vt:lpstr>
      <vt:lpstr>Wifi</vt:lpstr>
      <vt:lpstr>Celková dokumentace</vt:lpstr>
      <vt:lpstr>Demontáže</vt:lpstr>
      <vt:lpstr>Umístění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2018-01-30T21:52:57Z</dcterms:created>
  <dcterms:modified xsi:type="dcterms:W3CDTF">2019-02-11T12:41:02Z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0x010100B00A09D1B2EB6649A1FC3B48C6365DB9</vt:lpwstr>
  </property>
</Properties>
</file>