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5. Výkaz výmer" sheetId="1" r:id="rId1"/>
  </sheets>
  <definedNames>
    <definedName name="_xlnm.Print_Titles" localSheetId="0">'5. Výkaz výmer'!$10:$12</definedName>
  </definedNames>
  <calcPr fullCalcOnLoad="1"/>
</workbook>
</file>

<file path=xl/sharedStrings.xml><?xml version="1.0" encoding="utf-8"?>
<sst xmlns="http://schemas.openxmlformats.org/spreadsheetml/2006/main" count="406" uniqueCount="289">
  <si>
    <t>Stavba:   Śportový areál Záblatie</t>
  </si>
  <si>
    <t>Objekt:   športový areál Záblatie -šatne a sociálne zariadenie</t>
  </si>
  <si>
    <t>Objednávateľ:   Mesto Trenčín,Mierové námestie č.2,TN</t>
  </si>
  <si>
    <t xml:space="preserve">Zhotoviteľ:   </t>
  </si>
  <si>
    <t xml:space="preserve">Spracoval:   </t>
  </si>
  <si>
    <t>Miesto:  Trenčín- Záblatie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</si>
  <si>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</si>
  <si>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</si>
  <si>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</si>
  <si>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</si>
  <si>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</si>
  <si>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</si>
  <si>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</si>
  <si>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</si>
  <si>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</si>
  <si>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</si>
  <si>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</si>
  <si>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</si>
  <si>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</si>
  <si>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</si>
  <si>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</si>
  <si>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</si>
  <si>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</si>
  <si>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121101111</t>
  </si>
  <si>
    <t xml:space="preserve">Odstránenie ornice s vodor. premiestn. na hromady, so zložením na vzdialenosť do 100 m a do 100m3   </t>
  </si>
  <si>
    <t>m3</t>
  </si>
  <si>
    <t>122201101</t>
  </si>
  <si>
    <t xml:space="preserve">Odkopávka a prekopávka nezapažená v hornine 3, do 100 m3   </t>
  </si>
  <si>
    <t>122201109</t>
  </si>
  <si>
    <t xml:space="preserve">Odkopávky a prekopávky nezapažené. Príplatok k cenám za lepivosť horniny 3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</si>
  <si>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</si>
  <si>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</si>
  <si>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</si>
  <si>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</si>
  <si>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162201101</t>
  </si>
  <si>
    <t xml:space="preserve">Vodorovné premiestnenie výkopku z horniny 1-4 do 20m-ornica   </t>
  </si>
  <si>
    <t>1622011011</t>
  </si>
  <si>
    <t xml:space="preserve">Vodorovné premiestnenie výkopku z horniny 1-4 do 20m-zemina   </t>
  </si>
  <si>
    <t>162501102</t>
  </si>
  <si>
    <t xml:space="preserve">Vodorovné premiestnenie výkopku  po spevnenej ceste z  horniny tr.1-4, do 100 m3 na vzdialenosť do 3000 m   </t>
  </si>
  <si>
    <t>162501105</t>
  </si>
  <si>
    <t xml:space="preserve">Vodorovné premiestnenie výkopku  po spevnenej ceste z  horniny tr.1-4, do 100 m3, príplatok k cene za každých ďalšich a začatých 1000 m   </t>
  </si>
  <si>
    <t>171201201</t>
  </si>
  <si>
    <t xml:space="preserve">Uloženie sypaniny na skládky do 100 m3-ornica   </t>
  </si>
  <si>
    <t>1712012011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</si>
  <si>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</si>
  <si>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</si>
  <si>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</si>
  <si>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</si>
  <si>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>174101001</t>
  </si>
  <si>
    <t xml:space="preserve">Zásyp sypaninou so zhutnením jám, šachiet, rýh, zárezov alebo okolo objektov do 100 m3   </t>
  </si>
  <si>
    <t>181101102</t>
  </si>
  <si>
    <t xml:space="preserve">Úprava pláne v zárezoch v hornine 1-4 so zhutnením   </t>
  </si>
  <si>
    <t>m2</t>
  </si>
  <si>
    <t>181301105</t>
  </si>
  <si>
    <t xml:space="preserve">Rozprestretie zeminy na pozemku   </t>
  </si>
  <si>
    <t xml:space="preserve">Zakladanie   </t>
  </si>
  <si>
    <t>215901101</t>
  </si>
  <si>
    <t xml:space="preserve">Zhutnenie podložia z rastlej horniny 1 až 4 pod násypy, z hornina súdržných do 92 % PS a nesúdržných   </t>
  </si>
  <si>
    <t>271571111</t>
  </si>
  <si>
    <t xml:space="preserve">Vankúše zhutnené pod základy zo štrkopiesku   </t>
  </si>
  <si>
    <t>273313611</t>
  </si>
  <si>
    <t xml:space="preserve">Betón základových dosiek, prostý tr. C 16/20   </t>
  </si>
  <si>
    <t>273351215</t>
  </si>
  <si>
    <t xml:space="preserve">Debnenie stien základových dosiek, zhotovenie-dielce   </t>
  </si>
  <si>
    <t>273351216</t>
  </si>
  <si>
    <t xml:space="preserve">Debnenie stien základových dosiek, odstránenie-dielce   </t>
  </si>
  <si>
    <t>273362021</t>
  </si>
  <si>
    <t xml:space="preserve">Výstuž základových dosiek zo zvár. sietí KARI   </t>
  </si>
  <si>
    <t>274271302</t>
  </si>
  <si>
    <t xml:space="preserve">Murivo základových pásov (m3) PREMAC 50x25x25 s betónovou výplňou C 16/20 hr. 250 mm   </t>
  </si>
  <si>
    <t>274271303</t>
  </si>
  <si>
    <t xml:space="preserve">Murivo základových pásov (m3) PREMAC 50x30x25 s betónovou výplňou C 16/20 hr. 300 mm   </t>
  </si>
  <si>
    <t>274321411</t>
  </si>
  <si>
    <t xml:space="preserve">Betón základových pásov, železový (bez výstuže), tr. C 25/30   </t>
  </si>
  <si>
    <t>274361825</t>
  </si>
  <si>
    <t xml:space="preserve">Výstuž pre murivo základových pásov PREMAC s betónovou výplňou z ocele 10505   </t>
  </si>
  <si>
    <t xml:space="preserve">Zvislé a kompletné konštrukcie   </t>
  </si>
  <si>
    <t>311231463</t>
  </si>
  <si>
    <t xml:space="preserve">Murivo nosné (m3) z tehál pálených HELUZ 25 P 15 na pero a drážku, na maltu MVC (250x375x238)   </t>
  </si>
  <si>
    <t>311231468</t>
  </si>
  <si>
    <t xml:space="preserve">Murivo nosné (m3) z tehál pálených HELUZ 30 P 15 na pero a drážku, na maltu MVC (300x247x238)   </t>
  </si>
  <si>
    <t>317161201</t>
  </si>
  <si>
    <t xml:space="preserve">Preklad nosný keramický vysoký HELUZ, šírky 70 mm, výšky 238 mm, dĺžky 1000 mm   </t>
  </si>
  <si>
    <t>ks</t>
  </si>
  <si>
    <t>317161203</t>
  </si>
  <si>
    <t xml:space="preserve">Preklad nosný keramický vysoký HELUZ, šírky 70 mm, výšky 238 mm, dĺžky 1500 mm   </t>
  </si>
  <si>
    <t>317161205</t>
  </si>
  <si>
    <t xml:space="preserve">Preklad nosný keramický vysoký HELUZ, šírky 70 mm, výšky 238 mm, dĺžky 2000 mm   </t>
  </si>
  <si>
    <t>317161251</t>
  </si>
  <si>
    <t xml:space="preserve">Preklad keramický plochý HELUZ, šírky 115 mm, výšky 71 mm, dĺžky 1000 mm   </t>
  </si>
  <si>
    <t>342243104</t>
  </si>
  <si>
    <t xml:space="preserve">Priečky z tehál pálených HELUZ 14 P 10 na pero a drážku, na maltu MVC 2,5 (140x497x238)   </t>
  </si>
  <si>
    <t xml:space="preserve">Vodorovné konštrukcie   </t>
  </si>
  <si>
    <t>411127001</t>
  </si>
  <si>
    <t xml:space="preserve">Strop z nosníkov  Prescot hr. 250 mm   </t>
  </si>
  <si>
    <t>411127150</t>
  </si>
  <si>
    <t xml:space="preserve">Nadbetónovanie stropu Prescot -hr. 50 mm   </t>
  </si>
  <si>
    <t>411321314</t>
  </si>
  <si>
    <t xml:space="preserve">Betón stropov doskových a trámových,  železový tr. C 20/25- spádový betón hr.50 -150 mm   </t>
  </si>
  <si>
    <t>411351103</t>
  </si>
  <si>
    <t xml:space="preserve">Debnenie stropov vložkovych zhotovenie   </t>
  </si>
  <si>
    <t>411351104</t>
  </si>
  <si>
    <t xml:space="preserve">Debnenie stropov vložkovych odstránenie   </t>
  </si>
  <si>
    <t>411361921</t>
  </si>
  <si>
    <t xml:space="preserve">Výstuž stropov doskových, trámových, vložkových,konzolových alebo balkónových, zo zváraných sietí   </t>
  </si>
  <si>
    <t>417321414</t>
  </si>
  <si>
    <t xml:space="preserve">Betón stužujúcich pásov a vencov železový tr. C 20/25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</si>
  <si>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</si>
  <si>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</si>
  <si>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</si>
  <si>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</si>
  <si>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417361821</t>
  </si>
  <si>
    <t xml:space="preserve">Výstuž stužujúcich pásov a vencov z betonárskej ocele 10505   </t>
  </si>
  <si>
    <t xml:space="preserve">Úpravy povrchov, podlahy, osadenie   </t>
  </si>
  <si>
    <t>611421133</t>
  </si>
  <si>
    <t xml:space="preserve">Vnútorná omietka vápenná alebo vápennocementová stropov štuková   </t>
  </si>
  <si>
    <t>611461111</t>
  </si>
  <si>
    <t xml:space="preserve">Príprava vnútorného podkladu stropov BAUMIT, cementový Prednástrek (Baumit Vorspritzer 2 mm), ručné nanášanie   </t>
  </si>
  <si>
    <t>612421637</t>
  </si>
  <si>
    <t xml:space="preserve">Vnútorná omietka vápenná alebo vápennocementová v podlaží a v schodisku stien štuková   </t>
  </si>
  <si>
    <t>612465111</t>
  </si>
  <si>
    <t xml:space="preserve">Príprava vnútorného podkladu stien BAUMIT, cementový Prednástrek (Baumit Vorspritzer 2 mm), ručné nanášanie   </t>
  </si>
  <si>
    <t>622411111</t>
  </si>
  <si>
    <t xml:space="preserve">Farbenie vonkajšej omietky stien, pilierov do troch farieb do III. st., zložitosti   </t>
  </si>
  <si>
    <t>622421143</t>
  </si>
  <si>
    <t xml:space="preserve">Vonkajšia omietka vápenná stien štuková v stupni zložitosti 1-2   </t>
  </si>
  <si>
    <t>622465111</t>
  </si>
  <si>
    <t xml:space="preserve">Vonkajšia omietka stien Weber - Terranova, marmolit, mramorové zrná, jemnozrnná   </t>
  </si>
  <si>
    <t>622466111</t>
  </si>
  <si>
    <t xml:space="preserve">Príprava vonkajšieho podkladu stien BAUMIT, cementový Prednástrek (Baumit Vorspritzer 2 mm), ručné nanášanie   </t>
  </si>
  <si>
    <t>625250211</t>
  </si>
  <si>
    <t xml:space="preserve">Kontaktný zatepľovací systém hr. 150 mm PCI MultiTherm MP - grafitový EPS, skrutkovacie kotvy   </t>
  </si>
  <si>
    <t>632440026</t>
  </si>
  <si>
    <t xml:space="preserve">Anhydritový samonivelizačný liaty poter Baumit Alpha 3000, triedy CA-C30-F6 , hr. 53-55 mm   </t>
  </si>
  <si>
    <t>28300104001</t>
  </si>
  <si>
    <t xml:space="preserve">Parozábrana - fólia PE hrúbka 0,2 mm   </t>
  </si>
  <si>
    <t>632477005</t>
  </si>
  <si>
    <t xml:space="preserve">Nivelačná stierka podlahová KNAUF hrúbky 3 mm   </t>
  </si>
  <si>
    <t>9</t>
  </si>
  <si>
    <t xml:space="preserve">Ostatné konštrukcie a práce-búranie   </t>
  </si>
  <si>
    <t>941941031</t>
  </si>
  <si>
    <t xml:space="preserve">Montáž lešenia ľahkého pracovného radového s podlahami šírky od 0,80 do 1,00 m, výšky do 10 m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</si>
  <si>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</si>
  <si>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</si>
  <si>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941944831</t>
  </si>
  <si>
    <t xml:space="preserve">Demontáž lešenia ľahkého pracovného radového bez podláh šírky od 0,80 do 1,00 m, výšky do 10 m   </t>
  </si>
  <si>
    <t>941955001</t>
  </si>
  <si>
    <t xml:space="preserve">Lešenie ľahké pracovné pomocné, s výškou lešeňovej podlahy do 1,20 m   </t>
  </si>
  <si>
    <t>952901111</t>
  </si>
  <si>
    <t xml:space="preserve">Vyčistenie budov pri výške podlaží do 4m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</si>
  <si>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</si>
  <si>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</si>
  <si>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</si>
  <si>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</si>
  <si>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</si>
  <si>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</si>
  <si>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</si>
  <si>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</si>
  <si>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</si>
  <si>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</si>
  <si>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1116315000</t>
  </si>
  <si>
    <t xml:space="preserve">Lak asfaltový ALP-PENETRAL v sudoch   </t>
  </si>
  <si>
    <t>711113131</t>
  </si>
  <si>
    <t xml:space="preserve">Izolácie proti zemnej vlhkosti a povrchovej vode AQUAFIN 2K hr. 2 mm na ploche vodorovnej   </t>
  </si>
  <si>
    <t>711113141</t>
  </si>
  <si>
    <t xml:space="preserve">Izolácia proti zemnej vlhkosti a povrchovej vodeI AQUAFIN 2K hr. 2 mm na ploche zvislej   </t>
  </si>
  <si>
    <t>711132107</t>
  </si>
  <si>
    <t xml:space="preserve">Zhotovenie izolácie proti zemnej vlhkosti nopovou fóloiu položenou voľne na ploche zvislej   </t>
  </si>
  <si>
    <t>6288000630</t>
  </si>
  <si>
    <t xml:space="preserve">Nopová fólia FONDALINE proti vlhkosti s radónovou ochranou PLUS 400, výška nopu 8 mm   </t>
  </si>
  <si>
    <t>711141559</t>
  </si>
  <si>
    <t xml:space="preserve">Zhotovenie  izolácie proti zemnej vlhkosti a tlakovej vode vodorovná NAIP pritavením   </t>
  </si>
  <si>
    <t>6285271250</t>
  </si>
  <si>
    <t xml:space="preserve">Asfaltovaný pás pre spodné vrstvy hydroizolačných systémov,FOALBIT AL S 40 (parotesná zábrana a protiradónová izolácia)   </t>
  </si>
  <si>
    <t>9987112011</t>
  </si>
  <si>
    <t xml:space="preserve">Presun hmôt pre izoláciu proti vode v objektoch výšky do 6 m   </t>
  </si>
  <si>
    <t>%</t>
  </si>
  <si>
    <t>712</t>
  </si>
  <si>
    <t xml:space="preserve">Izolácie striech   </t>
  </si>
  <si>
    <t>712290010</t>
  </si>
  <si>
    <t xml:space="preserve">Zhotovenie parozábrany pre strechy ploché do 10°   </t>
  </si>
  <si>
    <t>2832990190</t>
  </si>
  <si>
    <t xml:space="preserve">Parozábrana Fatrapar E hr.0,15mm, š.2m, balenie: 200m2   </t>
  </si>
  <si>
    <t>712311101</t>
  </si>
  <si>
    <t xml:space="preserve">Zhotovenie povlakovej krytiny striech plochých do 10° za studena náterom penetračným   </t>
  </si>
  <si>
    <t>712370060</t>
  </si>
  <si>
    <t xml:space="preserve">Zhotovenie povlakovej krytiny striech plochých do 10° PVC-P fóliou celoplošne lepenou so zvarením spoju   </t>
  </si>
  <si>
    <t>2214311000</t>
  </si>
  <si>
    <t xml:space="preserve">Toluén pre nitráciu   </t>
  </si>
  <si>
    <t>2474733000</t>
  </si>
  <si>
    <t xml:space="preserve">Lepidlo polyuretánové univerzálne   </t>
  </si>
  <si>
    <t>kg</t>
  </si>
  <si>
    <t>2832990170</t>
  </si>
  <si>
    <t xml:space="preserve">Zálievka Z 01, balenie:2,5kg   </t>
  </si>
  <si>
    <t>2833000150</t>
  </si>
  <si>
    <t xml:space="preserve">FATRAFOL-S 810 hydroizolačná fólia hr.2,0 mm, š.1,3m šedá   </t>
  </si>
  <si>
    <t>998712202</t>
  </si>
  <si>
    <t xml:space="preserve">Presun hmôt pre izoláciu povlakovej krytiny v objektoch výšky nad 6 do 12 m   </t>
  </si>
  <si>
    <t>713</t>
  </si>
  <si>
    <t xml:space="preserve">Izolácie tepelné   </t>
  </si>
  <si>
    <t>713112111</t>
  </si>
  <si>
    <t xml:space="preserve">Montáž tepelnej izolácie stropov polystyrénom, vrchom kladenou voľne   </t>
  </si>
  <si>
    <t>2837650280</t>
  </si>
  <si>
    <t xml:space="preserve">Styrodur 3035 CS extrudovaný polystyrén - XPS hrúbka 100 mm   </t>
  </si>
  <si>
    <t>7131121111</t>
  </si>
  <si>
    <t xml:space="preserve">Montáž tepelnej izolácie stropov polystyrénom, vrchom kladenou voľne -2x   </t>
  </si>
  <si>
    <t>2837600200</t>
  </si>
  <si>
    <t xml:space="preserve">EPS polystyrén hr. 2x 150 mm   </t>
  </si>
  <si>
    <t>713121111</t>
  </si>
  <si>
    <t xml:space="preserve">Montáž tepelnej izolácie podláh minerálnou vlnou, kladená voľne v jednej vrstve   </t>
  </si>
  <si>
    <t>6314150550</t>
  </si>
  <si>
    <t xml:space="preserve">Tepelná izolácia podlahy NOBASIL PTN, čadičová minerálna izolácia - doska hr.150 mm   </t>
  </si>
  <si>
    <t>713132133</t>
  </si>
  <si>
    <t xml:space="preserve">Montáž tepelnej izolácie stien polystyrénom, bodovým prilepením   </t>
  </si>
  <si>
    <t>2837500150</t>
  </si>
  <si>
    <t xml:space="preserve">Styrodur 3000 CS extrudovaný polystyrén - XPS hrúbka 50 mm   </t>
  </si>
  <si>
    <t>9987132011</t>
  </si>
  <si>
    <t xml:space="preserve">Presun hmôt pre izolácie tepelné v objektoch výšky do 6 m   </t>
  </si>
  <si>
    <t>764</t>
  </si>
  <si>
    <t xml:space="preserve">Konštrukcie klampiarske   </t>
  </si>
  <si>
    <t>764333460</t>
  </si>
  <si>
    <t xml:space="preserve">Lemovanie z pozinkovaného farbeného PZf plechu, múrov na plochých strechách r.š. 660 mm   </t>
  </si>
  <si>
    <t>m</t>
  </si>
  <si>
    <t>764352427</t>
  </si>
  <si>
    <t xml:space="preserve">Žľaby z pozinkovaného farbeného PZf plechu, pododkvapové polkruhové r.š. 330 mm   </t>
  </si>
  <si>
    <t>764359411</t>
  </si>
  <si>
    <t xml:space="preserve">Kotlík kónický z pozinkovaného farbeného PZf plechu, pre rúry s priemerom do 100 mm   </t>
  </si>
  <si>
    <t>764454453</t>
  </si>
  <si>
    <t xml:space="preserve">Zvodové rúry z pozinkovaného farbeného PZf plechu, kruhové priemer 100 mm   </t>
  </si>
  <si>
    <t>9987642011</t>
  </si>
  <si>
    <t xml:space="preserve">Presun hmôt pre konštrukcie klampiarske v objektoch výšky do 6 m   </t>
  </si>
  <si>
    <t>766</t>
  </si>
  <si>
    <t xml:space="preserve">Konštrukcie stolárske   </t>
  </si>
  <si>
    <t>766702311</t>
  </si>
  <si>
    <t xml:space="preserve">Montáž obložkovej zárubne   </t>
  </si>
  <si>
    <t>6118101460</t>
  </si>
  <si>
    <t xml:space="preserve">Zárubňa vnútorná obložková KOMFORT, DTD doska, povrch CPL laminát, rozmer 600-900/1970 mm, pre stenu hrúbky 60-170 mm, pre jednokrídlové dvere   </t>
  </si>
  <si>
    <t>766702312</t>
  </si>
  <si>
    <t xml:space="preserve">M+D dvere drevenné vnútorné 600 -800 mm/ 1970 mm   </t>
  </si>
  <si>
    <t>7667023122</t>
  </si>
  <si>
    <t xml:space="preserve">M+D vchodové dvere ,1100 x 2285 mm   </t>
  </si>
  <si>
    <t>7667023124</t>
  </si>
  <si>
    <t xml:space="preserve">M+D plastové okná vr. parapetov   </t>
  </si>
  <si>
    <t>9987662011</t>
  </si>
  <si>
    <t xml:space="preserve">Presun hmot pre konštrukcie stolárske v objektoch výšky do 6 m   </t>
  </si>
  <si>
    <t>771</t>
  </si>
  <si>
    <t xml:space="preserve">Podlahy z dlaždíc   </t>
  </si>
  <si>
    <t>771541115</t>
  </si>
  <si>
    <t xml:space="preserve">Montáž podláh z dlažieb keramických  kladených do tmelu veľ. 300 x 300 mm , vr. sokla   </t>
  </si>
  <si>
    <t>5978651460</t>
  </si>
  <si>
    <t xml:space="preserve">Dlažba keramická   </t>
  </si>
  <si>
    <t>5858400050</t>
  </si>
  <si>
    <t xml:space="preserve">Škárovacia hmota na obklady a dlažby biela, 5 kg vrece   </t>
  </si>
  <si>
    <t>5859482693</t>
  </si>
  <si>
    <t xml:space="preserve">Lepidlo na obklady a dlažby  /25 kg/   </t>
  </si>
  <si>
    <t>9987712011</t>
  </si>
  <si>
    <t xml:space="preserve">Presun hmôt pre podlahy z dlaždíc v objektoch výšky do 6m   </t>
  </si>
  <si>
    <t>781</t>
  </si>
  <si>
    <t xml:space="preserve">Dokončovacie práce a obklady   </t>
  </si>
  <si>
    <t>781445020</t>
  </si>
  <si>
    <t xml:space="preserve">Montáž obkladov vnútor. stien z obkladačiek kladených do tmelu veľ. 300x300 mm   </t>
  </si>
  <si>
    <t>5976497100</t>
  </si>
  <si>
    <t xml:space="preserve">Obkladačky keramické   </t>
  </si>
  <si>
    <t>58584000501</t>
  </si>
  <si>
    <t>9987812011</t>
  </si>
  <si>
    <t xml:space="preserve">Presun hmôt pre obklady keramické v objektoch výšky do 6 m   </t>
  </si>
  <si>
    <t>784</t>
  </si>
  <si>
    <t xml:space="preserve">Dokončovacie práce - maľby   </t>
  </si>
  <si>
    <t>784410100</t>
  </si>
  <si>
    <t xml:space="preserve">Penetrovanie jednonásobné jemnozrnných podkladov výšky do 3, 80 m   </t>
  </si>
  <si>
    <t>784441010</t>
  </si>
  <si>
    <t xml:space="preserve">Maľby   </t>
  </si>
  <si>
    <t>M</t>
  </si>
  <si>
    <t xml:space="preserve">Práce a dodávky M   </t>
  </si>
  <si>
    <t>21-M</t>
  </si>
  <si>
    <t xml:space="preserve">Elektromontáže   </t>
  </si>
  <si>
    <t>210010001</t>
  </si>
  <si>
    <t xml:space="preserve">M+D elektroinštalácia + bleskozvod   </t>
  </si>
  <si>
    <t>kpl</t>
  </si>
  <si>
    <t>2100100011</t>
  </si>
  <si>
    <t xml:space="preserve">M+D zdravotechnika   </t>
  </si>
  <si>
    <t>2100100012</t>
  </si>
  <si>
    <t xml:space="preserve">M+D vykurovanie   </t>
  </si>
  <si>
    <t>2100100013</t>
  </si>
  <si>
    <t xml:space="preserve">M+D vsakovacia šachta   </t>
  </si>
  <si>
    <t xml:space="preserve">Celkom   </t>
  </si>
  <si>
    <t xml:space="preserve">Dátum:   </t>
  </si>
  <si>
    <t>Výkaz výmer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</si>
</sst>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39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showGridLines="0" tabSelected="1" zoomScalePageLayoutView="0" workbookViewId="0" topLeftCell="A1">
      <selection activeCell="S14" sqref="S14"/>
    </sheetView>
  </sheetViews>
  <sheetFormatPr defaultColWidth="10.5" defaultRowHeight="12" customHeight="1"/>
  <cols>
    <col min="1" max="1" width="6.16015625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27.75" customHeight="1">
      <c r="A1" s="39" t="s">
        <v>288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0</v>
      </c>
      <c r="B2" s="8"/>
      <c r="C2" s="8"/>
      <c r="D2" s="8"/>
      <c r="E2" s="8"/>
      <c r="F2" s="8"/>
      <c r="G2" s="8"/>
    </row>
    <row r="3" spans="1:7" s="6" customFormat="1" ht="12.75" customHeight="1">
      <c r="A3" s="7" t="s">
        <v>1</v>
      </c>
      <c r="B3" s="8"/>
      <c r="C3" s="8"/>
      <c r="D3" s="8"/>
      <c r="E3" s="8"/>
      <c r="F3" s="8"/>
      <c r="G3" s="8"/>
    </row>
    <row r="4" spans="1:7" s="6" customFormat="1" ht="13.5" customHeight="1">
      <c r="A4" s="9"/>
      <c r="B4" s="7"/>
      <c r="C4" s="9"/>
      <c r="D4" s="10"/>
      <c r="E4" s="10"/>
      <c r="F4" s="10"/>
      <c r="G4" s="10"/>
    </row>
    <row r="5" spans="1:7" s="6" customFormat="1" ht="6.75" customHeight="1">
      <c r="A5" s="11"/>
      <c r="B5" s="12"/>
      <c r="C5" s="12"/>
      <c r="D5" s="12"/>
      <c r="E5" s="13"/>
      <c r="F5" s="14"/>
      <c r="G5" s="14"/>
    </row>
    <row r="6" spans="1:7" s="6" customFormat="1" ht="12.75" customHeight="1">
      <c r="A6" s="8" t="s">
        <v>2</v>
      </c>
      <c r="B6" s="8"/>
      <c r="C6" s="8"/>
      <c r="D6" s="8"/>
      <c r="E6" s="8"/>
      <c r="F6" s="8"/>
      <c r="G6" s="8"/>
    </row>
    <row r="7" spans="1:7" s="6" customFormat="1" ht="13.5" customHeight="1">
      <c r="A7" s="8" t="s">
        <v>3</v>
      </c>
      <c r="B7" s="8"/>
      <c r="C7" s="8"/>
      <c r="D7" s="8"/>
      <c r="E7" s="8" t="s">
        <v>4</v>
      </c>
      <c r="F7" s="8"/>
      <c r="G7" s="8"/>
    </row>
    <row r="8" spans="1:7" s="6" customFormat="1" ht="13.5" customHeight="1">
      <c r="A8" s="41" t="s">
        <v>5</v>
      </c>
      <c r="B8" s="42"/>
      <c r="C8" s="42"/>
      <c r="D8" s="15"/>
      <c r="E8" s="8" t="s">
        <v>287</v>
      </c>
      <c r="F8" s="16"/>
      <c r="G8" s="16"/>
    </row>
    <row r="9" spans="1:7" s="6" customFormat="1" ht="6.75" customHeight="1">
      <c r="A9" s="11"/>
      <c r="B9" s="11"/>
      <c r="C9" s="11"/>
      <c r="D9" s="11"/>
      <c r="E9" s="11"/>
      <c r="F9" s="11"/>
      <c r="G9" s="11"/>
    </row>
    <row r="10" spans="1:7" s="6" customFormat="1" ht="28.5" customHeight="1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</row>
    <row r="11" spans="1:7" s="6" customFormat="1" ht="12.75" customHeight="1" hidden="1">
      <c r="A11" s="17" t="s">
        <v>13</v>
      </c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18</v>
      </c>
      <c r="G11" s="17" t="s">
        <v>19</v>
      </c>
    </row>
    <row r="12" spans="1:7" s="6" customFormat="1" ht="3" customHeight="1">
      <c r="A12" s="11"/>
      <c r="B12" s="11"/>
      <c r="C12" s="11"/>
      <c r="D12" s="11"/>
      <c r="E12" s="11"/>
      <c r="F12" s="11"/>
      <c r="G12" s="11"/>
    </row>
    <row r="13" spans="1:7" s="6" customFormat="1" ht="30.75" customHeight="1">
      <c r="A13" s="18"/>
      <c r="B13" s="19" t="s">
        <v>20</v>
      </c>
      <c r="C13" s="19" t="s">
        <v>21</v>
      </c>
      <c r="D13" s="19"/>
      <c r="E13" s="20"/>
      <c r="F13" s="21"/>
      <c r="G13" s="21">
        <f>G14+G30+G41+G49+G60+G73+G79</f>
        <v>0</v>
      </c>
    </row>
    <row r="14" spans="1:7" s="6" customFormat="1" ht="28.5" customHeight="1">
      <c r="A14" s="22"/>
      <c r="B14" s="23" t="s">
        <v>13</v>
      </c>
      <c r="C14" s="23" t="s">
        <v>22</v>
      </c>
      <c r="D14" s="23"/>
      <c r="E14" s="24"/>
      <c r="F14" s="25"/>
      <c r="G14" s="25">
        <f>SUM(G15:G29)</f>
        <v>0</v>
      </c>
    </row>
    <row r="15" spans="1:7" s="6" customFormat="1" ht="24" customHeight="1">
      <c r="A15" s="26">
        <v>1</v>
      </c>
      <c r="B15" s="27" t="s">
        <v>23</v>
      </c>
      <c r="C15" s="27" t="s">
        <v>24</v>
      </c>
      <c r="D15" s="27" t="s">
        <v>25</v>
      </c>
      <c r="E15" s="28">
        <v>32.4</v>
      </c>
      <c r="F15" s="29">
        <v>0</v>
      </c>
      <c r="G15" s="29">
        <f>E15*F15</f>
        <v>0</v>
      </c>
    </row>
    <row r="16" spans="1:7" s="6" customFormat="1" ht="24" customHeight="1">
      <c r="A16" s="26">
        <v>2</v>
      </c>
      <c r="B16" s="27" t="s">
        <v>26</v>
      </c>
      <c r="C16" s="27" t="s">
        <v>27</v>
      </c>
      <c r="D16" s="27" t="s">
        <v>25</v>
      </c>
      <c r="E16" s="28">
        <v>29.16</v>
      </c>
      <c r="F16" s="29">
        <v>0</v>
      </c>
      <c r="G16" s="29">
        <f aca="true" t="shared" si="0" ref="G16:G29">E16*F16</f>
        <v>0</v>
      </c>
    </row>
    <row r="17" spans="1:7" s="6" customFormat="1" ht="24" customHeight="1">
      <c r="A17" s="26">
        <v>3</v>
      </c>
      <c r="B17" s="27" t="s">
        <v>28</v>
      </c>
      <c r="C17" s="27" t="s">
        <v>29</v>
      </c>
      <c r="D17" s="27" t="s">
        <v>25</v>
      </c>
      <c r="E17" s="28">
        <v>29.16</v>
      </c>
      <c r="F17" s="29">
        <v>0</v>
      </c>
      <c r="G17" s="29">
        <f t="shared" si="0"/>
        <v>0</v>
      </c>
    </row>
    <row r="18" spans="1:7" s="6" customFormat="1" ht="13.5" customHeight="1">
      <c r="A18" s="26">
        <v>4</v>
      </c>
      <c r="B18" s="27" t="s">
        <v>30</v>
      </c>
      <c r="C18" s="27" t="s">
        <v>31</v>
      </c>
      <c r="D18" s="27" t="s">
        <v>25</v>
      </c>
      <c r="E18" s="28">
        <v>39.331</v>
      </c>
      <c r="F18" s="29">
        <v>0</v>
      </c>
      <c r="G18" s="29">
        <f t="shared" si="0"/>
        <v>0</v>
      </c>
    </row>
    <row r="19" spans="1:7" s="6" customFormat="1" ht="24" customHeight="1">
      <c r="A19" s="26">
        <v>5</v>
      </c>
      <c r="B19" s="27" t="s">
        <v>32</v>
      </c>
      <c r="C19" s="27" t="s">
        <v>33</v>
      </c>
      <c r="D19" s="27" t="s">
        <v>25</v>
      </c>
      <c r="E19" s="28">
        <v>39.331</v>
      </c>
      <c r="F19" s="29">
        <v>0</v>
      </c>
      <c r="G19" s="29">
        <f t="shared" si="0"/>
        <v>0</v>
      </c>
    </row>
    <row r="20" spans="1:7" s="6" customFormat="1" ht="24" customHeight="1">
      <c r="A20" s="26">
        <v>6</v>
      </c>
      <c r="B20" s="27" t="s">
        <v>34</v>
      </c>
      <c r="C20" s="27" t="s">
        <v>35</v>
      </c>
      <c r="D20" s="27" t="s">
        <v>25</v>
      </c>
      <c r="E20" s="28">
        <v>32.4</v>
      </c>
      <c r="F20" s="29">
        <v>0</v>
      </c>
      <c r="G20" s="29">
        <f t="shared" si="0"/>
        <v>0</v>
      </c>
    </row>
    <row r="21" spans="1:7" s="6" customFormat="1" ht="24" customHeight="1">
      <c r="A21" s="26">
        <v>7</v>
      </c>
      <c r="B21" s="27" t="s">
        <v>36</v>
      </c>
      <c r="C21" s="27" t="s">
        <v>37</v>
      </c>
      <c r="D21" s="27" t="s">
        <v>25</v>
      </c>
      <c r="E21" s="28">
        <v>30</v>
      </c>
      <c r="F21" s="29">
        <v>0</v>
      </c>
      <c r="G21" s="29">
        <f t="shared" si="0"/>
        <v>0</v>
      </c>
    </row>
    <row r="22" spans="1:7" s="6" customFormat="1" ht="24" customHeight="1">
      <c r="A22" s="26">
        <v>8</v>
      </c>
      <c r="B22" s="27" t="s">
        <v>38</v>
      </c>
      <c r="C22" s="27" t="s">
        <v>39</v>
      </c>
      <c r="D22" s="27" t="s">
        <v>25</v>
      </c>
      <c r="E22" s="28">
        <v>38.491</v>
      </c>
      <c r="F22" s="29">
        <v>0</v>
      </c>
      <c r="G22" s="29">
        <f t="shared" si="0"/>
        <v>0</v>
      </c>
    </row>
    <row r="23" spans="1:7" s="6" customFormat="1" ht="34.5" customHeight="1">
      <c r="A23" s="26">
        <v>9</v>
      </c>
      <c r="B23" s="27" t="s">
        <v>40</v>
      </c>
      <c r="C23" s="27" t="s">
        <v>41</v>
      </c>
      <c r="D23" s="27" t="s">
        <v>25</v>
      </c>
      <c r="E23" s="28">
        <v>654.347</v>
      </c>
      <c r="F23" s="29">
        <v>0</v>
      </c>
      <c r="G23" s="29">
        <f t="shared" si="0"/>
        <v>0</v>
      </c>
    </row>
    <row r="24" spans="1:7" s="6" customFormat="1" ht="13.5" customHeight="1">
      <c r="A24" s="26">
        <v>10</v>
      </c>
      <c r="B24" s="27" t="s">
        <v>42</v>
      </c>
      <c r="C24" s="27" t="s">
        <v>43</v>
      </c>
      <c r="D24" s="27" t="s">
        <v>25</v>
      </c>
      <c r="E24" s="28">
        <v>32.4</v>
      </c>
      <c r="F24" s="29">
        <v>0</v>
      </c>
      <c r="G24" s="29">
        <f t="shared" si="0"/>
        <v>0</v>
      </c>
    </row>
    <row r="25" spans="1:7" s="6" customFormat="1" ht="13.5" customHeight="1">
      <c r="A25" s="26">
        <v>11</v>
      </c>
      <c r="B25" s="27" t="s">
        <v>44</v>
      </c>
      <c r="C25" s="27" t="s">
        <v>45</v>
      </c>
      <c r="D25" s="27" t="s">
        <v>25</v>
      </c>
      <c r="E25" s="28">
        <v>38.491</v>
      </c>
      <c r="F25" s="29">
        <v>0</v>
      </c>
      <c r="G25" s="29">
        <f t="shared" si="0"/>
        <v>0</v>
      </c>
    </row>
    <row r="26" spans="1:7" s="6" customFormat="1" ht="24" customHeight="1">
      <c r="A26" s="26">
        <v>12</v>
      </c>
      <c r="B26" s="27" t="s">
        <v>46</v>
      </c>
      <c r="C26" s="27" t="s">
        <v>47</v>
      </c>
      <c r="D26" s="27" t="s">
        <v>48</v>
      </c>
      <c r="E26" s="28">
        <v>61.586</v>
      </c>
      <c r="F26" s="29">
        <v>0</v>
      </c>
      <c r="G26" s="29">
        <f t="shared" si="0"/>
        <v>0</v>
      </c>
    </row>
    <row r="27" spans="1:7" s="6" customFormat="1" ht="24" customHeight="1">
      <c r="A27" s="26">
        <v>13</v>
      </c>
      <c r="B27" s="27" t="s">
        <v>49</v>
      </c>
      <c r="C27" s="27" t="s">
        <v>50</v>
      </c>
      <c r="D27" s="27" t="s">
        <v>25</v>
      </c>
      <c r="E27" s="28">
        <v>30</v>
      </c>
      <c r="F27" s="29">
        <v>0</v>
      </c>
      <c r="G27" s="29">
        <f t="shared" si="0"/>
        <v>0</v>
      </c>
    </row>
    <row r="28" spans="1:7" s="6" customFormat="1" ht="13.5" customHeight="1">
      <c r="A28" s="26">
        <v>14</v>
      </c>
      <c r="B28" s="27" t="s">
        <v>51</v>
      </c>
      <c r="C28" s="27" t="s">
        <v>52</v>
      </c>
      <c r="D28" s="27" t="s">
        <v>53</v>
      </c>
      <c r="E28" s="28">
        <v>216</v>
      </c>
      <c r="F28" s="29">
        <v>0</v>
      </c>
      <c r="G28" s="29">
        <f t="shared" si="0"/>
        <v>0</v>
      </c>
    </row>
    <row r="29" spans="1:7" s="6" customFormat="1" ht="13.5" customHeight="1">
      <c r="A29" s="26">
        <v>15</v>
      </c>
      <c r="B29" s="27" t="s">
        <v>54</v>
      </c>
      <c r="C29" s="27" t="s">
        <v>55</v>
      </c>
      <c r="D29" s="27" t="s">
        <v>53</v>
      </c>
      <c r="E29" s="28">
        <v>100</v>
      </c>
      <c r="F29" s="29">
        <v>0</v>
      </c>
      <c r="G29" s="29">
        <f t="shared" si="0"/>
        <v>0</v>
      </c>
    </row>
    <row r="30" spans="1:7" s="6" customFormat="1" ht="28.5" customHeight="1">
      <c r="A30" s="22"/>
      <c r="B30" s="23" t="s">
        <v>14</v>
      </c>
      <c r="C30" s="23" t="s">
        <v>56</v>
      </c>
      <c r="D30" s="23"/>
      <c r="E30" s="24"/>
      <c r="F30" s="25"/>
      <c r="G30" s="25">
        <f>SUM(G31:G40)</f>
        <v>0</v>
      </c>
    </row>
    <row r="31" spans="1:7" s="6" customFormat="1" ht="24" customHeight="1">
      <c r="A31" s="26">
        <v>16</v>
      </c>
      <c r="B31" s="27" t="s">
        <v>57</v>
      </c>
      <c r="C31" s="27" t="s">
        <v>58</v>
      </c>
      <c r="D31" s="27" t="s">
        <v>53</v>
      </c>
      <c r="E31" s="28">
        <v>216</v>
      </c>
      <c r="F31" s="29">
        <v>0</v>
      </c>
      <c r="G31" s="29">
        <f>E31*F31</f>
        <v>0</v>
      </c>
    </row>
    <row r="32" spans="1:7" s="6" customFormat="1" ht="13.5" customHeight="1">
      <c r="A32" s="26">
        <v>17</v>
      </c>
      <c r="B32" s="27" t="s">
        <v>59</v>
      </c>
      <c r="C32" s="27" t="s">
        <v>60</v>
      </c>
      <c r="D32" s="27" t="s">
        <v>25</v>
      </c>
      <c r="E32" s="28">
        <v>27.013</v>
      </c>
      <c r="F32" s="29">
        <v>0</v>
      </c>
      <c r="G32" s="29">
        <f aca="true" t="shared" si="1" ref="G32:G40">E32*F32</f>
        <v>0</v>
      </c>
    </row>
    <row r="33" spans="1:7" s="6" customFormat="1" ht="13.5" customHeight="1">
      <c r="A33" s="26">
        <v>18</v>
      </c>
      <c r="B33" s="27" t="s">
        <v>61</v>
      </c>
      <c r="C33" s="27" t="s">
        <v>62</v>
      </c>
      <c r="D33" s="27" t="s">
        <v>25</v>
      </c>
      <c r="E33" s="28">
        <v>24.688</v>
      </c>
      <c r="F33" s="29">
        <v>0</v>
      </c>
      <c r="G33" s="29">
        <f t="shared" si="1"/>
        <v>0</v>
      </c>
    </row>
    <row r="34" spans="1:7" s="6" customFormat="1" ht="13.5" customHeight="1">
      <c r="A34" s="26">
        <v>19</v>
      </c>
      <c r="B34" s="27" t="s">
        <v>63</v>
      </c>
      <c r="C34" s="27" t="s">
        <v>64</v>
      </c>
      <c r="D34" s="27" t="s">
        <v>53</v>
      </c>
      <c r="E34" s="28">
        <v>12.74</v>
      </c>
      <c r="F34" s="29">
        <v>0</v>
      </c>
      <c r="G34" s="29">
        <f t="shared" si="1"/>
        <v>0</v>
      </c>
    </row>
    <row r="35" spans="1:7" s="6" customFormat="1" ht="13.5" customHeight="1">
      <c r="A35" s="26">
        <v>20</v>
      </c>
      <c r="B35" s="27" t="s">
        <v>65</v>
      </c>
      <c r="C35" s="27" t="s">
        <v>66</v>
      </c>
      <c r="D35" s="27" t="s">
        <v>53</v>
      </c>
      <c r="E35" s="28">
        <v>12.74</v>
      </c>
      <c r="F35" s="29">
        <v>0</v>
      </c>
      <c r="G35" s="29">
        <f t="shared" si="1"/>
        <v>0</v>
      </c>
    </row>
    <row r="36" spans="1:7" s="6" customFormat="1" ht="13.5" customHeight="1">
      <c r="A36" s="26">
        <v>21</v>
      </c>
      <c r="B36" s="27" t="s">
        <v>67</v>
      </c>
      <c r="C36" s="27" t="s">
        <v>68</v>
      </c>
      <c r="D36" s="27" t="s">
        <v>48</v>
      </c>
      <c r="E36" s="28">
        <v>2.469</v>
      </c>
      <c r="F36" s="29">
        <v>0</v>
      </c>
      <c r="G36" s="29">
        <f t="shared" si="1"/>
        <v>0</v>
      </c>
    </row>
    <row r="37" spans="1:7" s="6" customFormat="1" ht="24" customHeight="1">
      <c r="A37" s="26">
        <v>22</v>
      </c>
      <c r="B37" s="27" t="s">
        <v>69</v>
      </c>
      <c r="C37" s="27" t="s">
        <v>70</v>
      </c>
      <c r="D37" s="27" t="s">
        <v>25</v>
      </c>
      <c r="E37" s="28">
        <v>1.347</v>
      </c>
      <c r="F37" s="29">
        <v>0</v>
      </c>
      <c r="G37" s="29">
        <f t="shared" si="1"/>
        <v>0</v>
      </c>
    </row>
    <row r="38" spans="1:7" s="6" customFormat="1" ht="24" customHeight="1">
      <c r="A38" s="26">
        <v>23</v>
      </c>
      <c r="B38" s="27" t="s">
        <v>71</v>
      </c>
      <c r="C38" s="27" t="s">
        <v>72</v>
      </c>
      <c r="D38" s="27" t="s">
        <v>25</v>
      </c>
      <c r="E38" s="28">
        <v>6.555</v>
      </c>
      <c r="F38" s="29">
        <v>0</v>
      </c>
      <c r="G38" s="29">
        <f t="shared" si="1"/>
        <v>0</v>
      </c>
    </row>
    <row r="39" spans="1:7" s="6" customFormat="1" ht="24" customHeight="1">
      <c r="A39" s="26">
        <v>24</v>
      </c>
      <c r="B39" s="27" t="s">
        <v>73</v>
      </c>
      <c r="C39" s="27" t="s">
        <v>74</v>
      </c>
      <c r="D39" s="27" t="s">
        <v>25</v>
      </c>
      <c r="E39" s="28">
        <v>33.037</v>
      </c>
      <c r="F39" s="29">
        <v>0</v>
      </c>
      <c r="G39" s="29">
        <f t="shared" si="1"/>
        <v>0</v>
      </c>
    </row>
    <row r="40" spans="1:7" s="6" customFormat="1" ht="24" customHeight="1">
      <c r="A40" s="26">
        <v>25</v>
      </c>
      <c r="B40" s="27" t="s">
        <v>75</v>
      </c>
      <c r="C40" s="27" t="s">
        <v>76</v>
      </c>
      <c r="D40" s="27" t="s">
        <v>48</v>
      </c>
      <c r="E40" s="28">
        <v>0.276</v>
      </c>
      <c r="F40" s="29">
        <v>0</v>
      </c>
      <c r="G40" s="29">
        <f t="shared" si="1"/>
        <v>0</v>
      </c>
    </row>
    <row r="41" spans="1:7" s="6" customFormat="1" ht="28.5" customHeight="1">
      <c r="A41" s="22"/>
      <c r="B41" s="23" t="s">
        <v>15</v>
      </c>
      <c r="C41" s="23" t="s">
        <v>77</v>
      </c>
      <c r="D41" s="23"/>
      <c r="E41" s="24"/>
      <c r="F41" s="25"/>
      <c r="G41" s="25">
        <f>SUM(G42:G48)</f>
        <v>0</v>
      </c>
    </row>
    <row r="42" spans="1:7" s="6" customFormat="1" ht="24" customHeight="1">
      <c r="A42" s="26">
        <v>26</v>
      </c>
      <c r="B42" s="27" t="s">
        <v>78</v>
      </c>
      <c r="C42" s="27" t="s">
        <v>79</v>
      </c>
      <c r="D42" s="27" t="s">
        <v>25</v>
      </c>
      <c r="E42" s="28">
        <v>12.452</v>
      </c>
      <c r="F42" s="29">
        <v>0</v>
      </c>
      <c r="G42" s="29">
        <f>E42*F42</f>
        <v>0</v>
      </c>
    </row>
    <row r="43" spans="1:7" s="6" customFormat="1" ht="24" customHeight="1">
      <c r="A43" s="26">
        <v>27</v>
      </c>
      <c r="B43" s="27" t="s">
        <v>80</v>
      </c>
      <c r="C43" s="27" t="s">
        <v>81</v>
      </c>
      <c r="D43" s="27" t="s">
        <v>25</v>
      </c>
      <c r="E43" s="28">
        <v>53.217</v>
      </c>
      <c r="F43" s="29">
        <v>0</v>
      </c>
      <c r="G43" s="29">
        <f aca="true" t="shared" si="2" ref="G43:G48">E43*F43</f>
        <v>0</v>
      </c>
    </row>
    <row r="44" spans="1:7" s="6" customFormat="1" ht="24" customHeight="1">
      <c r="A44" s="26">
        <v>28</v>
      </c>
      <c r="B44" s="27" t="s">
        <v>82</v>
      </c>
      <c r="C44" s="27" t="s">
        <v>83</v>
      </c>
      <c r="D44" s="27" t="s">
        <v>84</v>
      </c>
      <c r="E44" s="28">
        <v>30</v>
      </c>
      <c r="F44" s="29">
        <v>0</v>
      </c>
      <c r="G44" s="29">
        <f t="shared" si="2"/>
        <v>0</v>
      </c>
    </row>
    <row r="45" spans="1:7" s="6" customFormat="1" ht="24" customHeight="1">
      <c r="A45" s="26">
        <v>29</v>
      </c>
      <c r="B45" s="27" t="s">
        <v>85</v>
      </c>
      <c r="C45" s="27" t="s">
        <v>86</v>
      </c>
      <c r="D45" s="27" t="s">
        <v>84</v>
      </c>
      <c r="E45" s="28">
        <v>3</v>
      </c>
      <c r="F45" s="29">
        <v>0</v>
      </c>
      <c r="G45" s="29">
        <f t="shared" si="2"/>
        <v>0</v>
      </c>
    </row>
    <row r="46" spans="1:7" s="6" customFormat="1" ht="24" customHeight="1">
      <c r="A46" s="26">
        <v>30</v>
      </c>
      <c r="B46" s="27" t="s">
        <v>87</v>
      </c>
      <c r="C46" s="27" t="s">
        <v>88</v>
      </c>
      <c r="D46" s="27" t="s">
        <v>84</v>
      </c>
      <c r="E46" s="28">
        <v>18</v>
      </c>
      <c r="F46" s="29">
        <v>0</v>
      </c>
      <c r="G46" s="29">
        <f t="shared" si="2"/>
        <v>0</v>
      </c>
    </row>
    <row r="47" spans="1:7" s="6" customFormat="1" ht="24" customHeight="1">
      <c r="A47" s="26">
        <v>31</v>
      </c>
      <c r="B47" s="27" t="s">
        <v>89</v>
      </c>
      <c r="C47" s="27" t="s">
        <v>90</v>
      </c>
      <c r="D47" s="27" t="s">
        <v>84</v>
      </c>
      <c r="E47" s="28">
        <v>40</v>
      </c>
      <c r="F47" s="29">
        <v>0</v>
      </c>
      <c r="G47" s="29">
        <f t="shared" si="2"/>
        <v>0</v>
      </c>
    </row>
    <row r="48" spans="1:7" s="6" customFormat="1" ht="24" customHeight="1">
      <c r="A48" s="26">
        <v>32</v>
      </c>
      <c r="B48" s="27" t="s">
        <v>91</v>
      </c>
      <c r="C48" s="27" t="s">
        <v>92</v>
      </c>
      <c r="D48" s="27" t="s">
        <v>53</v>
      </c>
      <c r="E48" s="28">
        <v>247.422</v>
      </c>
      <c r="F48" s="29">
        <v>0</v>
      </c>
      <c r="G48" s="29">
        <f t="shared" si="2"/>
        <v>0</v>
      </c>
    </row>
    <row r="49" spans="1:7" s="6" customFormat="1" ht="28.5" customHeight="1">
      <c r="A49" s="22"/>
      <c r="B49" s="23" t="s">
        <v>16</v>
      </c>
      <c r="C49" s="23" t="s">
        <v>93</v>
      </c>
      <c r="D49" s="23"/>
      <c r="E49" s="24"/>
      <c r="F49" s="25"/>
      <c r="G49" s="38">
        <f>SUM(G50:G59)</f>
        <v>0</v>
      </c>
    </row>
    <row r="50" spans="1:7" s="6" customFormat="1" ht="13.5" customHeight="1">
      <c r="A50" s="26">
        <v>33</v>
      </c>
      <c r="B50" s="27" t="s">
        <v>94</v>
      </c>
      <c r="C50" s="27" t="s">
        <v>95</v>
      </c>
      <c r="D50" s="27" t="s">
        <v>53</v>
      </c>
      <c r="E50" s="28">
        <v>205.733</v>
      </c>
      <c r="F50" s="29">
        <v>0</v>
      </c>
      <c r="G50" s="29">
        <f>E50*F50</f>
        <v>0</v>
      </c>
    </row>
    <row r="51" spans="1:7" s="6" customFormat="1" ht="13.5" customHeight="1">
      <c r="A51" s="26">
        <v>34</v>
      </c>
      <c r="B51" s="27" t="s">
        <v>96</v>
      </c>
      <c r="C51" s="27" t="s">
        <v>97</v>
      </c>
      <c r="D51" s="27" t="s">
        <v>53</v>
      </c>
      <c r="E51" s="28">
        <v>205.733</v>
      </c>
      <c r="F51" s="29">
        <v>0</v>
      </c>
      <c r="G51" s="29">
        <f aca="true" t="shared" si="3" ref="G51:G59">E51*F51</f>
        <v>0</v>
      </c>
    </row>
    <row r="52" spans="1:7" s="6" customFormat="1" ht="24" customHeight="1">
      <c r="A52" s="26">
        <v>35</v>
      </c>
      <c r="B52" s="27" t="s">
        <v>98</v>
      </c>
      <c r="C52" s="27" t="s">
        <v>99</v>
      </c>
      <c r="D52" s="27" t="s">
        <v>25</v>
      </c>
      <c r="E52" s="28">
        <v>19.735</v>
      </c>
      <c r="F52" s="29">
        <v>0</v>
      </c>
      <c r="G52" s="29">
        <f t="shared" si="3"/>
        <v>0</v>
      </c>
    </row>
    <row r="53" spans="1:7" s="6" customFormat="1" ht="13.5" customHeight="1">
      <c r="A53" s="26">
        <v>36</v>
      </c>
      <c r="B53" s="27" t="s">
        <v>100</v>
      </c>
      <c r="C53" s="27" t="s">
        <v>101</v>
      </c>
      <c r="D53" s="27" t="s">
        <v>53</v>
      </c>
      <c r="E53" s="28">
        <v>205.733</v>
      </c>
      <c r="F53" s="29">
        <v>0</v>
      </c>
      <c r="G53" s="29">
        <f t="shared" si="3"/>
        <v>0</v>
      </c>
    </row>
    <row r="54" spans="1:7" s="6" customFormat="1" ht="13.5" customHeight="1">
      <c r="A54" s="26">
        <v>37</v>
      </c>
      <c r="B54" s="27" t="s">
        <v>102</v>
      </c>
      <c r="C54" s="27" t="s">
        <v>103</v>
      </c>
      <c r="D54" s="27" t="s">
        <v>53</v>
      </c>
      <c r="E54" s="28">
        <v>205.733</v>
      </c>
      <c r="F54" s="29">
        <v>0</v>
      </c>
      <c r="G54" s="29">
        <f t="shared" si="3"/>
        <v>0</v>
      </c>
    </row>
    <row r="55" spans="1:7" s="6" customFormat="1" ht="34.5" customHeight="1">
      <c r="A55" s="26">
        <v>38</v>
      </c>
      <c r="B55" s="27" t="s">
        <v>104</v>
      </c>
      <c r="C55" s="27" t="s">
        <v>105</v>
      </c>
      <c r="D55" s="27" t="s">
        <v>48</v>
      </c>
      <c r="E55" s="28">
        <v>0.823</v>
      </c>
      <c r="F55" s="29">
        <v>0</v>
      </c>
      <c r="G55" s="29">
        <f t="shared" si="3"/>
        <v>0</v>
      </c>
    </row>
    <row r="56" spans="1:7" s="6" customFormat="1" ht="13.5" customHeight="1">
      <c r="A56" s="26">
        <v>39</v>
      </c>
      <c r="B56" s="27" t="s">
        <v>106</v>
      </c>
      <c r="C56" s="27" t="s">
        <v>107</v>
      </c>
      <c r="D56" s="27" t="s">
        <v>25</v>
      </c>
      <c r="E56" s="28">
        <v>8.549</v>
      </c>
      <c r="F56" s="29">
        <v>0</v>
      </c>
      <c r="G56" s="29">
        <f t="shared" si="3"/>
        <v>0</v>
      </c>
    </row>
    <row r="57" spans="1:7" s="6" customFormat="1" ht="24" customHeight="1">
      <c r="A57" s="26">
        <v>40</v>
      </c>
      <c r="B57" s="27" t="s">
        <v>108</v>
      </c>
      <c r="C57" s="27" t="s">
        <v>109</v>
      </c>
      <c r="D57" s="27" t="s">
        <v>53</v>
      </c>
      <c r="E57" s="28">
        <v>58.785</v>
      </c>
      <c r="F57" s="29">
        <v>0</v>
      </c>
      <c r="G57" s="29">
        <f t="shared" si="3"/>
        <v>0</v>
      </c>
    </row>
    <row r="58" spans="1:7" s="6" customFormat="1" ht="24" customHeight="1">
      <c r="A58" s="26">
        <v>41</v>
      </c>
      <c r="B58" s="27" t="s">
        <v>110</v>
      </c>
      <c r="C58" s="27" t="s">
        <v>111</v>
      </c>
      <c r="D58" s="27" t="s">
        <v>53</v>
      </c>
      <c r="E58" s="28">
        <v>58.785</v>
      </c>
      <c r="F58" s="29">
        <v>0</v>
      </c>
      <c r="G58" s="29">
        <f t="shared" si="3"/>
        <v>0</v>
      </c>
    </row>
    <row r="59" spans="1:7" s="6" customFormat="1" ht="24" customHeight="1">
      <c r="A59" s="26">
        <v>42</v>
      </c>
      <c r="B59" s="27" t="s">
        <v>112</v>
      </c>
      <c r="C59" s="27" t="s">
        <v>113</v>
      </c>
      <c r="D59" s="27" t="s">
        <v>48</v>
      </c>
      <c r="E59" s="28">
        <v>0.855</v>
      </c>
      <c r="F59" s="29">
        <v>0</v>
      </c>
      <c r="G59" s="29">
        <f t="shared" si="3"/>
        <v>0</v>
      </c>
    </row>
    <row r="60" spans="1:7" s="6" customFormat="1" ht="28.5" customHeight="1">
      <c r="A60" s="22"/>
      <c r="B60" s="23" t="s">
        <v>18</v>
      </c>
      <c r="C60" s="23" t="s">
        <v>114</v>
      </c>
      <c r="D60" s="23"/>
      <c r="E60" s="24"/>
      <c r="F60" s="25"/>
      <c r="G60" s="25">
        <f>SUM(G61:G72)</f>
        <v>0</v>
      </c>
    </row>
    <row r="61" spans="1:7" s="6" customFormat="1" ht="24" customHeight="1">
      <c r="A61" s="26">
        <v>43</v>
      </c>
      <c r="B61" s="27" t="s">
        <v>115</v>
      </c>
      <c r="C61" s="27" t="s">
        <v>116</v>
      </c>
      <c r="D61" s="27" t="s">
        <v>53</v>
      </c>
      <c r="E61" s="28">
        <v>166.3</v>
      </c>
      <c r="F61" s="29">
        <v>0</v>
      </c>
      <c r="G61" s="29">
        <f>E61*F61</f>
        <v>0</v>
      </c>
    </row>
    <row r="62" spans="1:7" s="6" customFormat="1" ht="24" customHeight="1">
      <c r="A62" s="26">
        <v>44</v>
      </c>
      <c r="B62" s="27" t="s">
        <v>117</v>
      </c>
      <c r="C62" s="27" t="s">
        <v>118</v>
      </c>
      <c r="D62" s="27" t="s">
        <v>53</v>
      </c>
      <c r="E62" s="28">
        <v>166.3</v>
      </c>
      <c r="F62" s="29">
        <v>0</v>
      </c>
      <c r="G62" s="29">
        <f aca="true" t="shared" si="4" ref="G62:G72">E62*F62</f>
        <v>0</v>
      </c>
    </row>
    <row r="63" spans="1:7" s="6" customFormat="1" ht="24" customHeight="1">
      <c r="A63" s="26">
        <v>45</v>
      </c>
      <c r="B63" s="27" t="s">
        <v>119</v>
      </c>
      <c r="C63" s="27" t="s">
        <v>120</v>
      </c>
      <c r="D63" s="27" t="s">
        <v>53</v>
      </c>
      <c r="E63" s="28">
        <v>800.719</v>
      </c>
      <c r="F63" s="29">
        <v>0</v>
      </c>
      <c r="G63" s="29">
        <f t="shared" si="4"/>
        <v>0</v>
      </c>
    </row>
    <row r="64" spans="1:7" s="6" customFormat="1" ht="24" customHeight="1">
      <c r="A64" s="26">
        <v>46</v>
      </c>
      <c r="B64" s="27" t="s">
        <v>121</v>
      </c>
      <c r="C64" s="27" t="s">
        <v>122</v>
      </c>
      <c r="D64" s="27" t="s">
        <v>53</v>
      </c>
      <c r="E64" s="28">
        <v>800.719</v>
      </c>
      <c r="F64" s="29">
        <v>0</v>
      </c>
      <c r="G64" s="29">
        <f t="shared" si="4"/>
        <v>0</v>
      </c>
    </row>
    <row r="65" spans="1:7" s="6" customFormat="1" ht="24" customHeight="1">
      <c r="A65" s="26">
        <v>47</v>
      </c>
      <c r="B65" s="27" t="s">
        <v>123</v>
      </c>
      <c r="C65" s="27" t="s">
        <v>124</v>
      </c>
      <c r="D65" s="27" t="s">
        <v>53</v>
      </c>
      <c r="E65" s="28">
        <v>250.778</v>
      </c>
      <c r="F65" s="29">
        <v>0</v>
      </c>
      <c r="G65" s="29">
        <f t="shared" si="4"/>
        <v>0</v>
      </c>
    </row>
    <row r="66" spans="1:7" s="6" customFormat="1" ht="24" customHeight="1">
      <c r="A66" s="26">
        <v>48</v>
      </c>
      <c r="B66" s="27" t="s">
        <v>125</v>
      </c>
      <c r="C66" s="27" t="s">
        <v>126</v>
      </c>
      <c r="D66" s="27" t="s">
        <v>53</v>
      </c>
      <c r="E66" s="28">
        <v>250.778</v>
      </c>
      <c r="F66" s="29">
        <v>0</v>
      </c>
      <c r="G66" s="29">
        <f t="shared" si="4"/>
        <v>0</v>
      </c>
    </row>
    <row r="67" spans="1:7" s="6" customFormat="1" ht="24" customHeight="1">
      <c r="A67" s="26">
        <v>49</v>
      </c>
      <c r="B67" s="27" t="s">
        <v>127</v>
      </c>
      <c r="C67" s="27" t="s">
        <v>128</v>
      </c>
      <c r="D67" s="27" t="s">
        <v>53</v>
      </c>
      <c r="E67" s="28">
        <v>20.768</v>
      </c>
      <c r="F67" s="29">
        <v>0</v>
      </c>
      <c r="G67" s="29">
        <f t="shared" si="4"/>
        <v>0</v>
      </c>
    </row>
    <row r="68" spans="1:7" s="6" customFormat="1" ht="24" customHeight="1">
      <c r="A68" s="26">
        <v>50</v>
      </c>
      <c r="B68" s="27" t="s">
        <v>129</v>
      </c>
      <c r="C68" s="27" t="s">
        <v>130</v>
      </c>
      <c r="D68" s="27" t="s">
        <v>53</v>
      </c>
      <c r="E68" s="28">
        <v>250.778</v>
      </c>
      <c r="F68" s="29">
        <v>0</v>
      </c>
      <c r="G68" s="29">
        <f t="shared" si="4"/>
        <v>0</v>
      </c>
    </row>
    <row r="69" spans="1:7" s="6" customFormat="1" ht="24" customHeight="1">
      <c r="A69" s="26">
        <v>51</v>
      </c>
      <c r="B69" s="27" t="s">
        <v>131</v>
      </c>
      <c r="C69" s="27" t="s">
        <v>132</v>
      </c>
      <c r="D69" s="27" t="s">
        <v>53</v>
      </c>
      <c r="E69" s="28">
        <v>250.778</v>
      </c>
      <c r="F69" s="29">
        <v>0</v>
      </c>
      <c r="G69" s="29">
        <f t="shared" si="4"/>
        <v>0</v>
      </c>
    </row>
    <row r="70" spans="1:7" s="6" customFormat="1" ht="24" customHeight="1">
      <c r="A70" s="26">
        <v>52</v>
      </c>
      <c r="B70" s="27" t="s">
        <v>133</v>
      </c>
      <c r="C70" s="27" t="s">
        <v>134</v>
      </c>
      <c r="D70" s="27" t="s">
        <v>53</v>
      </c>
      <c r="E70" s="28">
        <v>166.3</v>
      </c>
      <c r="F70" s="29">
        <v>0</v>
      </c>
      <c r="G70" s="29">
        <f t="shared" si="4"/>
        <v>0</v>
      </c>
    </row>
    <row r="71" spans="1:7" s="6" customFormat="1" ht="13.5" customHeight="1">
      <c r="A71" s="30">
        <v>53</v>
      </c>
      <c r="B71" s="31" t="s">
        <v>135</v>
      </c>
      <c r="C71" s="31" t="s">
        <v>136</v>
      </c>
      <c r="D71" s="31" t="s">
        <v>53</v>
      </c>
      <c r="E71" s="32">
        <v>171.289</v>
      </c>
      <c r="F71" s="33">
        <v>0</v>
      </c>
      <c r="G71" s="33">
        <f>E71*F71</f>
        <v>0</v>
      </c>
    </row>
    <row r="72" spans="1:7" s="6" customFormat="1" ht="13.5" customHeight="1">
      <c r="A72" s="26">
        <v>54</v>
      </c>
      <c r="B72" s="27" t="s">
        <v>137</v>
      </c>
      <c r="C72" s="27" t="s">
        <v>138</v>
      </c>
      <c r="D72" s="27" t="s">
        <v>53</v>
      </c>
      <c r="E72" s="28">
        <v>166.3</v>
      </c>
      <c r="F72" s="29">
        <v>0</v>
      </c>
      <c r="G72" s="29">
        <f t="shared" si="4"/>
        <v>0</v>
      </c>
    </row>
    <row r="73" spans="1:7" s="6" customFormat="1" ht="28.5" customHeight="1">
      <c r="A73" s="22"/>
      <c r="B73" s="23" t="s">
        <v>139</v>
      </c>
      <c r="C73" s="23" t="s">
        <v>140</v>
      </c>
      <c r="D73" s="23"/>
      <c r="E73" s="24"/>
      <c r="F73" s="25"/>
      <c r="G73" s="25">
        <f>SUM(G74:G78)</f>
        <v>0</v>
      </c>
    </row>
    <row r="74" spans="1:7" s="6" customFormat="1" ht="24" customHeight="1">
      <c r="A74" s="26">
        <v>55</v>
      </c>
      <c r="B74" s="27" t="s">
        <v>141</v>
      </c>
      <c r="C74" s="27" t="s">
        <v>142</v>
      </c>
      <c r="D74" s="27" t="s">
        <v>53</v>
      </c>
      <c r="E74" s="28">
        <v>272.58</v>
      </c>
      <c r="F74" s="29">
        <v>0</v>
      </c>
      <c r="G74" s="29">
        <f>E74*F74</f>
        <v>0</v>
      </c>
    </row>
    <row r="75" spans="1:7" s="6" customFormat="1" ht="34.5" customHeight="1">
      <c r="A75" s="26">
        <v>56</v>
      </c>
      <c r="B75" s="27" t="s">
        <v>143</v>
      </c>
      <c r="C75" s="27" t="s">
        <v>144</v>
      </c>
      <c r="D75" s="27" t="s">
        <v>53</v>
      </c>
      <c r="E75" s="28">
        <v>272.58</v>
      </c>
      <c r="F75" s="29">
        <v>0</v>
      </c>
      <c r="G75" s="29">
        <f>E75*F75</f>
        <v>0</v>
      </c>
    </row>
    <row r="76" spans="1:7" s="6" customFormat="1" ht="24" customHeight="1">
      <c r="A76" s="26">
        <v>57</v>
      </c>
      <c r="B76" s="27" t="s">
        <v>145</v>
      </c>
      <c r="C76" s="27" t="s">
        <v>146</v>
      </c>
      <c r="D76" s="27" t="s">
        <v>53</v>
      </c>
      <c r="E76" s="28">
        <v>272.58</v>
      </c>
      <c r="F76" s="29">
        <v>0</v>
      </c>
      <c r="G76" s="29">
        <f>E76*F76</f>
        <v>0</v>
      </c>
    </row>
    <row r="77" spans="1:7" s="6" customFormat="1" ht="24" customHeight="1">
      <c r="A77" s="26">
        <v>58</v>
      </c>
      <c r="B77" s="27" t="s">
        <v>147</v>
      </c>
      <c r="C77" s="27" t="s">
        <v>148</v>
      </c>
      <c r="D77" s="27" t="s">
        <v>53</v>
      </c>
      <c r="E77" s="28">
        <v>166.3</v>
      </c>
      <c r="F77" s="29">
        <v>0</v>
      </c>
      <c r="G77" s="29">
        <f>E77*F77</f>
        <v>0</v>
      </c>
    </row>
    <row r="78" spans="1:7" s="6" customFormat="1" ht="13.5" customHeight="1">
      <c r="A78" s="26">
        <v>59</v>
      </c>
      <c r="B78" s="27" t="s">
        <v>149</v>
      </c>
      <c r="C78" s="27" t="s">
        <v>150</v>
      </c>
      <c r="D78" s="27" t="s">
        <v>53</v>
      </c>
      <c r="E78" s="28">
        <v>166.3</v>
      </c>
      <c r="F78" s="29">
        <v>0</v>
      </c>
      <c r="G78" s="29">
        <f>E78*F78</f>
        <v>0</v>
      </c>
    </row>
    <row r="79" spans="1:7" s="6" customFormat="1" ht="28.5" customHeight="1">
      <c r="A79" s="22"/>
      <c r="B79" s="23" t="s">
        <v>151</v>
      </c>
      <c r="C79" s="23" t="s">
        <v>152</v>
      </c>
      <c r="D79" s="23"/>
      <c r="E79" s="24"/>
      <c r="F79" s="25"/>
      <c r="G79" s="25">
        <f>SUM(G80)</f>
        <v>0</v>
      </c>
    </row>
    <row r="80" spans="1:7" s="6" customFormat="1" ht="24" customHeight="1">
      <c r="A80" s="26">
        <v>60</v>
      </c>
      <c r="B80" s="27" t="s">
        <v>153</v>
      </c>
      <c r="C80" s="27" t="s">
        <v>154</v>
      </c>
      <c r="D80" s="27" t="s">
        <v>48</v>
      </c>
      <c r="E80" s="28">
        <v>542.408</v>
      </c>
      <c r="F80" s="29">
        <v>0</v>
      </c>
      <c r="G80" s="29">
        <f>E80*F80</f>
        <v>0</v>
      </c>
    </row>
    <row r="81" spans="1:7" s="6" customFormat="1" ht="30.75" customHeight="1">
      <c r="A81" s="18"/>
      <c r="B81" s="19" t="s">
        <v>155</v>
      </c>
      <c r="C81" s="19" t="s">
        <v>156</v>
      </c>
      <c r="D81" s="19"/>
      <c r="E81" s="20"/>
      <c r="F81" s="21"/>
      <c r="G81" s="21">
        <f>G82+G92+G103+G113+G119+G126+G132+G138</f>
        <v>0</v>
      </c>
    </row>
    <row r="82" spans="1:7" s="6" customFormat="1" ht="28.5" customHeight="1">
      <c r="A82" s="22"/>
      <c r="B82" s="23" t="s">
        <v>157</v>
      </c>
      <c r="C82" s="23" t="s">
        <v>158</v>
      </c>
      <c r="D82" s="23"/>
      <c r="E82" s="24"/>
      <c r="F82" s="25"/>
      <c r="G82" s="25">
        <f>SUM(G83:G91)</f>
        <v>0</v>
      </c>
    </row>
    <row r="83" spans="1:7" s="6" customFormat="1" ht="24" customHeight="1">
      <c r="A83" s="26">
        <v>61</v>
      </c>
      <c r="B83" s="27" t="s">
        <v>159</v>
      </c>
      <c r="C83" s="27" t="s">
        <v>160</v>
      </c>
      <c r="D83" s="27" t="s">
        <v>53</v>
      </c>
      <c r="E83" s="28">
        <v>216</v>
      </c>
      <c r="F83" s="29">
        <v>0</v>
      </c>
      <c r="G83" s="29">
        <f>E83*F83</f>
        <v>0</v>
      </c>
    </row>
    <row r="84" spans="1:7" s="6" customFormat="1" ht="13.5" customHeight="1">
      <c r="A84" s="30">
        <v>62</v>
      </c>
      <c r="B84" s="31" t="s">
        <v>161</v>
      </c>
      <c r="C84" s="31" t="s">
        <v>162</v>
      </c>
      <c r="D84" s="31" t="s">
        <v>48</v>
      </c>
      <c r="E84" s="32">
        <v>0.065</v>
      </c>
      <c r="F84" s="33">
        <v>0</v>
      </c>
      <c r="G84" s="33">
        <f>E84*F84</f>
        <v>0</v>
      </c>
    </row>
    <row r="85" spans="1:7" s="6" customFormat="1" ht="24" customHeight="1">
      <c r="A85" s="26">
        <v>63</v>
      </c>
      <c r="B85" s="27" t="s">
        <v>163</v>
      </c>
      <c r="C85" s="27" t="s">
        <v>164</v>
      </c>
      <c r="D85" s="27" t="s">
        <v>53</v>
      </c>
      <c r="E85" s="28">
        <v>62.64</v>
      </c>
      <c r="F85" s="29">
        <v>0</v>
      </c>
      <c r="G85" s="29">
        <f aca="true" t="shared" si="5" ref="G85:G91">E85*F85</f>
        <v>0</v>
      </c>
    </row>
    <row r="86" spans="1:7" s="6" customFormat="1" ht="24" customHeight="1">
      <c r="A86" s="26">
        <v>64</v>
      </c>
      <c r="B86" s="27" t="s">
        <v>165</v>
      </c>
      <c r="C86" s="27" t="s">
        <v>166</v>
      </c>
      <c r="D86" s="27" t="s">
        <v>53</v>
      </c>
      <c r="E86" s="28">
        <v>116.98</v>
      </c>
      <c r="F86" s="29">
        <v>0</v>
      </c>
      <c r="G86" s="29">
        <f t="shared" si="5"/>
        <v>0</v>
      </c>
    </row>
    <row r="87" spans="1:7" s="6" customFormat="1" ht="24" customHeight="1">
      <c r="A87" s="26">
        <v>65</v>
      </c>
      <c r="B87" s="27" t="s">
        <v>167</v>
      </c>
      <c r="C87" s="27" t="s">
        <v>168</v>
      </c>
      <c r="D87" s="27" t="s">
        <v>53</v>
      </c>
      <c r="E87" s="28">
        <v>74.635</v>
      </c>
      <c r="F87" s="29">
        <v>0</v>
      </c>
      <c r="G87" s="29">
        <f t="shared" si="5"/>
        <v>0</v>
      </c>
    </row>
    <row r="88" spans="1:7" s="6" customFormat="1" ht="24" customHeight="1">
      <c r="A88" s="30">
        <v>66</v>
      </c>
      <c r="B88" s="31" t="s">
        <v>169</v>
      </c>
      <c r="C88" s="31" t="s">
        <v>170</v>
      </c>
      <c r="D88" s="31" t="s">
        <v>53</v>
      </c>
      <c r="E88" s="32">
        <v>85.83</v>
      </c>
      <c r="F88" s="33">
        <v>0</v>
      </c>
      <c r="G88" s="33">
        <f>E88*F88</f>
        <v>0</v>
      </c>
    </row>
    <row r="89" spans="1:7" s="6" customFormat="1" ht="24" customHeight="1">
      <c r="A89" s="26">
        <v>67</v>
      </c>
      <c r="B89" s="27" t="s">
        <v>171</v>
      </c>
      <c r="C89" s="27" t="s">
        <v>172</v>
      </c>
      <c r="D89" s="27" t="s">
        <v>53</v>
      </c>
      <c r="E89" s="28">
        <v>216</v>
      </c>
      <c r="F89" s="29">
        <v>0</v>
      </c>
      <c r="G89" s="29">
        <f t="shared" si="5"/>
        <v>0</v>
      </c>
    </row>
    <row r="90" spans="1:7" s="6" customFormat="1" ht="34.5" customHeight="1">
      <c r="A90" s="30">
        <v>68</v>
      </c>
      <c r="B90" s="31" t="s">
        <v>173</v>
      </c>
      <c r="C90" s="31" t="s">
        <v>174</v>
      </c>
      <c r="D90" s="31" t="s">
        <v>53</v>
      </c>
      <c r="E90" s="32">
        <v>248.4</v>
      </c>
      <c r="F90" s="33">
        <v>0</v>
      </c>
      <c r="G90" s="33">
        <f>E90*F90</f>
        <v>0</v>
      </c>
    </row>
    <row r="91" spans="1:7" s="6" customFormat="1" ht="24" customHeight="1">
      <c r="A91" s="26">
        <v>69</v>
      </c>
      <c r="B91" s="27" t="s">
        <v>175</v>
      </c>
      <c r="C91" s="27" t="s">
        <v>176</v>
      </c>
      <c r="D91" s="27" t="s">
        <v>177</v>
      </c>
      <c r="E91" s="28">
        <v>67.308</v>
      </c>
      <c r="F91" s="29">
        <v>0</v>
      </c>
      <c r="G91" s="29">
        <f t="shared" si="5"/>
        <v>0</v>
      </c>
    </row>
    <row r="92" spans="1:7" s="6" customFormat="1" ht="28.5" customHeight="1">
      <c r="A92" s="22"/>
      <c r="B92" s="23" t="s">
        <v>178</v>
      </c>
      <c r="C92" s="23" t="s">
        <v>179</v>
      </c>
      <c r="D92" s="23"/>
      <c r="E92" s="24"/>
      <c r="F92" s="25"/>
      <c r="G92" s="25">
        <f>SUM(G93:G102)</f>
        <v>0</v>
      </c>
    </row>
    <row r="93" spans="1:7" s="6" customFormat="1" ht="13.5" customHeight="1">
      <c r="A93" s="26">
        <v>70</v>
      </c>
      <c r="B93" s="27" t="s">
        <v>180</v>
      </c>
      <c r="C93" s="27" t="s">
        <v>181</v>
      </c>
      <c r="D93" s="27" t="s">
        <v>53</v>
      </c>
      <c r="E93" s="28">
        <v>197.603</v>
      </c>
      <c r="F93" s="29">
        <v>0</v>
      </c>
      <c r="G93" s="29">
        <f aca="true" t="shared" si="6" ref="G93:G102">E93*F93</f>
        <v>0</v>
      </c>
    </row>
    <row r="94" spans="1:7" s="6" customFormat="1" ht="13.5" customHeight="1">
      <c r="A94" s="30">
        <v>71</v>
      </c>
      <c r="B94" s="31" t="s">
        <v>182</v>
      </c>
      <c r="C94" s="31" t="s">
        <v>183</v>
      </c>
      <c r="D94" s="31" t="s">
        <v>53</v>
      </c>
      <c r="E94" s="32">
        <v>227.243</v>
      </c>
      <c r="F94" s="33">
        <v>0</v>
      </c>
      <c r="G94" s="33">
        <f t="shared" si="6"/>
        <v>0</v>
      </c>
    </row>
    <row r="95" spans="1:7" s="6" customFormat="1" ht="24" customHeight="1">
      <c r="A95" s="26">
        <v>72</v>
      </c>
      <c r="B95" s="27" t="s">
        <v>184</v>
      </c>
      <c r="C95" s="27" t="s">
        <v>185</v>
      </c>
      <c r="D95" s="27" t="s">
        <v>53</v>
      </c>
      <c r="E95" s="28">
        <v>215.378</v>
      </c>
      <c r="F95" s="29">
        <v>0</v>
      </c>
      <c r="G95" s="29">
        <f t="shared" si="6"/>
        <v>0</v>
      </c>
    </row>
    <row r="96" spans="1:7" s="6" customFormat="1" ht="13.5" customHeight="1">
      <c r="A96" s="30">
        <v>73</v>
      </c>
      <c r="B96" s="31" t="s">
        <v>161</v>
      </c>
      <c r="C96" s="31" t="s">
        <v>162</v>
      </c>
      <c r="D96" s="31" t="s">
        <v>48</v>
      </c>
      <c r="E96" s="32">
        <v>0.068</v>
      </c>
      <c r="F96" s="33">
        <v>0</v>
      </c>
      <c r="G96" s="33">
        <f t="shared" si="6"/>
        <v>0</v>
      </c>
    </row>
    <row r="97" spans="1:7" s="6" customFormat="1" ht="24" customHeight="1">
      <c r="A97" s="26">
        <v>74</v>
      </c>
      <c r="B97" s="27" t="s">
        <v>186</v>
      </c>
      <c r="C97" s="27" t="s">
        <v>187</v>
      </c>
      <c r="D97" s="27" t="s">
        <v>53</v>
      </c>
      <c r="E97" s="28">
        <v>231.558</v>
      </c>
      <c r="F97" s="29">
        <v>0</v>
      </c>
      <c r="G97" s="29">
        <f t="shared" si="6"/>
        <v>0</v>
      </c>
    </row>
    <row r="98" spans="1:7" s="6" customFormat="1" ht="13.5" customHeight="1">
      <c r="A98" s="30">
        <v>75</v>
      </c>
      <c r="B98" s="31" t="s">
        <v>188</v>
      </c>
      <c r="C98" s="31" t="s">
        <v>189</v>
      </c>
      <c r="D98" s="31" t="s">
        <v>48</v>
      </c>
      <c r="E98" s="32">
        <v>0.02</v>
      </c>
      <c r="F98" s="33">
        <v>0</v>
      </c>
      <c r="G98" s="33">
        <f t="shared" si="6"/>
        <v>0</v>
      </c>
    </row>
    <row r="99" spans="1:7" s="6" customFormat="1" ht="13.5" customHeight="1">
      <c r="A99" s="30">
        <v>76</v>
      </c>
      <c r="B99" s="31" t="s">
        <v>190</v>
      </c>
      <c r="C99" s="31" t="s">
        <v>191</v>
      </c>
      <c r="D99" s="31" t="s">
        <v>192</v>
      </c>
      <c r="E99" s="32">
        <v>46.595</v>
      </c>
      <c r="F99" s="33">
        <v>0</v>
      </c>
      <c r="G99" s="33">
        <f t="shared" si="6"/>
        <v>0</v>
      </c>
    </row>
    <row r="100" spans="1:7" s="6" customFormat="1" ht="13.5" customHeight="1">
      <c r="A100" s="30">
        <v>77</v>
      </c>
      <c r="B100" s="31" t="s">
        <v>193</v>
      </c>
      <c r="C100" s="31" t="s">
        <v>194</v>
      </c>
      <c r="D100" s="31" t="s">
        <v>192</v>
      </c>
      <c r="E100" s="32">
        <v>1.751</v>
      </c>
      <c r="F100" s="33">
        <v>0</v>
      </c>
      <c r="G100" s="33">
        <f t="shared" si="6"/>
        <v>0</v>
      </c>
    </row>
    <row r="101" spans="1:7" s="6" customFormat="1" ht="24" customHeight="1">
      <c r="A101" s="30">
        <v>78</v>
      </c>
      <c r="B101" s="31" t="s">
        <v>195</v>
      </c>
      <c r="C101" s="31" t="s">
        <v>196</v>
      </c>
      <c r="D101" s="31" t="s">
        <v>53</v>
      </c>
      <c r="E101" s="32">
        <v>266.291</v>
      </c>
      <c r="F101" s="33">
        <v>0</v>
      </c>
      <c r="G101" s="33">
        <f t="shared" si="6"/>
        <v>0</v>
      </c>
    </row>
    <row r="102" spans="1:7" s="6" customFormat="1" ht="24" customHeight="1">
      <c r="A102" s="26">
        <v>79</v>
      </c>
      <c r="B102" s="27" t="s">
        <v>197</v>
      </c>
      <c r="C102" s="27" t="s">
        <v>198</v>
      </c>
      <c r="D102" s="27" t="s">
        <v>177</v>
      </c>
      <c r="E102" s="28">
        <v>67.92</v>
      </c>
      <c r="F102" s="29">
        <v>0</v>
      </c>
      <c r="G102" s="29">
        <f t="shared" si="6"/>
        <v>0</v>
      </c>
    </row>
    <row r="103" spans="1:7" s="6" customFormat="1" ht="28.5" customHeight="1">
      <c r="A103" s="22"/>
      <c r="B103" s="23" t="s">
        <v>199</v>
      </c>
      <c r="C103" s="23" t="s">
        <v>200</v>
      </c>
      <c r="D103" s="23"/>
      <c r="E103" s="24"/>
      <c r="F103" s="25"/>
      <c r="G103" s="25">
        <f>SUM(G104:G112)</f>
        <v>0</v>
      </c>
    </row>
    <row r="104" spans="1:7" s="6" customFormat="1" ht="24" customHeight="1">
      <c r="A104" s="26">
        <v>80</v>
      </c>
      <c r="B104" s="27" t="s">
        <v>201</v>
      </c>
      <c r="C104" s="27" t="s">
        <v>202</v>
      </c>
      <c r="D104" s="27" t="s">
        <v>53</v>
      </c>
      <c r="E104" s="28">
        <v>197.603</v>
      </c>
      <c r="F104" s="29">
        <v>0</v>
      </c>
      <c r="G104" s="29">
        <f>E104*F104</f>
        <v>0</v>
      </c>
    </row>
    <row r="105" spans="1:7" s="6" customFormat="1" ht="24" customHeight="1">
      <c r="A105" s="30">
        <v>81</v>
      </c>
      <c r="B105" s="31" t="s">
        <v>203</v>
      </c>
      <c r="C105" s="31" t="s">
        <v>204</v>
      </c>
      <c r="D105" s="31" t="s">
        <v>53</v>
      </c>
      <c r="E105" s="32">
        <v>201.555</v>
      </c>
      <c r="F105" s="33">
        <v>0</v>
      </c>
      <c r="G105" s="33">
        <f>E105*F105</f>
        <v>0</v>
      </c>
    </row>
    <row r="106" spans="1:7" s="6" customFormat="1" ht="24" customHeight="1">
      <c r="A106" s="26">
        <v>82</v>
      </c>
      <c r="B106" s="27" t="s">
        <v>205</v>
      </c>
      <c r="C106" s="27" t="s">
        <v>206</v>
      </c>
      <c r="D106" s="27" t="s">
        <v>53</v>
      </c>
      <c r="E106" s="28">
        <v>197.603</v>
      </c>
      <c r="F106" s="29">
        <v>0</v>
      </c>
      <c r="G106" s="29">
        <f aca="true" t="shared" si="7" ref="G106:G112">E106*F106</f>
        <v>0</v>
      </c>
    </row>
    <row r="107" spans="1:7" s="6" customFormat="1" ht="13.5" customHeight="1">
      <c r="A107" s="30">
        <v>83</v>
      </c>
      <c r="B107" s="31" t="s">
        <v>207</v>
      </c>
      <c r="C107" s="31" t="s">
        <v>208</v>
      </c>
      <c r="D107" s="31" t="s">
        <v>53</v>
      </c>
      <c r="E107" s="32">
        <v>403.11</v>
      </c>
      <c r="F107" s="33">
        <v>0</v>
      </c>
      <c r="G107" s="33">
        <f>E107*F107</f>
        <v>0</v>
      </c>
    </row>
    <row r="108" spans="1:7" s="6" customFormat="1" ht="24" customHeight="1">
      <c r="A108" s="26">
        <v>84</v>
      </c>
      <c r="B108" s="27" t="s">
        <v>209</v>
      </c>
      <c r="C108" s="27" t="s">
        <v>210</v>
      </c>
      <c r="D108" s="27" t="s">
        <v>53</v>
      </c>
      <c r="E108" s="28">
        <v>166.3</v>
      </c>
      <c r="F108" s="29">
        <v>0</v>
      </c>
      <c r="G108" s="29">
        <f t="shared" si="7"/>
        <v>0</v>
      </c>
    </row>
    <row r="109" spans="1:7" s="6" customFormat="1" ht="24" customHeight="1">
      <c r="A109" s="30">
        <v>85</v>
      </c>
      <c r="B109" s="31" t="s">
        <v>211</v>
      </c>
      <c r="C109" s="31" t="s">
        <v>212</v>
      </c>
      <c r="D109" s="31" t="s">
        <v>53</v>
      </c>
      <c r="E109" s="32">
        <v>169.626</v>
      </c>
      <c r="F109" s="33">
        <v>0</v>
      </c>
      <c r="G109" s="33">
        <f>E109*F109</f>
        <v>0</v>
      </c>
    </row>
    <row r="110" spans="1:7" s="6" customFormat="1" ht="24" customHeight="1">
      <c r="A110" s="26">
        <v>86</v>
      </c>
      <c r="B110" s="27" t="s">
        <v>213</v>
      </c>
      <c r="C110" s="27" t="s">
        <v>214</v>
      </c>
      <c r="D110" s="27" t="s">
        <v>53</v>
      </c>
      <c r="E110" s="28">
        <v>74.635</v>
      </c>
      <c r="F110" s="29">
        <v>0</v>
      </c>
      <c r="G110" s="29">
        <f t="shared" si="7"/>
        <v>0</v>
      </c>
    </row>
    <row r="111" spans="1:7" s="6" customFormat="1" ht="24" customHeight="1">
      <c r="A111" s="30">
        <v>87</v>
      </c>
      <c r="B111" s="31" t="s">
        <v>215</v>
      </c>
      <c r="C111" s="31" t="s">
        <v>216</v>
      </c>
      <c r="D111" s="31" t="s">
        <v>53</v>
      </c>
      <c r="E111" s="32">
        <v>78.367</v>
      </c>
      <c r="F111" s="33">
        <v>0</v>
      </c>
      <c r="G111" s="33">
        <f>E111*F111</f>
        <v>0</v>
      </c>
    </row>
    <row r="112" spans="1:7" s="6" customFormat="1" ht="13.5" customHeight="1">
      <c r="A112" s="26">
        <v>88</v>
      </c>
      <c r="B112" s="27" t="s">
        <v>217</v>
      </c>
      <c r="C112" s="27" t="s">
        <v>218</v>
      </c>
      <c r="D112" s="27" t="s">
        <v>177</v>
      </c>
      <c r="E112" s="28">
        <v>210.665</v>
      </c>
      <c r="F112" s="29">
        <v>0</v>
      </c>
      <c r="G112" s="29">
        <f t="shared" si="7"/>
        <v>0</v>
      </c>
    </row>
    <row r="113" spans="1:7" s="6" customFormat="1" ht="28.5" customHeight="1">
      <c r="A113" s="22"/>
      <c r="B113" s="23" t="s">
        <v>219</v>
      </c>
      <c r="C113" s="23" t="s">
        <v>220</v>
      </c>
      <c r="D113" s="23"/>
      <c r="E113" s="24"/>
      <c r="F113" s="25"/>
      <c r="G113" s="25">
        <f>SUM(G114:G118)</f>
        <v>0</v>
      </c>
    </row>
    <row r="114" spans="1:7" s="6" customFormat="1" ht="24" customHeight="1">
      <c r="A114" s="26">
        <v>89</v>
      </c>
      <c r="B114" s="27" t="s">
        <v>221</v>
      </c>
      <c r="C114" s="27" t="s">
        <v>222</v>
      </c>
      <c r="D114" s="27" t="s">
        <v>223</v>
      </c>
      <c r="E114" s="28">
        <v>40.45</v>
      </c>
      <c r="F114" s="29">
        <v>0</v>
      </c>
      <c r="G114" s="29">
        <f>E114*F114</f>
        <v>0</v>
      </c>
    </row>
    <row r="115" spans="1:7" s="6" customFormat="1" ht="24" customHeight="1">
      <c r="A115" s="26">
        <v>90</v>
      </c>
      <c r="B115" s="27" t="s">
        <v>224</v>
      </c>
      <c r="C115" s="27" t="s">
        <v>225</v>
      </c>
      <c r="D115" s="27" t="s">
        <v>223</v>
      </c>
      <c r="E115" s="28">
        <v>22.5</v>
      </c>
      <c r="F115" s="29">
        <v>0</v>
      </c>
      <c r="G115" s="29">
        <f>E115*F115</f>
        <v>0</v>
      </c>
    </row>
    <row r="116" spans="1:7" s="6" customFormat="1" ht="24" customHeight="1">
      <c r="A116" s="26">
        <v>91</v>
      </c>
      <c r="B116" s="27" t="s">
        <v>226</v>
      </c>
      <c r="C116" s="27" t="s">
        <v>227</v>
      </c>
      <c r="D116" s="27" t="s">
        <v>84</v>
      </c>
      <c r="E116" s="28">
        <v>3</v>
      </c>
      <c r="F116" s="29">
        <v>0</v>
      </c>
      <c r="G116" s="29">
        <f>E116*F116</f>
        <v>0</v>
      </c>
    </row>
    <row r="117" spans="1:7" s="6" customFormat="1" ht="24" customHeight="1">
      <c r="A117" s="26">
        <v>92</v>
      </c>
      <c r="B117" s="27" t="s">
        <v>228</v>
      </c>
      <c r="C117" s="27" t="s">
        <v>229</v>
      </c>
      <c r="D117" s="27" t="s">
        <v>223</v>
      </c>
      <c r="E117" s="28">
        <v>12</v>
      </c>
      <c r="F117" s="29">
        <v>0</v>
      </c>
      <c r="G117" s="29">
        <f>E117*F117</f>
        <v>0</v>
      </c>
    </row>
    <row r="118" spans="1:7" s="6" customFormat="1" ht="24" customHeight="1">
      <c r="A118" s="26">
        <v>93</v>
      </c>
      <c r="B118" s="27" t="s">
        <v>230</v>
      </c>
      <c r="C118" s="27" t="s">
        <v>231</v>
      </c>
      <c r="D118" s="27" t="s">
        <v>177</v>
      </c>
      <c r="E118" s="28">
        <v>25.258</v>
      </c>
      <c r="F118" s="29">
        <v>0</v>
      </c>
      <c r="G118" s="29">
        <f>E118*F118</f>
        <v>0</v>
      </c>
    </row>
    <row r="119" spans="1:7" s="6" customFormat="1" ht="28.5" customHeight="1">
      <c r="A119" s="22"/>
      <c r="B119" s="23" t="s">
        <v>232</v>
      </c>
      <c r="C119" s="23" t="s">
        <v>233</v>
      </c>
      <c r="D119" s="23"/>
      <c r="E119" s="24"/>
      <c r="F119" s="25"/>
      <c r="G119" s="25">
        <f>SUM(G120:G125)</f>
        <v>0</v>
      </c>
    </row>
    <row r="120" spans="1:7" s="6" customFormat="1" ht="13.5" customHeight="1">
      <c r="A120" s="26">
        <v>94</v>
      </c>
      <c r="B120" s="27" t="s">
        <v>234</v>
      </c>
      <c r="C120" s="27" t="s">
        <v>235</v>
      </c>
      <c r="D120" s="27" t="s">
        <v>84</v>
      </c>
      <c r="E120" s="28">
        <v>33</v>
      </c>
      <c r="F120" s="29">
        <v>0</v>
      </c>
      <c r="G120" s="29">
        <f aca="true" t="shared" si="8" ref="G120:G125">E120*F120</f>
        <v>0</v>
      </c>
    </row>
    <row r="121" spans="1:7" s="6" customFormat="1" ht="34.5" customHeight="1">
      <c r="A121" s="30">
        <v>95</v>
      </c>
      <c r="B121" s="31" t="s">
        <v>236</v>
      </c>
      <c r="C121" s="31" t="s">
        <v>237</v>
      </c>
      <c r="D121" s="31" t="s">
        <v>84</v>
      </c>
      <c r="E121" s="32">
        <v>33</v>
      </c>
      <c r="F121" s="33">
        <v>0</v>
      </c>
      <c r="G121" s="33">
        <f t="shared" si="8"/>
        <v>0</v>
      </c>
    </row>
    <row r="122" spans="1:7" s="6" customFormat="1" ht="13.5" customHeight="1">
      <c r="A122" s="26">
        <v>96</v>
      </c>
      <c r="B122" s="27" t="s">
        <v>238</v>
      </c>
      <c r="C122" s="27" t="s">
        <v>239</v>
      </c>
      <c r="D122" s="27" t="s">
        <v>84</v>
      </c>
      <c r="E122" s="28">
        <v>33</v>
      </c>
      <c r="F122" s="29">
        <v>0</v>
      </c>
      <c r="G122" s="29">
        <f t="shared" si="8"/>
        <v>0</v>
      </c>
    </row>
    <row r="123" spans="1:7" s="6" customFormat="1" ht="13.5" customHeight="1">
      <c r="A123" s="26">
        <v>97</v>
      </c>
      <c r="B123" s="27" t="s">
        <v>240</v>
      </c>
      <c r="C123" s="27" t="s">
        <v>241</v>
      </c>
      <c r="D123" s="27" t="s">
        <v>84</v>
      </c>
      <c r="E123" s="28">
        <v>1</v>
      </c>
      <c r="F123" s="29">
        <v>0</v>
      </c>
      <c r="G123" s="29">
        <f t="shared" si="8"/>
        <v>0</v>
      </c>
    </row>
    <row r="124" spans="1:7" s="6" customFormat="1" ht="13.5" customHeight="1">
      <c r="A124" s="26">
        <v>98</v>
      </c>
      <c r="B124" s="27" t="s">
        <v>242</v>
      </c>
      <c r="C124" s="27" t="s">
        <v>243</v>
      </c>
      <c r="D124" s="27" t="s">
        <v>53</v>
      </c>
      <c r="E124" s="28">
        <v>17.1</v>
      </c>
      <c r="F124" s="29">
        <v>0</v>
      </c>
      <c r="G124" s="29">
        <f t="shared" si="8"/>
        <v>0</v>
      </c>
    </row>
    <row r="125" spans="1:7" s="6" customFormat="1" ht="24" customHeight="1">
      <c r="A125" s="26">
        <v>99</v>
      </c>
      <c r="B125" s="27" t="s">
        <v>244</v>
      </c>
      <c r="C125" s="27" t="s">
        <v>245</v>
      </c>
      <c r="D125" s="27" t="s">
        <v>177</v>
      </c>
      <c r="E125" s="28">
        <v>192.646</v>
      </c>
      <c r="F125" s="29">
        <v>0</v>
      </c>
      <c r="G125" s="29">
        <f t="shared" si="8"/>
        <v>0</v>
      </c>
    </row>
    <row r="126" spans="1:7" s="6" customFormat="1" ht="28.5" customHeight="1">
      <c r="A126" s="22"/>
      <c r="B126" s="23" t="s">
        <v>246</v>
      </c>
      <c r="C126" s="23" t="s">
        <v>247</v>
      </c>
      <c r="D126" s="23"/>
      <c r="E126" s="24"/>
      <c r="F126" s="25"/>
      <c r="G126" s="25">
        <f>SUM(G127:G131)</f>
        <v>0</v>
      </c>
    </row>
    <row r="127" spans="1:7" s="6" customFormat="1" ht="24" customHeight="1">
      <c r="A127" s="26">
        <v>100</v>
      </c>
      <c r="B127" s="27" t="s">
        <v>248</v>
      </c>
      <c r="C127" s="27" t="s">
        <v>249</v>
      </c>
      <c r="D127" s="27" t="s">
        <v>53</v>
      </c>
      <c r="E127" s="28">
        <v>182.93</v>
      </c>
      <c r="F127" s="29">
        <v>0</v>
      </c>
      <c r="G127" s="29">
        <f>E127*F127</f>
        <v>0</v>
      </c>
    </row>
    <row r="128" spans="1:7" s="6" customFormat="1" ht="13.5" customHeight="1">
      <c r="A128" s="30">
        <v>101</v>
      </c>
      <c r="B128" s="31" t="s">
        <v>250</v>
      </c>
      <c r="C128" s="31" t="s">
        <v>251</v>
      </c>
      <c r="D128" s="31" t="s">
        <v>53</v>
      </c>
      <c r="E128" s="32">
        <v>201.223</v>
      </c>
      <c r="F128" s="33">
        <v>0</v>
      </c>
      <c r="G128" s="33">
        <f>E128*F128</f>
        <v>0</v>
      </c>
    </row>
    <row r="129" spans="1:7" s="6" customFormat="1" ht="13.5" customHeight="1">
      <c r="A129" s="30">
        <v>102</v>
      </c>
      <c r="B129" s="31" t="s">
        <v>252</v>
      </c>
      <c r="C129" s="31" t="s">
        <v>253</v>
      </c>
      <c r="D129" s="31" t="s">
        <v>84</v>
      </c>
      <c r="E129" s="32">
        <v>21.952</v>
      </c>
      <c r="F129" s="33">
        <v>0</v>
      </c>
      <c r="G129" s="33">
        <f>E129*F129</f>
        <v>0</v>
      </c>
    </row>
    <row r="130" spans="1:7" s="6" customFormat="1" ht="13.5" customHeight="1">
      <c r="A130" s="30">
        <v>103</v>
      </c>
      <c r="B130" s="31" t="s">
        <v>254</v>
      </c>
      <c r="C130" s="31" t="s">
        <v>255</v>
      </c>
      <c r="D130" s="31" t="s">
        <v>84</v>
      </c>
      <c r="E130" s="32">
        <v>21.952</v>
      </c>
      <c r="F130" s="33">
        <v>0</v>
      </c>
      <c r="G130" s="33">
        <f>E130*F130</f>
        <v>0</v>
      </c>
    </row>
    <row r="131" spans="1:7" s="6" customFormat="1" ht="13.5" customHeight="1">
      <c r="A131" s="26">
        <v>104</v>
      </c>
      <c r="B131" s="27" t="s">
        <v>256</v>
      </c>
      <c r="C131" s="27" t="s">
        <v>257</v>
      </c>
      <c r="D131" s="27" t="s">
        <v>177</v>
      </c>
      <c r="E131" s="28">
        <v>84.01</v>
      </c>
      <c r="F131" s="29">
        <v>0</v>
      </c>
      <c r="G131" s="29">
        <f>E131*F131</f>
        <v>0</v>
      </c>
    </row>
    <row r="132" spans="1:7" s="6" customFormat="1" ht="28.5" customHeight="1">
      <c r="A132" s="22"/>
      <c r="B132" s="23" t="s">
        <v>258</v>
      </c>
      <c r="C132" s="23" t="s">
        <v>259</v>
      </c>
      <c r="D132" s="23"/>
      <c r="E132" s="24"/>
      <c r="F132" s="25"/>
      <c r="G132" s="25">
        <f>SUM(G133:G137)</f>
        <v>0</v>
      </c>
    </row>
    <row r="133" spans="1:7" s="6" customFormat="1" ht="24" customHeight="1">
      <c r="A133" s="26">
        <v>105</v>
      </c>
      <c r="B133" s="27" t="s">
        <v>260</v>
      </c>
      <c r="C133" s="27" t="s">
        <v>261</v>
      </c>
      <c r="D133" s="27" t="s">
        <v>53</v>
      </c>
      <c r="E133" s="28">
        <v>294.412</v>
      </c>
      <c r="F133" s="29">
        <v>0</v>
      </c>
      <c r="G133" s="29">
        <f>E133*F133</f>
        <v>0</v>
      </c>
    </row>
    <row r="134" spans="1:7" s="6" customFormat="1" ht="13.5" customHeight="1">
      <c r="A134" s="30">
        <v>106</v>
      </c>
      <c r="B134" s="31" t="s">
        <v>262</v>
      </c>
      <c r="C134" s="31" t="s">
        <v>263</v>
      </c>
      <c r="D134" s="31" t="s">
        <v>53</v>
      </c>
      <c r="E134" s="32">
        <v>306.307</v>
      </c>
      <c r="F134" s="33">
        <v>0</v>
      </c>
      <c r="G134" s="33">
        <f>E134*F134</f>
        <v>0</v>
      </c>
    </row>
    <row r="135" spans="1:7" s="6" customFormat="1" ht="13.5" customHeight="1">
      <c r="A135" s="30">
        <v>107</v>
      </c>
      <c r="B135" s="31" t="s">
        <v>254</v>
      </c>
      <c r="C135" s="31" t="s">
        <v>255</v>
      </c>
      <c r="D135" s="31" t="s">
        <v>84</v>
      </c>
      <c r="E135" s="32">
        <v>35.939</v>
      </c>
      <c r="F135" s="33">
        <v>0</v>
      </c>
      <c r="G135" s="33">
        <f>E135*F135</f>
        <v>0</v>
      </c>
    </row>
    <row r="136" spans="1:7" s="6" customFormat="1" ht="13.5" customHeight="1">
      <c r="A136" s="30">
        <v>108</v>
      </c>
      <c r="B136" s="31" t="s">
        <v>264</v>
      </c>
      <c r="C136" s="31" t="s">
        <v>253</v>
      </c>
      <c r="D136" s="31" t="s">
        <v>84</v>
      </c>
      <c r="E136" s="32">
        <v>35.939</v>
      </c>
      <c r="F136" s="33">
        <v>0</v>
      </c>
      <c r="G136" s="33">
        <f>E136*F136</f>
        <v>0</v>
      </c>
    </row>
    <row r="137" spans="1:7" s="6" customFormat="1" ht="24" customHeight="1">
      <c r="A137" s="26">
        <v>109</v>
      </c>
      <c r="B137" s="27" t="s">
        <v>265</v>
      </c>
      <c r="C137" s="27" t="s">
        <v>266</v>
      </c>
      <c r="D137" s="27" t="s">
        <v>177</v>
      </c>
      <c r="E137" s="28">
        <v>140.635</v>
      </c>
      <c r="F137" s="29">
        <v>0</v>
      </c>
      <c r="G137" s="29">
        <f>E137*F137</f>
        <v>0</v>
      </c>
    </row>
    <row r="138" spans="1:7" s="6" customFormat="1" ht="28.5" customHeight="1">
      <c r="A138" s="22"/>
      <c r="B138" s="23" t="s">
        <v>267</v>
      </c>
      <c r="C138" s="23" t="s">
        <v>268</v>
      </c>
      <c r="D138" s="23"/>
      <c r="E138" s="24"/>
      <c r="F138" s="25"/>
      <c r="G138" s="25">
        <f>SUM(G139:G140)</f>
        <v>0</v>
      </c>
    </row>
    <row r="139" spans="1:7" s="6" customFormat="1" ht="24" customHeight="1">
      <c r="A139" s="26">
        <v>110</v>
      </c>
      <c r="B139" s="27" t="s">
        <v>269</v>
      </c>
      <c r="C139" s="27" t="s">
        <v>270</v>
      </c>
      <c r="D139" s="27" t="s">
        <v>53</v>
      </c>
      <c r="E139" s="28">
        <v>673.019</v>
      </c>
      <c r="F139" s="29">
        <v>0</v>
      </c>
      <c r="G139" s="29">
        <f>E139*F139</f>
        <v>0</v>
      </c>
    </row>
    <row r="140" spans="1:7" s="6" customFormat="1" ht="13.5" customHeight="1">
      <c r="A140" s="26">
        <v>111</v>
      </c>
      <c r="B140" s="27" t="s">
        <v>271</v>
      </c>
      <c r="C140" s="27" t="s">
        <v>272</v>
      </c>
      <c r="D140" s="27" t="s">
        <v>53</v>
      </c>
      <c r="E140" s="28">
        <v>673.019</v>
      </c>
      <c r="F140" s="29">
        <v>0</v>
      </c>
      <c r="G140" s="29">
        <f>E140*F140</f>
        <v>0</v>
      </c>
    </row>
    <row r="141" spans="1:7" s="6" customFormat="1" ht="30.75" customHeight="1">
      <c r="A141" s="18"/>
      <c r="B141" s="19" t="s">
        <v>273</v>
      </c>
      <c r="C141" s="19" t="s">
        <v>274</v>
      </c>
      <c r="D141" s="19"/>
      <c r="E141" s="20"/>
      <c r="F141" s="21"/>
      <c r="G141" s="21">
        <f>G142</f>
        <v>0</v>
      </c>
    </row>
    <row r="142" spans="1:7" s="6" customFormat="1" ht="28.5" customHeight="1">
      <c r="A142" s="22"/>
      <c r="B142" s="23" t="s">
        <v>275</v>
      </c>
      <c r="C142" s="23" t="s">
        <v>276</v>
      </c>
      <c r="D142" s="23"/>
      <c r="E142" s="24"/>
      <c r="F142" s="25"/>
      <c r="G142" s="25">
        <f>SUM(G143:G146)</f>
        <v>0</v>
      </c>
    </row>
    <row r="143" spans="1:7" s="6" customFormat="1" ht="13.5" customHeight="1">
      <c r="A143" s="26">
        <v>112</v>
      </c>
      <c r="B143" s="27" t="s">
        <v>277</v>
      </c>
      <c r="C143" s="27" t="s">
        <v>278</v>
      </c>
      <c r="D143" s="27" t="s">
        <v>279</v>
      </c>
      <c r="E143" s="28">
        <v>1</v>
      </c>
      <c r="F143" s="29">
        <v>0</v>
      </c>
      <c r="G143" s="29">
        <f>E143*F143</f>
        <v>0</v>
      </c>
    </row>
    <row r="144" spans="1:7" s="6" customFormat="1" ht="13.5" customHeight="1">
      <c r="A144" s="26">
        <v>113</v>
      </c>
      <c r="B144" s="27" t="s">
        <v>280</v>
      </c>
      <c r="C144" s="27" t="s">
        <v>281</v>
      </c>
      <c r="D144" s="27" t="s">
        <v>279</v>
      </c>
      <c r="E144" s="28">
        <v>1</v>
      </c>
      <c r="F144" s="29">
        <v>0</v>
      </c>
      <c r="G144" s="29">
        <f>E144*F144</f>
        <v>0</v>
      </c>
    </row>
    <row r="145" spans="1:7" s="6" customFormat="1" ht="13.5" customHeight="1">
      <c r="A145" s="26">
        <v>114</v>
      </c>
      <c r="B145" s="27" t="s">
        <v>282</v>
      </c>
      <c r="C145" s="27" t="s">
        <v>283</v>
      </c>
      <c r="D145" s="27" t="s">
        <v>279</v>
      </c>
      <c r="E145" s="28">
        <v>1</v>
      </c>
      <c r="F145" s="29">
        <v>0</v>
      </c>
      <c r="G145" s="29">
        <f>E145*F145</f>
        <v>0</v>
      </c>
    </row>
    <row r="146" spans="1:7" s="6" customFormat="1" ht="13.5" customHeight="1">
      <c r="A146" s="26">
        <v>115</v>
      </c>
      <c r="B146" s="27" t="s">
        <v>284</v>
      </c>
      <c r="C146" s="27" t="s">
        <v>285</v>
      </c>
      <c r="D146" s="27" t="s">
        <v>279</v>
      </c>
      <c r="E146" s="28">
        <v>1</v>
      </c>
      <c r="F146" s="29">
        <v>0</v>
      </c>
      <c r="G146" s="29">
        <f>E146*F146</f>
        <v>0</v>
      </c>
    </row>
    <row r="147" spans="1:7" s="6" customFormat="1" ht="30.75" customHeight="1">
      <c r="A147" s="34"/>
      <c r="B147" s="35"/>
      <c r="C147" s="35" t="s">
        <v>286</v>
      </c>
      <c r="D147" s="35"/>
      <c r="E147" s="36"/>
      <c r="F147" s="37"/>
      <c r="G147" s="37">
        <f>G13+G81+G141</f>
        <v>0</v>
      </c>
    </row>
  </sheetData>
  <sheetProtection/>
  <mergeCells count="2">
    <mergeCell ref="A1:G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Tomat Peter, Ing.</dc:creator>
  <cp:keywords/>
  <dc:description/>
  <cp:lastModifiedBy>Tomat Peter, Ing.</cp:lastModifiedBy>
  <dcterms:created xsi:type="dcterms:W3CDTF">2022-06-07T11:43:15Z</dcterms:created>
  <dcterms:modified xsi:type="dcterms:W3CDTF">2022-06-07T12:37:49Z</dcterms:modified>
  <cp:category/>
  <cp:version/>
  <cp:contentType/>
  <cp:contentStatus/>
</cp:coreProperties>
</file>