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activeTab="1"/>
  </bookViews>
  <sheets>
    <sheet name="Pokyny pro vyplnění" sheetId="1" r:id="rId1"/>
    <sheet name="Stavba" sheetId="2" r:id="rId2"/>
    <sheet name="VzorPolozky" sheetId="3" state="hidden" r:id="rId3"/>
    <sheet name="01 202206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20220601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20220601 Pol'!$A$1:$X$177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<sst xmlns="http://schemas.openxmlformats.org/spreadsheetml/2006/main" count="781" uniqueCount="314">
  <si>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</si>
  <si>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</si>
  <si>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</si>
  <si>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</si>
  <si>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</si>
  <si>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</si>
  <si>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</si>
  <si>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</si>
  <si>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</si>
  <si>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</si>
  <si>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</si>
  <si>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</si>
  <si>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</si>
  <si>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</si>
  <si>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</si>
  <si>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</si>
  <si>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</si>
  <si>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</si>
  <si>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</si>
  <si>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</si>
  <si>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</si>
  <si>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</si>
  <si>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</si>
  <si>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</si>
  <si>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</si>
  <si>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</si>
  <si>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</si>
  <si>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</si>
  <si>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</si>
  <si>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</si>
  <si>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</si>
  <si>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</si>
  <si>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</si>
  <si>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</si>
  <si>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</si>
  <si>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</si>
  <si>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</si>
  <si>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</si>
  <si>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</si>
  <si>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</si>
  <si>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</si>
  <si>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</si>
  <si>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</si>
  <si>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20220601</t>
  </si>
  <si>
    <t>VÝMĚNA VÝPLNÍ OTVORŮ NA FASÁDĚ DO ULICE-okna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</si>
  <si>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</si>
  <si>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</si>
  <si>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</si>
  <si>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</si>
  <si>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</si>
  <si>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</si>
  <si>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</si>
  <si>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</si>
  <si>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</si>
  <si>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</si>
  <si>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</si>
  <si>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</si>
  <si>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20220601 - VÝMĚNA VÝPLNÍ OTVORŮ NA FASÁDĚ DO ULICE-okna</t>
  </si>
  <si>
    <t>Rekapitulace dílů</t>
  </si>
  <si>
    <t>Typ dílu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</si>
  <si>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</si>
  <si>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</si>
  <si>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</si>
  <si>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</si>
  <si>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</si>
  <si>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</si>
  <si>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</si>
  <si>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</si>
  <si>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</si>
  <si>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</si>
  <si>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</si>
  <si>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</si>
  <si>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</si>
  <si>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</si>
  <si>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</si>
  <si>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</si>
  <si>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</si>
  <si>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</si>
  <si>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</si>
  <si>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</si>
  <si>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</si>
  <si>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</si>
  <si>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</si>
  <si>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</si>
  <si>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</si>
  <si>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</si>
  <si>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</si>
  <si>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</si>
  <si>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</si>
  <si>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</si>
  <si>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</si>
  <si>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</si>
  <si>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</si>
  <si>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</si>
  <si>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</si>
  <si>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</si>
  <si>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</si>
  <si>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</si>
  <si>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</si>
  <si>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</si>
  <si>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</si>
  <si>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</si>
  <si>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</si>
  <si>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</si>
  <si>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</si>
  <si>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</si>
  <si>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</si>
  <si>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</si>
  <si>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</si>
  <si>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</si>
  <si>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</si>
  <si>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</si>
  <si>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</si>
  <si>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</si>
  <si>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</si>
  <si>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</si>
  <si>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610991111R00</t>
  </si>
  <si>
    <t>Zakrývání výplní vnitřních otvorů</t>
  </si>
  <si>
    <t>m2</t>
  </si>
  <si>
    <t>RTS 22/ I</t>
  </si>
  <si>
    <t>Práce</t>
  </si>
  <si>
    <t>POL1_1</t>
  </si>
  <si>
    <t>1,12*1,47   *4</t>
  </si>
  <si>
    <t>VV</t>
  </si>
  <si>
    <t>1,10*2,02   *6</t>
  </si>
  <si>
    <t>0,60*0,80   *1</t>
  </si>
  <si>
    <t>612409991RT2</t>
  </si>
  <si>
    <t>Začištění omítek kolem oken,dveří apod. s použitím suché maltové směsi</t>
  </si>
  <si>
    <t>m</t>
  </si>
  <si>
    <t>interiér : (1,12+1,47)*2   *4</t>
  </si>
  <si>
    <t>(1,10+2,02)*2    *6</t>
  </si>
  <si>
    <t>(0,6+0,80)*2      *1</t>
  </si>
  <si>
    <t>Mezisoučet</t>
  </si>
  <si>
    <t>exteriér : 60,960</t>
  </si>
  <si>
    <t>612425931RT2</t>
  </si>
  <si>
    <t>Omítka vápenná vnitřního ostění - štuková s použitím suché maltové směsi</t>
  </si>
  <si>
    <t>0,50*(1,12+1,47*2)                   *4</t>
  </si>
  <si>
    <t>0,50*(1,10+2,02*2)                    *6</t>
  </si>
  <si>
    <t>0,50*(0,60+0,80*2)                     *1</t>
  </si>
  <si>
    <t>62-01</t>
  </si>
  <si>
    <t>Sjednocení povrchu fasády s staveb.úpi. při výměně oken- odhad</t>
  </si>
  <si>
    <t>Vlastní</t>
  </si>
  <si>
    <t>Indiv</t>
  </si>
  <si>
    <t>Specifikace</t>
  </si>
  <si>
    <t>POL3_0</t>
  </si>
  <si>
    <t>60,96</t>
  </si>
  <si>
    <t>631351101R00</t>
  </si>
  <si>
    <t>Bednění stěn, rýh a otvorů v podlahách - zřízení</t>
  </si>
  <si>
    <t>0,20*(1,12*4   +1,10*6)                       *2</t>
  </si>
  <si>
    <t xml:space="preserve">pozn. : </t>
  </si>
  <si>
    <t xml:space="preserve">parapet : </t>
  </si>
  <si>
    <t>631351102R00</t>
  </si>
  <si>
    <t>Bednění stěn, rýh a otvorů v podlahách -odstranění</t>
  </si>
  <si>
    <t>632451024R00</t>
  </si>
  <si>
    <t>Vyrovnávací potěr MC 15, v pásu, tl. 50 mm</t>
  </si>
  <si>
    <t>648952421R00</t>
  </si>
  <si>
    <t>Osazení parapetních desek dřevěných š. do 50 cm</t>
  </si>
  <si>
    <t>(1,12+0,05*2)   *4</t>
  </si>
  <si>
    <t xml:space="preserve">(1,10+0,05*2)   *6 </t>
  </si>
  <si>
    <t>64-01</t>
  </si>
  <si>
    <t>Přípl.za dřevo - modřín</t>
  </si>
  <si>
    <t>m3</t>
  </si>
  <si>
    <t>0,35*0,05*12,08</t>
  </si>
  <si>
    <t>0,2114*0,10</t>
  </si>
  <si>
    <t>61187553R</t>
  </si>
  <si>
    <t>Deska parapetní smrkové dřevo šířka 35 cm s transparentním lakem</t>
  </si>
  <si>
    <t>SPCM</t>
  </si>
  <si>
    <t>12,08</t>
  </si>
  <si>
    <t>941955002R00</t>
  </si>
  <si>
    <t>Lešení lehké pomocné, výška podlahy do 1,9 m</t>
  </si>
  <si>
    <t>1,20*2,00                *(4+6+1)</t>
  </si>
  <si>
    <t>952901101U00</t>
  </si>
  <si>
    <t>Omytí okno, balkonové dveře -0,6m2</t>
  </si>
  <si>
    <t>0,60*0,80   *2</t>
  </si>
  <si>
    <t>952901103U00</t>
  </si>
  <si>
    <t>Omytí okno, balkonové dveře -2,5m2</t>
  </si>
  <si>
    <t>1,12*1,47   *2    *4</t>
  </si>
  <si>
    <t>1,10*2,02   *2    *6</t>
  </si>
  <si>
    <t>952901111R00</t>
  </si>
  <si>
    <t>Vyčištění budov o výšce podlaží do 4 m</t>
  </si>
  <si>
    <t>26,40</t>
  </si>
  <si>
    <t>967042712R00</t>
  </si>
  <si>
    <t>Odsekání zdiva plošné z kamene, betonu tl. 10 cm</t>
  </si>
  <si>
    <t>0,50*(1,12+1,10)              *(4+6)</t>
  </si>
  <si>
    <t xml:space="preserve">parapet.... : </t>
  </si>
  <si>
    <t>968061112R00</t>
  </si>
  <si>
    <t>Vyvěšení dřevěných okenních křídel pl. do 1,5 m2</t>
  </si>
  <si>
    <t>kus</t>
  </si>
  <si>
    <t>3*(4+6)</t>
  </si>
  <si>
    <t>1</t>
  </si>
  <si>
    <t>968062354R00</t>
  </si>
  <si>
    <t>Vybourání dřevěných rámů oken dvojitých pl. 1 m2</t>
  </si>
  <si>
    <t>0,60*0,80</t>
  </si>
  <si>
    <t>968062355R00</t>
  </si>
  <si>
    <t>Vybourání dřevěných rámů oken dvojitých pl. 2 m2</t>
  </si>
  <si>
    <t>968062356R00</t>
  </si>
  <si>
    <t>Vybourání dřevěných rámů oken dvojitých pl. 4 m2</t>
  </si>
  <si>
    <t>968095002R00</t>
  </si>
  <si>
    <t>Bourání parapetů dřevěných š. do 50 cm</t>
  </si>
  <si>
    <t>999281108R00</t>
  </si>
  <si>
    <t>Přesun hmot pro opravy a údržbu do výšky 12 m</t>
  </si>
  <si>
    <t>t</t>
  </si>
  <si>
    <t>764410270R00</t>
  </si>
  <si>
    <t>Oplechování parapetů včetně rohů Pz, rš 500 mm</t>
  </si>
  <si>
    <t>POL1_7</t>
  </si>
  <si>
    <t>764410880R00</t>
  </si>
  <si>
    <t>Demontáž oplechování parapetů,rš od 400 do 600 mm</t>
  </si>
  <si>
    <t>(1,12+0,40*2)       *4</t>
  </si>
  <si>
    <t>(1,10+0,40*2)        *6</t>
  </si>
  <si>
    <t>(0,60+0,15*2)        *1</t>
  </si>
  <si>
    <t>998764102R00</t>
  </si>
  <si>
    <t>Přesun hmot pro klempířské konstr., výšky do 12 m</t>
  </si>
  <si>
    <t>766622222R00</t>
  </si>
  <si>
    <t>Okna komplet.otvíravá do rámů, 1kříd.do 0,81 m2</t>
  </si>
  <si>
    <t>766622275R00</t>
  </si>
  <si>
    <t>Okna komplet.otvíravá do rámů, 4kříd.do 3,30 m2</t>
  </si>
  <si>
    <t>6+4</t>
  </si>
  <si>
    <t>766-01</t>
  </si>
  <si>
    <t>Dodávka okno jednoduché 112/147 cm viz pd, označ.O1</t>
  </si>
  <si>
    <t>4</t>
  </si>
  <si>
    <t xml:space="preserve">ozolač 2 skla+matbě bílý rámeček : </t>
  </si>
  <si>
    <t xml:space="preserve">okno otevíravé do interiéru, 4 kř., spodní křídla : </t>
  </si>
  <si>
    <t xml:space="preserve">členěná na 2 tabulky : </t>
  </si>
  <si>
    <t xml:space="preserve">1x poutec : </t>
  </si>
  <si>
    <t xml:space="preserve">vrchní 1x sloupek : </t>
  </si>
  <si>
    <t xml:space="preserve">kování : </t>
  </si>
  <si>
    <t xml:space="preserve">8x závěs okenní 13x100 : </t>
  </si>
  <si>
    <t xml:space="preserve">URO1 : </t>
  </si>
  <si>
    <t xml:space="preserve">1x okenní rozvora k zapuštění 11052/285 : </t>
  </si>
  <si>
    <t xml:space="preserve">1x rozvor tyč okenní : </t>
  </si>
  <si>
    <t xml:space="preserve">2x oko : </t>
  </si>
  <si>
    <t xml:space="preserve">1x rozvorná oliva Casual : </t>
  </si>
  <si>
    <t xml:space="preserve">2x půloliva + jazýčky : </t>
  </si>
  <si>
    <t xml:space="preserve">6x vrut prům. 2,5x16 : </t>
  </si>
  <si>
    <t xml:space="preserve">materiál= modřín : </t>
  </si>
  <si>
    <t xml:space="preserve">vč.povrch úpravy-viz nátěr.... : </t>
  </si>
  <si>
    <t>766-02</t>
  </si>
  <si>
    <t>Dodávka okno jednoduché 110/202 cm viz pd, označ O2</t>
  </si>
  <si>
    <t>6</t>
  </si>
  <si>
    <t>766-03</t>
  </si>
  <si>
    <t>Dodávka okno 1 kř. 0,60/0,80 m viz pd označ.O3</t>
  </si>
  <si>
    <t xml:space="preserve">izolač 2 sklo+matně bílý rámeček : </t>
  </si>
  <si>
    <t xml:space="preserve">otevíravé do interiéru : </t>
  </si>
  <si>
    <t xml:space="preserve">2x závěs okenní 12x100 : </t>
  </si>
  <si>
    <t xml:space="preserve">1x půloliva + jazýčky : </t>
  </si>
  <si>
    <t xml:space="preserve">2x vrut prům. 2,5x16 : </t>
  </si>
  <si>
    <t>998766202R00</t>
  </si>
  <si>
    <t>Přesun hmot pro truhlářské konstr., výšky do 12 m</t>
  </si>
  <si>
    <t>783241001U00</t>
  </si>
  <si>
    <t>Nátěr reaktivní KDK 1x  - parapet plech</t>
  </si>
  <si>
    <t>19,90*0,50</t>
  </si>
  <si>
    <t>783521001R00</t>
  </si>
  <si>
    <t>Nátěr syntet. klempíř. konstrukcí  Z + 1x Paulín</t>
  </si>
  <si>
    <t>9,95</t>
  </si>
  <si>
    <t>784011221RT2</t>
  </si>
  <si>
    <t>Zakrytí předmětů, včetně odstranění včetně dodávky fólie tl. 0,04 mm</t>
  </si>
  <si>
    <t>2,00 *(4+6+1)</t>
  </si>
  <si>
    <t xml:space="preserve">topná tělesa : </t>
  </si>
  <si>
    <t>784011222RT2</t>
  </si>
  <si>
    <t>Zakrytí podlah, včetně odstranění včetně papírové lepenky</t>
  </si>
  <si>
    <t>3*2                 *(4+6+1)</t>
  </si>
  <si>
    <t>784191301R00</t>
  </si>
  <si>
    <t>Penetrace podkladu protiplísňová Primalex 1x</t>
  </si>
  <si>
    <t>26,64</t>
  </si>
  <si>
    <t>0,50*60,96</t>
  </si>
  <si>
    <t>784195422R00</t>
  </si>
  <si>
    <t>Malba Primalex Polar, barva, bez penetrace, 2 x</t>
  </si>
  <si>
    <t>979011211R00</t>
  </si>
  <si>
    <t>Svislá doprava suti a vybour. hmot za 2.NP nošením</t>
  </si>
  <si>
    <t>POL1_9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</si>
  <si>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</si>
  <si>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</si>
  <si>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</si>
  <si>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</si>
  <si>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</si>
  <si>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</si>
  <si>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</si>
  <si>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</si>
  <si>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</si>
  <si>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</si>
  <si>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</si>
  <si>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</si>
  <si>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979990001R00</t>
  </si>
  <si>
    <t>Poplatek za skládku stavební suti</t>
  </si>
  <si>
    <t>RTS 20/ I</t>
  </si>
  <si>
    <t>VRN0</t>
  </si>
  <si>
    <t>Ztížené výrobní podmínky</t>
  </si>
  <si>
    <t>Soubor</t>
  </si>
  <si>
    <t>VRN</t>
  </si>
  <si>
    <t>POL99_8</t>
  </si>
  <si>
    <t>VRN1</t>
  </si>
  <si>
    <t>Oborová přirážka ( památková rezervace)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</si>
  <si>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</si>
  <si>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</si>
  <si>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</si>
  <si>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</si>
  <si>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</si>
  <si>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</si>
  <si>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</si>
  <si>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</si>
  <si>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</si>
  <si>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</si>
  <si>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</si>
  <si>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</si>
  <si>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</si>
  <si>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</si>
  <si>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 ( inflace apod.)</t>
  </si>
  <si>
    <t>SUM</t>
  </si>
  <si>
    <t>Poznámky uchazeče k zadání</t>
  </si>
  <si>
    <t>POPUZIV</t>
  </si>
  <si>
    <t>END</t>
  </si>
  <si>
    <t>Stavba - Obrokova 272/7, Znojmo</t>
  </si>
  <si>
    <t>Objekt-fasáda do ulice 1.etapa</t>
  </si>
  <si>
    <t>Město Znojmo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</si>
</sst>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1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Alignment="1">
      <alignment wrapText="1"/>
    </xf>
    <xf numFmtId="49" fontId="4" fillId="34" borderId="0" xfId="0" applyNumberFormat="1" applyFont="1" applyFill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0" xfId="0" applyFill="1" applyBorder="1" applyAlignment="1">
      <alignment horizontal="left" vertical="center" indent="1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horizontal="left" vertical="center" indent="1"/>
    </xf>
    <xf numFmtId="0" fontId="0" fillId="34" borderId="15" xfId="0" applyFill="1" applyBorder="1" applyAlignment="1">
      <alignment wrapText="1"/>
    </xf>
    <xf numFmtId="49" fontId="5" fillId="34" borderId="15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6" borderId="33" xfId="0" applyNumberFormat="1" applyFont="1" applyFill="1" applyBorder="1" applyAlignment="1">
      <alignment vertical="center"/>
    </xf>
    <xf numFmtId="4" fontId="3" fillId="36" borderId="34" xfId="0" applyNumberFormat="1" applyFont="1" applyFill="1" applyBorder="1" applyAlignment="1">
      <alignment vertical="center" wrapText="1"/>
    </xf>
    <xf numFmtId="4" fontId="7" fillId="36" borderId="35" xfId="0" applyNumberFormat="1" applyFont="1" applyFill="1" applyBorder="1" applyAlignment="1">
      <alignment horizontal="center" vertical="center" wrapText="1" shrinkToFit="1"/>
    </xf>
    <xf numFmtId="4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 wrapText="1"/>
    </xf>
    <xf numFmtId="4" fontId="3" fillId="0" borderId="38" xfId="0" applyNumberFormat="1" applyFont="1" applyBorder="1" applyAlignment="1">
      <alignment horizontal="right" vertical="center" wrapText="1" shrinkToFit="1"/>
    </xf>
    <xf numFmtId="4" fontId="3" fillId="0" borderId="38" xfId="0" applyNumberFormat="1" applyFont="1" applyBorder="1" applyAlignment="1">
      <alignment horizontal="right" vertical="center" shrinkToFit="1"/>
    </xf>
    <xf numFmtId="4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vertical="center" wrapText="1" shrinkToFit="1"/>
    </xf>
    <xf numFmtId="4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4" fontId="0" fillId="0" borderId="36" xfId="0" applyNumberFormat="1" applyBorder="1" applyAlignment="1">
      <alignment horizontal="left" vertical="center"/>
    </xf>
    <xf numFmtId="4" fontId="0" fillId="0" borderId="38" xfId="0" applyNumberFormat="1" applyBorder="1" applyAlignment="1">
      <alignment vertical="center" wrapText="1" shrinkToFit="1"/>
    </xf>
    <xf numFmtId="4" fontId="0" fillId="34" borderId="39" xfId="0" applyNumberFormat="1" applyFill="1" applyBorder="1" applyAlignment="1">
      <alignment vertical="center"/>
    </xf>
    <xf numFmtId="4" fontId="0" fillId="34" borderId="40" xfId="0" applyNumberFormat="1" applyFill="1" applyBorder="1" applyAlignment="1">
      <alignment vertical="center"/>
    </xf>
    <xf numFmtId="4" fontId="0" fillId="34" borderId="41" xfId="0" applyNumberFormat="1" applyFill="1" applyBorder="1" applyAlignment="1">
      <alignment vertical="center"/>
    </xf>
    <xf numFmtId="4" fontId="0" fillId="34" borderId="42" xfId="0" applyNumberFormat="1" applyFill="1" applyBorder="1" applyAlignment="1">
      <alignment vertical="center" wrapText="1" shrinkToFit="1"/>
    </xf>
    <xf numFmtId="4" fontId="0" fillId="34" borderId="42" xfId="0" applyNumberFormat="1" applyFill="1" applyBorder="1" applyAlignment="1">
      <alignment vertical="center" shrinkToFit="1"/>
    </xf>
    <xf numFmtId="3" fontId="0" fillId="34" borderId="42" xfId="0" applyNumberFormat="1" applyFill="1" applyBorder="1" applyAlignment="1">
      <alignment vertical="center"/>
    </xf>
    <xf numFmtId="0" fontId="4" fillId="34" borderId="43" xfId="0" applyFont="1" applyFill="1" applyBorder="1" applyAlignment="1">
      <alignment horizontal="left" vertical="center" indent="1"/>
    </xf>
    <xf numFmtId="0" fontId="5" fillId="34" borderId="44" xfId="0" applyFont="1" applyFill="1" applyBorder="1" applyAlignment="1">
      <alignment horizontal="left" vertical="center" wrapText="1"/>
    </xf>
    <xf numFmtId="0" fontId="0" fillId="34" borderId="44" xfId="0" applyFill="1" applyBorder="1" applyAlignment="1">
      <alignment horizontal="left" vertical="center" wrapText="1"/>
    </xf>
    <xf numFmtId="4" fontId="4" fillId="34" borderId="44" xfId="0" applyNumberFormat="1" applyFont="1" applyFill="1" applyBorder="1" applyAlignment="1">
      <alignment horizontal="left" vertical="center"/>
    </xf>
    <xf numFmtId="2" fontId="9" fillId="34" borderId="44" xfId="0" applyNumberFormat="1" applyFont="1" applyFill="1" applyBorder="1" applyAlignment="1">
      <alignment horizontal="right" vertical="center"/>
    </xf>
    <xf numFmtId="49" fontId="0" fillId="34" borderId="45" xfId="0" applyNumberFormat="1" applyFill="1" applyBorder="1" applyAlignment="1">
      <alignment horizontal="left" vertical="center"/>
    </xf>
    <xf numFmtId="0" fontId="0" fillId="34" borderId="44" xfId="0" applyFill="1" applyBorder="1" applyAlignment="1">
      <alignment wrapText="1"/>
    </xf>
    <xf numFmtId="0" fontId="0" fillId="34" borderId="44" xfId="0" applyFill="1" applyBorder="1" applyAlignment="1">
      <alignment/>
    </xf>
    <xf numFmtId="4" fontId="9" fillId="34" borderId="44" xfId="0" applyNumberFormat="1" applyFont="1" applyFill="1" applyBorder="1" applyAlignment="1">
      <alignment horizontal="right" vertical="center"/>
    </xf>
    <xf numFmtId="49" fontId="5" fillId="34" borderId="4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8" fillId="36" borderId="33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28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3" fontId="3" fillId="0" borderId="38" xfId="0" applyNumberFormat="1" applyFont="1" applyBorder="1" applyAlignment="1">
      <alignment vertical="center"/>
    </xf>
    <xf numFmtId="3" fontId="3" fillId="34" borderId="42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2" xfId="0" applyNumberFormat="1" applyFont="1" applyFill="1" applyBorder="1" applyAlignment="1">
      <alignment horizontal="center" vertical="center"/>
    </xf>
    <xf numFmtId="4" fontId="3" fillId="34" borderId="42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6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5" xfId="0" applyFill="1" applyBorder="1" applyAlignment="1">
      <alignment horizontal="center"/>
    </xf>
    <xf numFmtId="49" fontId="0" fillId="36" borderId="25" xfId="0" applyNumberFormat="1" applyFill="1" applyBorder="1" applyAlignment="1">
      <alignment/>
    </xf>
    <xf numFmtId="0" fontId="0" fillId="36" borderId="25" xfId="0" applyFill="1" applyBorder="1" applyAlignment="1">
      <alignment wrapText="1"/>
    </xf>
    <xf numFmtId="0" fontId="29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6" xfId="0" applyFont="1" applyFill="1" applyBorder="1" applyAlignment="1">
      <alignment vertical="top"/>
    </xf>
    <xf numFmtId="49" fontId="5" fillId="34" borderId="17" xfId="0" applyNumberFormat="1" applyFont="1" applyFill="1" applyBorder="1" applyAlignment="1">
      <alignment vertical="top"/>
    </xf>
    <xf numFmtId="0" fontId="5" fillId="34" borderId="17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6" xfId="0" applyFill="1" applyBorder="1" applyAlignment="1" applyProtection="1">
      <alignment vertical="top" wrapText="1"/>
      <protection locked="0"/>
    </xf>
    <xf numFmtId="0" fontId="0" fillId="35" borderId="22" xfId="0" applyFill="1" applyBorder="1" applyAlignment="1" applyProtection="1">
      <alignment vertical="top" wrapText="1"/>
      <protection locked="0"/>
    </xf>
    <xf numFmtId="0" fontId="0" fillId="35" borderId="47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48" xfId="0" applyFill="1" applyBorder="1" applyAlignment="1" applyProtection="1">
      <alignment vertical="top" wrapText="1"/>
      <protection locked="0"/>
    </xf>
    <xf numFmtId="0" fontId="0" fillId="35" borderId="2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49" xfId="0" applyFill="1" applyBorder="1" applyAlignment="1" applyProtection="1">
      <alignment vertical="top" wrapText="1"/>
      <protection locked="0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 applyAlignment="1">
      <alignment vertical="top" shrinkToFit="1"/>
    </xf>
    <xf numFmtId="4" fontId="29" fillId="0" borderId="0" xfId="0" applyNumberFormat="1" applyFont="1" applyBorder="1" applyAlignment="1">
      <alignment vertical="top" shrinkToFit="1"/>
    </xf>
    <xf numFmtId="164" fontId="30" fillId="0" borderId="0" xfId="0" applyNumberFormat="1" applyFont="1" applyBorder="1" applyAlignment="1">
      <alignment horizontal="center" vertical="top" wrapText="1" shrinkToFit="1"/>
    </xf>
    <xf numFmtId="164" fontId="30" fillId="0" borderId="0" xfId="0" applyNumberFormat="1" applyFont="1" applyBorder="1" applyAlignment="1">
      <alignment vertical="top" wrapText="1" shrinkToFit="1"/>
    </xf>
    <xf numFmtId="164" fontId="49" fillId="0" borderId="0" xfId="0" applyNumberFormat="1" applyFont="1" applyBorder="1" applyAlignment="1">
      <alignment horizontal="center" vertical="top" wrapText="1" shrinkToFit="1"/>
    </xf>
    <xf numFmtId="164" fontId="49" fillId="0" borderId="0" xfId="0" applyNumberFormat="1" applyFont="1" applyBorder="1" applyAlignment="1">
      <alignment vertical="top" wrapText="1" shrinkToFit="1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6" xfId="0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 shrinkToFit="1"/>
    </xf>
    <xf numFmtId="164" fontId="5" fillId="34" borderId="22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47" xfId="0" applyNumberFormat="1" applyFont="1" applyFill="1" applyBorder="1" applyAlignment="1">
      <alignment vertical="top" shrinkToFit="1"/>
    </xf>
    <xf numFmtId="0" fontId="29" fillId="0" borderId="50" xfId="0" applyFont="1" applyBorder="1" applyAlignment="1">
      <alignment vertical="top"/>
    </xf>
    <xf numFmtId="49" fontId="29" fillId="0" borderId="51" xfId="0" applyNumberFormat="1" applyFont="1" applyBorder="1" applyAlignment="1">
      <alignment vertical="top"/>
    </xf>
    <xf numFmtId="0" fontId="29" fillId="0" borderId="51" xfId="0" applyFont="1" applyBorder="1" applyAlignment="1">
      <alignment horizontal="center" vertical="top" shrinkToFit="1"/>
    </xf>
    <xf numFmtId="164" fontId="29" fillId="0" borderId="51" xfId="0" applyNumberFormat="1" applyFont="1" applyBorder="1" applyAlignment="1">
      <alignment vertical="top" shrinkToFit="1"/>
    </xf>
    <xf numFmtId="4" fontId="29" fillId="35" borderId="51" xfId="0" applyNumberFormat="1" applyFont="1" applyFill="1" applyBorder="1" applyAlignment="1" applyProtection="1">
      <alignment vertical="top" shrinkToFit="1"/>
      <protection locked="0"/>
    </xf>
    <xf numFmtId="4" fontId="29" fillId="0" borderId="51" xfId="0" applyNumberFormat="1" applyFont="1" applyBorder="1" applyAlignment="1">
      <alignment vertical="top" shrinkToFit="1"/>
    </xf>
    <xf numFmtId="4" fontId="29" fillId="0" borderId="52" xfId="0" applyNumberFormat="1" applyFont="1" applyBorder="1" applyAlignment="1">
      <alignment vertical="top" shrinkToFit="1"/>
    </xf>
    <xf numFmtId="0" fontId="29" fillId="0" borderId="53" xfId="0" applyFont="1" applyBorder="1" applyAlignment="1">
      <alignment vertical="top"/>
    </xf>
    <xf numFmtId="49" fontId="29" fillId="0" borderId="54" xfId="0" applyNumberFormat="1" applyFont="1" applyBorder="1" applyAlignment="1">
      <alignment vertical="top"/>
    </xf>
    <xf numFmtId="0" fontId="29" fillId="0" borderId="54" xfId="0" applyFont="1" applyBorder="1" applyAlignment="1">
      <alignment horizontal="center" vertical="top" shrinkToFit="1"/>
    </xf>
    <xf numFmtId="164" fontId="29" fillId="0" borderId="54" xfId="0" applyNumberFormat="1" applyFont="1" applyBorder="1" applyAlignment="1">
      <alignment vertical="top" shrinkToFit="1"/>
    </xf>
    <xf numFmtId="4" fontId="29" fillId="35" borderId="54" xfId="0" applyNumberFormat="1" applyFont="1" applyFill="1" applyBorder="1" applyAlignment="1" applyProtection="1">
      <alignment vertical="top" shrinkToFit="1"/>
      <protection locked="0"/>
    </xf>
    <xf numFmtId="4" fontId="29" fillId="0" borderId="54" xfId="0" applyNumberFormat="1" applyFont="1" applyBorder="1" applyAlignment="1">
      <alignment vertical="top" shrinkToFit="1"/>
    </xf>
    <xf numFmtId="4" fontId="29" fillId="0" borderId="55" xfId="0" applyNumberFormat="1" applyFont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horizontal="left" vertical="top" wrapText="1"/>
    </xf>
    <xf numFmtId="49" fontId="29" fillId="0" borderId="51" xfId="0" applyNumberFormat="1" applyFont="1" applyBorder="1" applyAlignment="1">
      <alignment horizontal="left" vertical="top" wrapText="1"/>
    </xf>
    <xf numFmtId="164" fontId="30" fillId="0" borderId="0" xfId="0" applyNumberFormat="1" applyFont="1" applyBorder="1" applyAlignment="1" quotePrefix="1">
      <alignment horizontal="left" vertical="top" wrapText="1"/>
    </xf>
    <xf numFmtId="164" fontId="49" fillId="0" borderId="0" xfId="0" applyNumberFormat="1" applyFont="1" applyBorder="1" applyAlignment="1" quotePrefix="1">
      <alignment horizontal="left" vertical="top" wrapText="1"/>
    </xf>
    <xf numFmtId="49" fontId="29" fillId="0" borderId="5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76" t="s">
        <v>41</v>
      </c>
      <c r="B2" s="76"/>
      <c r="C2" s="76"/>
      <c r="D2" s="76"/>
      <c r="E2" s="76"/>
      <c r="F2" s="76"/>
      <c r="G2" s="7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tabSelected="1" zoomScaleSheetLayoutView="75" zoomScalePageLayoutView="0" workbookViewId="0" topLeftCell="B1">
      <selection activeCell="D5" sqref="D5:G5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2" t="s">
        <v>24</v>
      </c>
      <c r="C2" s="113"/>
      <c r="D2" s="114" t="s">
        <v>45</v>
      </c>
      <c r="E2" s="115" t="s">
        <v>311</v>
      </c>
      <c r="F2" s="116"/>
      <c r="G2" s="116"/>
      <c r="H2" s="116"/>
      <c r="I2" s="116"/>
      <c r="J2" s="117"/>
      <c r="O2" s="1"/>
    </row>
    <row r="3" spans="1:10" ht="27" customHeight="1">
      <c r="A3" s="2"/>
      <c r="B3" s="118" t="s">
        <v>47</v>
      </c>
      <c r="C3" s="113"/>
      <c r="D3" s="119" t="s">
        <v>45</v>
      </c>
      <c r="E3" s="120" t="s">
        <v>312</v>
      </c>
      <c r="F3" s="121"/>
      <c r="G3" s="121"/>
      <c r="H3" s="121"/>
      <c r="I3" s="121"/>
      <c r="J3" s="122"/>
    </row>
    <row r="4" spans="1:10" ht="23.25" customHeight="1">
      <c r="A4" s="111">
        <v>476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0" ht="24" customHeight="1">
      <c r="A5" s="2"/>
      <c r="B5" s="31" t="s">
        <v>23</v>
      </c>
      <c r="D5" s="92" t="s">
        <v>313</v>
      </c>
      <c r="E5" s="93"/>
      <c r="F5" s="93"/>
      <c r="G5" s="93"/>
      <c r="H5" s="18" t="s">
        <v>42</v>
      </c>
      <c r="I5" s="22"/>
      <c r="J5" s="8"/>
    </row>
    <row r="6" spans="1:10" ht="15.75" customHeight="1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0" ht="15.75" customHeight="1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0" ht="15.75" customHeight="1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0" ht="23.25" customHeight="1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SUMIF(F52:F65,A16,I52:I65)+SUMIF(F52:F65,"PSU",I52:I65)</f>
        <v>0</v>
      </c>
      <c r="J16" s="85"/>
    </row>
    <row r="17" spans="1:10" ht="23.25" customHeight="1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SUMIF(F52:F65,A17,I52:I65)</f>
        <v>0</v>
      </c>
      <c r="J17" s="85"/>
    </row>
    <row r="18" spans="1:10" ht="23.25" customHeight="1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SUMIF(F52:F65,A18,I52:I65)</f>
        <v>0</v>
      </c>
      <c r="J18" s="85"/>
    </row>
    <row r="19" spans="1:10" ht="23.25" customHeight="1">
      <c r="A19" s="196" t="s">
        <v>87</v>
      </c>
      <c r="B19" s="38" t="s">
        <v>29</v>
      </c>
      <c r="C19" s="62"/>
      <c r="D19" s="63"/>
      <c r="E19" s="83"/>
      <c r="F19" s="84"/>
      <c r="G19" s="83"/>
      <c r="H19" s="84"/>
      <c r="I19" s="83">
        <f>SUMIF(F52:F65,A19,I52:I65)</f>
        <v>0</v>
      </c>
      <c r="J19" s="85"/>
    </row>
    <row r="20" spans="1:10" ht="23.25" customHeight="1">
      <c r="A20" s="196" t="s">
        <v>88</v>
      </c>
      <c r="B20" s="38" t="s">
        <v>30</v>
      </c>
      <c r="C20" s="62"/>
      <c r="D20" s="63"/>
      <c r="E20" s="83"/>
      <c r="F20" s="84"/>
      <c r="G20" s="83"/>
      <c r="H20" s="84"/>
      <c r="I20" s="83">
        <f>SUMIF(F52:F65,A20,I52:I65)</f>
        <v>0</v>
      </c>
      <c r="J20" s="85"/>
    </row>
    <row r="21" spans="1:10" ht="23.25" customHeight="1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customHeight="1" hidden="1" thickBot="1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hidden="1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customHeight="1" hidden="1">
      <c r="A39" s="137">
        <v>1</v>
      </c>
      <c r="B39" s="147" t="s">
        <v>49</v>
      </c>
      <c r="C39" s="148"/>
      <c r="D39" s="148"/>
      <c r="E39" s="148"/>
      <c r="F39" s="149">
        <f>'01 20220601 Pol'!AE167</f>
        <v>0</v>
      </c>
      <c r="G39" s="150">
        <f>'01 20220601 Pol'!AF167</f>
        <v>0</v>
      </c>
      <c r="H39" s="151">
        <f>(F39*SazbaDPH1/100)+(G39*SazbaDPH2/100)</f>
        <v>0</v>
      </c>
      <c r="I39" s="151">
        <f>F39+G39+H39</f>
        <v>0</v>
      </c>
      <c r="J39" s="152">
        <f>IF(CenaCelkemVypocet=0,"",I39/CenaCelkemVypocet*100)</f>
      </c>
    </row>
    <row r="40" spans="1:10" ht="25.5" customHeight="1" hidden="1">
      <c r="A40" s="137">
        <v>2</v>
      </c>
      <c r="B40" s="153" t="s">
        <v>45</v>
      </c>
      <c r="C40" s="154" t="s">
        <v>46</v>
      </c>
      <c r="D40" s="154"/>
      <c r="E40" s="154"/>
      <c r="F40" s="155">
        <f>'01 20220601 Pol'!AE167</f>
        <v>0</v>
      </c>
      <c r="G40" s="156">
        <f>'01 20220601 Pol'!AF167</f>
        <v>0</v>
      </c>
      <c r="H40" s="156">
        <f>(F40*SazbaDPH1/100)+(G40*SazbaDPH2/100)</f>
        <v>0</v>
      </c>
      <c r="I40" s="156">
        <f>F40+G40+H40</f>
        <v>0</v>
      </c>
      <c r="J40" s="157">
        <f>IF(CenaCelkemVypocet=0,"",I40/CenaCelkemVypocet*100)</f>
      </c>
    </row>
    <row r="41" spans="1:10" ht="25.5" customHeight="1" hidden="1">
      <c r="A41" s="137">
        <v>3</v>
      </c>
      <c r="B41" s="158" t="s">
        <v>43</v>
      </c>
      <c r="C41" s="148" t="s">
        <v>44</v>
      </c>
      <c r="D41" s="148"/>
      <c r="E41" s="148"/>
      <c r="F41" s="159">
        <f>'01 20220601 Pol'!AE167</f>
        <v>0</v>
      </c>
      <c r="G41" s="151">
        <f>'01 20220601 Pol'!AF167</f>
        <v>0</v>
      </c>
      <c r="H41" s="151">
        <f>(F41*SazbaDPH1/100)+(G41*SazbaDPH2/100)</f>
        <v>0</v>
      </c>
      <c r="I41" s="151">
        <f>F41+G41+H41</f>
        <v>0</v>
      </c>
      <c r="J41" s="152">
        <f>IF(CenaCelkemVypocet=0,"",I41/CenaCelkemVypocet*100)</f>
      </c>
    </row>
    <row r="42" spans="1:10" ht="25.5" customHeight="1" hidden="1">
      <c r="A42" s="137"/>
      <c r="B42" s="160" t="s">
        <v>50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76" t="s">
        <v>58</v>
      </c>
    </row>
    <row r="51" spans="1:10" ht="25.5" customHeight="1">
      <c r="A51" s="178"/>
      <c r="B51" s="181" t="s">
        <v>18</v>
      </c>
      <c r="C51" s="181" t="s">
        <v>6</v>
      </c>
      <c r="D51" s="182"/>
      <c r="E51" s="182"/>
      <c r="F51" s="183" t="s">
        <v>59</v>
      </c>
      <c r="G51" s="183"/>
      <c r="H51" s="183"/>
      <c r="I51" s="183" t="s">
        <v>31</v>
      </c>
      <c r="J51" s="183" t="s">
        <v>0</v>
      </c>
    </row>
    <row r="52" spans="1:10" ht="36.75" customHeight="1">
      <c r="A52" s="179"/>
      <c r="B52" s="184" t="s">
        <v>60</v>
      </c>
      <c r="C52" s="185" t="s">
        <v>61</v>
      </c>
      <c r="D52" s="186"/>
      <c r="E52" s="186"/>
      <c r="F52" s="192" t="s">
        <v>26</v>
      </c>
      <c r="G52" s="193"/>
      <c r="H52" s="193"/>
      <c r="I52" s="193">
        <f>'01 20220601 Pol'!G8</f>
        <v>0</v>
      </c>
      <c r="J52" s="190">
        <f>IF(I66=0,"",I52/I66*100)</f>
      </c>
    </row>
    <row r="53" spans="1:10" ht="36.75" customHeight="1">
      <c r="A53" s="179"/>
      <c r="B53" s="184" t="s">
        <v>62</v>
      </c>
      <c r="C53" s="185" t="s">
        <v>63</v>
      </c>
      <c r="D53" s="186"/>
      <c r="E53" s="186"/>
      <c r="F53" s="192" t="s">
        <v>26</v>
      </c>
      <c r="G53" s="193"/>
      <c r="H53" s="193"/>
      <c r="I53" s="193">
        <f>'01 20220601 Pol'!G23</f>
        <v>0</v>
      </c>
      <c r="J53" s="190">
        <f>IF(I66=0,"",I53/I66*100)</f>
      </c>
    </row>
    <row r="54" spans="1:10" ht="36.75" customHeight="1">
      <c r="A54" s="179"/>
      <c r="B54" s="184" t="s">
        <v>64</v>
      </c>
      <c r="C54" s="185" t="s">
        <v>65</v>
      </c>
      <c r="D54" s="186"/>
      <c r="E54" s="186"/>
      <c r="F54" s="192" t="s">
        <v>26</v>
      </c>
      <c r="G54" s="193"/>
      <c r="H54" s="193"/>
      <c r="I54" s="193">
        <f>'01 20220601 Pol'!G26</f>
        <v>0</v>
      </c>
      <c r="J54" s="190">
        <f>IF(I66=0,"",I54/I66*100)</f>
      </c>
    </row>
    <row r="55" spans="1:10" ht="36.75" customHeight="1">
      <c r="A55" s="179"/>
      <c r="B55" s="184" t="s">
        <v>66</v>
      </c>
      <c r="C55" s="185" t="s">
        <v>67</v>
      </c>
      <c r="D55" s="186"/>
      <c r="E55" s="186"/>
      <c r="F55" s="192" t="s">
        <v>26</v>
      </c>
      <c r="G55" s="193"/>
      <c r="H55" s="193"/>
      <c r="I55" s="193">
        <f>'01 20220601 Pol'!G33</f>
        <v>0</v>
      </c>
      <c r="J55" s="190">
        <f>IF(I66=0,"",I55/I66*100)</f>
      </c>
    </row>
    <row r="56" spans="1:10" ht="36.75" customHeight="1">
      <c r="A56" s="179"/>
      <c r="B56" s="184" t="s">
        <v>68</v>
      </c>
      <c r="C56" s="185" t="s">
        <v>69</v>
      </c>
      <c r="D56" s="186"/>
      <c r="E56" s="186"/>
      <c r="F56" s="192" t="s">
        <v>26</v>
      </c>
      <c r="G56" s="193"/>
      <c r="H56" s="193"/>
      <c r="I56" s="193">
        <f>'01 20220601 Pol'!G42</f>
        <v>0</v>
      </c>
      <c r="J56" s="190">
        <f>IF(I66=0,"",I56/I66*100)</f>
      </c>
    </row>
    <row r="57" spans="1:10" ht="36.75" customHeight="1">
      <c r="A57" s="179"/>
      <c r="B57" s="184" t="s">
        <v>70</v>
      </c>
      <c r="C57" s="185" t="s">
        <v>71</v>
      </c>
      <c r="D57" s="186"/>
      <c r="E57" s="186"/>
      <c r="F57" s="192" t="s">
        <v>26</v>
      </c>
      <c r="G57" s="193"/>
      <c r="H57" s="193"/>
      <c r="I57" s="193">
        <f>'01 20220601 Pol'!G45</f>
        <v>0</v>
      </c>
      <c r="J57" s="190">
        <f>IF(I66=0,"",I57/I66*100)</f>
      </c>
    </row>
    <row r="58" spans="1:10" ht="36.75" customHeight="1">
      <c r="A58" s="179"/>
      <c r="B58" s="184" t="s">
        <v>72</v>
      </c>
      <c r="C58" s="185" t="s">
        <v>73</v>
      </c>
      <c r="D58" s="186"/>
      <c r="E58" s="186"/>
      <c r="F58" s="192" t="s">
        <v>26</v>
      </c>
      <c r="G58" s="193"/>
      <c r="H58" s="193"/>
      <c r="I58" s="193">
        <f>'01 20220601 Pol'!G53</f>
        <v>0</v>
      </c>
      <c r="J58" s="190">
        <f>IF(I66=0,"",I58/I66*100)</f>
      </c>
    </row>
    <row r="59" spans="1:10" ht="36.75" customHeight="1">
      <c r="A59" s="179"/>
      <c r="B59" s="184" t="s">
        <v>74</v>
      </c>
      <c r="C59" s="185" t="s">
        <v>75</v>
      </c>
      <c r="D59" s="186"/>
      <c r="E59" s="186"/>
      <c r="F59" s="192" t="s">
        <v>26</v>
      </c>
      <c r="G59" s="193"/>
      <c r="H59" s="193"/>
      <c r="I59" s="193">
        <f>'01 20220601 Pol'!G68</f>
        <v>0</v>
      </c>
      <c r="J59" s="190">
        <f>IF(I66=0,"",I59/I66*100)</f>
      </c>
    </row>
    <row r="60" spans="1:10" ht="36.75" customHeight="1">
      <c r="A60" s="179"/>
      <c r="B60" s="184" t="s">
        <v>76</v>
      </c>
      <c r="C60" s="185" t="s">
        <v>77</v>
      </c>
      <c r="D60" s="186"/>
      <c r="E60" s="186"/>
      <c r="F60" s="192" t="s">
        <v>27</v>
      </c>
      <c r="G60" s="193"/>
      <c r="H60" s="193"/>
      <c r="I60" s="193">
        <f>'01 20220601 Pol'!G70</f>
        <v>0</v>
      </c>
      <c r="J60" s="190">
        <f>IF(I66=0,"",I60/I66*100)</f>
      </c>
    </row>
    <row r="61" spans="1:10" ht="36.75" customHeight="1">
      <c r="A61" s="179"/>
      <c r="B61" s="184" t="s">
        <v>78</v>
      </c>
      <c r="C61" s="185" t="s">
        <v>79</v>
      </c>
      <c r="D61" s="186"/>
      <c r="E61" s="186"/>
      <c r="F61" s="192" t="s">
        <v>27</v>
      </c>
      <c r="G61" s="193"/>
      <c r="H61" s="193"/>
      <c r="I61" s="193">
        <f>'01 20220601 Pol'!G77</f>
        <v>0</v>
      </c>
      <c r="J61" s="190">
        <f>IF(I66=0,"",I61/I66*100)</f>
      </c>
    </row>
    <row r="62" spans="1:10" ht="36.75" customHeight="1">
      <c r="A62" s="179"/>
      <c r="B62" s="184" t="s">
        <v>80</v>
      </c>
      <c r="C62" s="185" t="s">
        <v>81</v>
      </c>
      <c r="D62" s="186"/>
      <c r="E62" s="186"/>
      <c r="F62" s="192" t="s">
        <v>27</v>
      </c>
      <c r="G62" s="193"/>
      <c r="H62" s="193"/>
      <c r="I62" s="193">
        <f>'01 20220601 Pol'!G132</f>
        <v>0</v>
      </c>
      <c r="J62" s="190">
        <f>IF(I66=0,"",I62/I66*100)</f>
      </c>
    </row>
    <row r="63" spans="1:10" ht="36.75" customHeight="1">
      <c r="A63" s="179"/>
      <c r="B63" s="184" t="s">
        <v>82</v>
      </c>
      <c r="C63" s="185" t="s">
        <v>83</v>
      </c>
      <c r="D63" s="186"/>
      <c r="E63" s="186"/>
      <c r="F63" s="192" t="s">
        <v>27</v>
      </c>
      <c r="G63" s="193"/>
      <c r="H63" s="193"/>
      <c r="I63" s="193">
        <f>'01 20220601 Pol'!G137</f>
        <v>0</v>
      </c>
      <c r="J63" s="190">
        <f>IF(I66=0,"",I63/I66*100)</f>
      </c>
    </row>
    <row r="64" spans="1:10" ht="36.75" customHeight="1">
      <c r="A64" s="179"/>
      <c r="B64" s="184" t="s">
        <v>84</v>
      </c>
      <c r="C64" s="185" t="s">
        <v>85</v>
      </c>
      <c r="D64" s="186"/>
      <c r="E64" s="186"/>
      <c r="F64" s="192" t="s">
        <v>86</v>
      </c>
      <c r="G64" s="193"/>
      <c r="H64" s="193"/>
      <c r="I64" s="193">
        <f>'01 20220601 Pol'!G147</f>
        <v>0</v>
      </c>
      <c r="J64" s="190">
        <f>IF(I66=0,"",I64/I66*100)</f>
      </c>
    </row>
    <row r="65" spans="1:10" ht="36.75" customHeight="1">
      <c r="A65" s="179"/>
      <c r="B65" s="184" t="s">
        <v>87</v>
      </c>
      <c r="C65" s="185" t="s">
        <v>29</v>
      </c>
      <c r="D65" s="186"/>
      <c r="E65" s="186"/>
      <c r="F65" s="192" t="s">
        <v>87</v>
      </c>
      <c r="G65" s="193"/>
      <c r="H65" s="193"/>
      <c r="I65" s="193">
        <f>'01 20220601 Pol'!G156</f>
        <v>0</v>
      </c>
      <c r="J65" s="190">
        <f>IF(I66=0,"",I65/I66*100)</f>
      </c>
    </row>
    <row r="66" spans="1:10" ht="25.5" customHeight="1">
      <c r="A66" s="180"/>
      <c r="B66" s="187" t="s">
        <v>1</v>
      </c>
      <c r="C66" s="188"/>
      <c r="D66" s="189"/>
      <c r="E66" s="189"/>
      <c r="F66" s="194"/>
      <c r="G66" s="195"/>
      <c r="H66" s="195"/>
      <c r="I66" s="195">
        <f>SUM(I52:I65)</f>
        <v>0</v>
      </c>
      <c r="J66" s="191">
        <f>SUM(J52:J65)</f>
        <v>0</v>
      </c>
    </row>
    <row r="67" spans="6:10" ht="12.75">
      <c r="F67" s="135"/>
      <c r="G67" s="135"/>
      <c r="H67" s="135"/>
      <c r="I67" s="135"/>
      <c r="J67" s="136"/>
    </row>
    <row r="68" spans="6:10" ht="12.75">
      <c r="F68" s="135"/>
      <c r="G68" s="135"/>
      <c r="H68" s="135"/>
      <c r="I68" s="135"/>
      <c r="J68" s="136"/>
    </row>
    <row r="69" spans="6:10" ht="12.75">
      <c r="F69" s="135"/>
      <c r="G69" s="135"/>
      <c r="H69" s="135"/>
      <c r="I69" s="135"/>
      <c r="J69" s="136"/>
    </row>
  </sheetData>
  <sheetProtection/>
  <mergeCells count="59">
    <mergeCell ref="C63:E63"/>
    <mergeCell ref="C64:E64"/>
    <mergeCell ref="C65:E65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107" t="s">
        <v>7</v>
      </c>
      <c r="B1" s="107"/>
      <c r="C1" s="108"/>
      <c r="D1" s="107"/>
      <c r="E1" s="107"/>
      <c r="F1" s="107"/>
      <c r="G1" s="107"/>
    </row>
    <row r="2" spans="1:7" ht="24.75" customHeight="1">
      <c r="A2" s="50" t="s">
        <v>8</v>
      </c>
      <c r="B2" s="49"/>
      <c r="C2" s="109"/>
      <c r="D2" s="109"/>
      <c r="E2" s="109"/>
      <c r="F2" s="109"/>
      <c r="G2" s="110"/>
    </row>
    <row r="3" spans="1:7" ht="24.75" customHeight="1">
      <c r="A3" s="50" t="s">
        <v>9</v>
      </c>
      <c r="B3" s="49"/>
      <c r="C3" s="109"/>
      <c r="D3" s="109"/>
      <c r="E3" s="109"/>
      <c r="F3" s="109"/>
      <c r="G3" s="110"/>
    </row>
    <row r="4" spans="1:7" ht="24.75" customHeight="1">
      <c r="A4" s="50" t="s">
        <v>10</v>
      </c>
      <c r="B4" s="49"/>
      <c r="C4" s="109"/>
      <c r="D4" s="109"/>
      <c r="E4" s="109"/>
      <c r="F4" s="109"/>
      <c r="G4" s="11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77" customWidth="1"/>
    <col min="3" max="3" width="38.25390625" style="17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197" t="s">
        <v>7</v>
      </c>
      <c r="B1" s="197"/>
      <c r="C1" s="197"/>
      <c r="D1" s="197"/>
      <c r="E1" s="197"/>
      <c r="F1" s="197"/>
      <c r="G1" s="197"/>
      <c r="AG1" t="s">
        <v>89</v>
      </c>
    </row>
    <row r="2" spans="1:33" ht="24.75" customHeight="1">
      <c r="A2" s="198" t="s">
        <v>8</v>
      </c>
      <c r="B2" s="49" t="s">
        <v>45</v>
      </c>
      <c r="C2" s="201" t="s">
        <v>49</v>
      </c>
      <c r="D2" s="199"/>
      <c r="E2" s="199"/>
      <c r="F2" s="199"/>
      <c r="G2" s="200"/>
      <c r="AG2" t="s">
        <v>90</v>
      </c>
    </row>
    <row r="3" spans="1:33" ht="24.75" customHeight="1">
      <c r="A3" s="198" t="s">
        <v>9</v>
      </c>
      <c r="B3" s="49" t="s">
        <v>45</v>
      </c>
      <c r="C3" s="201" t="s">
        <v>46</v>
      </c>
      <c r="D3" s="199"/>
      <c r="E3" s="199"/>
      <c r="F3" s="199"/>
      <c r="G3" s="200"/>
      <c r="AC3" s="177" t="s">
        <v>90</v>
      </c>
      <c r="AG3" t="s">
        <v>91</v>
      </c>
    </row>
    <row r="4" spans="1:33" ht="24.75" customHeight="1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92</v>
      </c>
    </row>
    <row r="5" ht="12.75">
      <c r="D5" s="10"/>
    </row>
    <row r="6" spans="1:24" ht="318.75">
      <c r="A6" s="208" t="s">
        <v>93</v>
      </c>
      <c r="B6" s="210" t="s">
        <v>94</v>
      </c>
      <c r="C6" s="210" t="s">
        <v>95</v>
      </c>
      <c r="D6" s="209" t="s">
        <v>96</v>
      </c>
      <c r="E6" s="208" t="s">
        <v>97</v>
      </c>
      <c r="F6" s="207" t="s">
        <v>98</v>
      </c>
      <c r="G6" s="208" t="s">
        <v>31</v>
      </c>
      <c r="H6" s="211" t="s">
        <v>32</v>
      </c>
      <c r="I6" s="211" t="s">
        <v>99</v>
      </c>
      <c r="J6" s="211" t="s">
        <v>33</v>
      </c>
      <c r="K6" s="211" t="s">
        <v>100</v>
      </c>
      <c r="L6" s="211" t="s">
        <v>101</v>
      </c>
      <c r="M6" s="211" t="s">
        <v>102</v>
      </c>
      <c r="N6" s="211" t="s">
        <v>103</v>
      </c>
      <c r="O6" s="211" t="s">
        <v>104</v>
      </c>
      <c r="P6" s="211" t="s">
        <v>105</v>
      </c>
      <c r="Q6" s="211" t="s">
        <v>106</v>
      </c>
      <c r="R6" s="211" t="s">
        <v>107</v>
      </c>
      <c r="S6" s="211" t="s">
        <v>108</v>
      </c>
      <c r="T6" s="211" t="s">
        <v>109</v>
      </c>
      <c r="U6" s="211" t="s">
        <v>110</v>
      </c>
      <c r="V6" s="211" t="s">
        <v>111</v>
      </c>
      <c r="W6" s="211" t="s">
        <v>112</v>
      </c>
      <c r="X6" s="211" t="s">
        <v>113</v>
      </c>
    </row>
    <row r="7" spans="1:24" ht="12.75" hidden="1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</row>
    <row r="8" spans="1:33" ht="12.75">
      <c r="A8" s="238" t="s">
        <v>114</v>
      </c>
      <c r="B8" s="239" t="s">
        <v>60</v>
      </c>
      <c r="C8" s="259" t="s">
        <v>61</v>
      </c>
      <c r="D8" s="240"/>
      <c r="E8" s="241"/>
      <c r="F8" s="242"/>
      <c r="G8" s="242">
        <f>SUMIF(AG9:AG22,"&lt;&gt;NOR",G9:G22)</f>
        <v>0</v>
      </c>
      <c r="H8" s="242"/>
      <c r="I8" s="242">
        <f>SUM(I9:I22)</f>
        <v>0</v>
      </c>
      <c r="J8" s="242"/>
      <c r="K8" s="242">
        <f>SUM(K9:K22)</f>
        <v>0</v>
      </c>
      <c r="L8" s="242"/>
      <c r="M8" s="242">
        <f>SUM(M9:M22)</f>
        <v>0</v>
      </c>
      <c r="N8" s="241"/>
      <c r="O8" s="241">
        <f>SUM(O9:O22)</f>
        <v>1.15</v>
      </c>
      <c r="P8" s="241"/>
      <c r="Q8" s="241">
        <f>SUM(Q9:Q22)</f>
        <v>0</v>
      </c>
      <c r="R8" s="242"/>
      <c r="S8" s="242"/>
      <c r="T8" s="242"/>
      <c r="U8" s="242"/>
      <c r="V8" s="243">
        <f>SUM(V9:V22)</f>
        <v>53</v>
      </c>
      <c r="W8" s="237"/>
      <c r="X8" s="237"/>
      <c r="AG8" t="s">
        <v>115</v>
      </c>
    </row>
    <row r="9" spans="1:60" ht="12.75" outlineLevel="1">
      <c r="A9" s="244">
        <v>1</v>
      </c>
      <c r="B9" s="245" t="s">
        <v>116</v>
      </c>
      <c r="C9" s="260" t="s">
        <v>117</v>
      </c>
      <c r="D9" s="246" t="s">
        <v>118</v>
      </c>
      <c r="E9" s="247">
        <v>20.3976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7">
        <v>4E-05</v>
      </c>
      <c r="O9" s="247">
        <f>ROUND(E9*N9,2)</f>
        <v>0</v>
      </c>
      <c r="P9" s="247">
        <v>0</v>
      </c>
      <c r="Q9" s="247">
        <f>ROUND(E9*P9,2)</f>
        <v>0</v>
      </c>
      <c r="R9" s="249"/>
      <c r="S9" s="249" t="s">
        <v>119</v>
      </c>
      <c r="T9" s="249" t="s">
        <v>119</v>
      </c>
      <c r="U9" s="249">
        <v>0.078</v>
      </c>
      <c r="V9" s="250">
        <f>ROUND(E9*U9,2)</f>
        <v>1.59</v>
      </c>
      <c r="W9" s="232"/>
      <c r="X9" s="232" t="s">
        <v>120</v>
      </c>
      <c r="Y9" s="212"/>
      <c r="Z9" s="212"/>
      <c r="AA9" s="212"/>
      <c r="AB9" s="212"/>
      <c r="AC9" s="212"/>
      <c r="AD9" s="212"/>
      <c r="AE9" s="212"/>
      <c r="AF9" s="212"/>
      <c r="AG9" s="212" t="s">
        <v>121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29"/>
      <c r="B10" s="230"/>
      <c r="C10" s="261" t="s">
        <v>122</v>
      </c>
      <c r="D10" s="233"/>
      <c r="E10" s="234">
        <v>6.59</v>
      </c>
      <c r="F10" s="232"/>
      <c r="G10" s="232"/>
      <c r="H10" s="232"/>
      <c r="I10" s="232"/>
      <c r="J10" s="232"/>
      <c r="K10" s="232"/>
      <c r="L10" s="232"/>
      <c r="M10" s="232"/>
      <c r="N10" s="231"/>
      <c r="O10" s="231"/>
      <c r="P10" s="231"/>
      <c r="Q10" s="231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123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.75" outlineLevel="1">
      <c r="A11" s="229"/>
      <c r="B11" s="230"/>
      <c r="C11" s="261" t="s">
        <v>124</v>
      </c>
      <c r="D11" s="233"/>
      <c r="E11" s="234">
        <v>13.33</v>
      </c>
      <c r="F11" s="232"/>
      <c r="G11" s="232"/>
      <c r="H11" s="232"/>
      <c r="I11" s="232"/>
      <c r="J11" s="232"/>
      <c r="K11" s="232"/>
      <c r="L11" s="232"/>
      <c r="M11" s="232"/>
      <c r="N11" s="231"/>
      <c r="O11" s="231"/>
      <c r="P11" s="231"/>
      <c r="Q11" s="231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123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.75" outlineLevel="1">
      <c r="A12" s="229"/>
      <c r="B12" s="230"/>
      <c r="C12" s="261" t="s">
        <v>125</v>
      </c>
      <c r="D12" s="233"/>
      <c r="E12" s="234">
        <v>0.48</v>
      </c>
      <c r="F12" s="232"/>
      <c r="G12" s="232"/>
      <c r="H12" s="232"/>
      <c r="I12" s="232"/>
      <c r="J12" s="232"/>
      <c r="K12" s="232"/>
      <c r="L12" s="232"/>
      <c r="M12" s="232"/>
      <c r="N12" s="231"/>
      <c r="O12" s="231"/>
      <c r="P12" s="231"/>
      <c r="Q12" s="231"/>
      <c r="R12" s="232"/>
      <c r="S12" s="232"/>
      <c r="T12" s="232"/>
      <c r="U12" s="232"/>
      <c r="V12" s="232"/>
      <c r="W12" s="232"/>
      <c r="X12" s="232"/>
      <c r="Y12" s="212"/>
      <c r="Z12" s="212"/>
      <c r="AA12" s="212"/>
      <c r="AB12" s="212"/>
      <c r="AC12" s="212"/>
      <c r="AD12" s="212"/>
      <c r="AE12" s="212"/>
      <c r="AF12" s="212"/>
      <c r="AG12" s="212" t="s">
        <v>123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>
      <c r="A13" s="244">
        <v>2</v>
      </c>
      <c r="B13" s="245" t="s">
        <v>126</v>
      </c>
      <c r="C13" s="260" t="s">
        <v>127</v>
      </c>
      <c r="D13" s="246" t="s">
        <v>128</v>
      </c>
      <c r="E13" s="247">
        <v>121.92</v>
      </c>
      <c r="F13" s="248"/>
      <c r="G13" s="249">
        <f>ROUND(E13*F13,2)</f>
        <v>0</v>
      </c>
      <c r="H13" s="248"/>
      <c r="I13" s="249">
        <f>ROUND(E13*H13,2)</f>
        <v>0</v>
      </c>
      <c r="J13" s="248"/>
      <c r="K13" s="249">
        <f>ROUND(E13*J13,2)</f>
        <v>0</v>
      </c>
      <c r="L13" s="249">
        <v>21</v>
      </c>
      <c r="M13" s="249">
        <f>G13*(1+L13/100)</f>
        <v>0</v>
      </c>
      <c r="N13" s="247">
        <v>0.00238</v>
      </c>
      <c r="O13" s="247">
        <f>ROUND(E13*N13,2)</f>
        <v>0.29</v>
      </c>
      <c r="P13" s="247">
        <v>0</v>
      </c>
      <c r="Q13" s="247">
        <f>ROUND(E13*P13,2)</f>
        <v>0</v>
      </c>
      <c r="R13" s="249"/>
      <c r="S13" s="249" t="s">
        <v>119</v>
      </c>
      <c r="T13" s="249" t="s">
        <v>119</v>
      </c>
      <c r="U13" s="249">
        <v>0.18233</v>
      </c>
      <c r="V13" s="250">
        <f>ROUND(E13*U13,2)</f>
        <v>22.23</v>
      </c>
      <c r="W13" s="232"/>
      <c r="X13" s="232" t="s">
        <v>120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121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2.75" outlineLevel="1">
      <c r="A14" s="229"/>
      <c r="B14" s="230"/>
      <c r="C14" s="261" t="s">
        <v>129</v>
      </c>
      <c r="D14" s="233"/>
      <c r="E14" s="234">
        <v>20.72</v>
      </c>
      <c r="F14" s="232"/>
      <c r="G14" s="232"/>
      <c r="H14" s="232"/>
      <c r="I14" s="232"/>
      <c r="J14" s="232"/>
      <c r="K14" s="232"/>
      <c r="L14" s="232"/>
      <c r="M14" s="232"/>
      <c r="N14" s="231"/>
      <c r="O14" s="231"/>
      <c r="P14" s="231"/>
      <c r="Q14" s="231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123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12.75" outlineLevel="1">
      <c r="A15" s="229"/>
      <c r="B15" s="230"/>
      <c r="C15" s="261" t="s">
        <v>130</v>
      </c>
      <c r="D15" s="233"/>
      <c r="E15" s="234">
        <v>37.44</v>
      </c>
      <c r="F15" s="232"/>
      <c r="G15" s="232"/>
      <c r="H15" s="232"/>
      <c r="I15" s="232"/>
      <c r="J15" s="232"/>
      <c r="K15" s="232"/>
      <c r="L15" s="232"/>
      <c r="M15" s="232"/>
      <c r="N15" s="231"/>
      <c r="O15" s="231"/>
      <c r="P15" s="231"/>
      <c r="Q15" s="231"/>
      <c r="R15" s="232"/>
      <c r="S15" s="232"/>
      <c r="T15" s="232"/>
      <c r="U15" s="232"/>
      <c r="V15" s="232"/>
      <c r="W15" s="232"/>
      <c r="X15" s="232"/>
      <c r="Y15" s="212"/>
      <c r="Z15" s="212"/>
      <c r="AA15" s="212"/>
      <c r="AB15" s="212"/>
      <c r="AC15" s="212"/>
      <c r="AD15" s="212"/>
      <c r="AE15" s="212"/>
      <c r="AF15" s="212"/>
      <c r="AG15" s="212" t="s">
        <v>123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29"/>
      <c r="B16" s="230"/>
      <c r="C16" s="261" t="s">
        <v>131</v>
      </c>
      <c r="D16" s="233"/>
      <c r="E16" s="234">
        <v>2.8</v>
      </c>
      <c r="F16" s="232"/>
      <c r="G16" s="232"/>
      <c r="H16" s="232"/>
      <c r="I16" s="232"/>
      <c r="J16" s="232"/>
      <c r="K16" s="232"/>
      <c r="L16" s="232"/>
      <c r="M16" s="232"/>
      <c r="N16" s="231"/>
      <c r="O16" s="231"/>
      <c r="P16" s="231"/>
      <c r="Q16" s="231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123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29"/>
      <c r="B17" s="230"/>
      <c r="C17" s="262" t="s">
        <v>132</v>
      </c>
      <c r="D17" s="235"/>
      <c r="E17" s="236">
        <v>60.96</v>
      </c>
      <c r="F17" s="232"/>
      <c r="G17" s="232"/>
      <c r="H17" s="232"/>
      <c r="I17" s="232"/>
      <c r="J17" s="232"/>
      <c r="K17" s="232"/>
      <c r="L17" s="232"/>
      <c r="M17" s="232"/>
      <c r="N17" s="231"/>
      <c r="O17" s="231"/>
      <c r="P17" s="231"/>
      <c r="Q17" s="231"/>
      <c r="R17" s="232"/>
      <c r="S17" s="232"/>
      <c r="T17" s="232"/>
      <c r="U17" s="232"/>
      <c r="V17" s="232"/>
      <c r="W17" s="232"/>
      <c r="X17" s="232"/>
      <c r="Y17" s="212"/>
      <c r="Z17" s="212"/>
      <c r="AA17" s="212"/>
      <c r="AB17" s="212"/>
      <c r="AC17" s="212"/>
      <c r="AD17" s="212"/>
      <c r="AE17" s="212"/>
      <c r="AF17" s="212"/>
      <c r="AG17" s="212" t="s">
        <v>123</v>
      </c>
      <c r="AH17" s="212">
        <v>1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12.75" outlineLevel="1">
      <c r="A18" s="229"/>
      <c r="B18" s="230"/>
      <c r="C18" s="261" t="s">
        <v>133</v>
      </c>
      <c r="D18" s="233"/>
      <c r="E18" s="234">
        <v>60.96</v>
      </c>
      <c r="F18" s="232"/>
      <c r="G18" s="232"/>
      <c r="H18" s="232"/>
      <c r="I18" s="232"/>
      <c r="J18" s="232"/>
      <c r="K18" s="232"/>
      <c r="L18" s="232"/>
      <c r="M18" s="232"/>
      <c r="N18" s="231"/>
      <c r="O18" s="231"/>
      <c r="P18" s="231"/>
      <c r="Q18" s="231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123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>
      <c r="A19" s="244">
        <v>3</v>
      </c>
      <c r="B19" s="245" t="s">
        <v>134</v>
      </c>
      <c r="C19" s="260" t="s">
        <v>135</v>
      </c>
      <c r="D19" s="246" t="s">
        <v>118</v>
      </c>
      <c r="E19" s="247">
        <v>24.64</v>
      </c>
      <c r="F19" s="248"/>
      <c r="G19" s="249">
        <f>ROUND(E19*F19,2)</f>
        <v>0</v>
      </c>
      <c r="H19" s="248"/>
      <c r="I19" s="249">
        <f>ROUND(E19*H19,2)</f>
        <v>0</v>
      </c>
      <c r="J19" s="248"/>
      <c r="K19" s="249">
        <f>ROUND(E19*J19,2)</f>
        <v>0</v>
      </c>
      <c r="L19" s="249">
        <v>21</v>
      </c>
      <c r="M19" s="249">
        <f>G19*(1+L19/100)</f>
        <v>0</v>
      </c>
      <c r="N19" s="247">
        <v>0.03491</v>
      </c>
      <c r="O19" s="247">
        <f>ROUND(E19*N19,2)</f>
        <v>0.86</v>
      </c>
      <c r="P19" s="247">
        <v>0</v>
      </c>
      <c r="Q19" s="247">
        <f>ROUND(E19*P19,2)</f>
        <v>0</v>
      </c>
      <c r="R19" s="249"/>
      <c r="S19" s="249" t="s">
        <v>119</v>
      </c>
      <c r="T19" s="249" t="s">
        <v>119</v>
      </c>
      <c r="U19" s="249">
        <v>1.18417</v>
      </c>
      <c r="V19" s="250">
        <f>ROUND(E19*U19,2)</f>
        <v>29.18</v>
      </c>
      <c r="W19" s="232"/>
      <c r="X19" s="232" t="s">
        <v>120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121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12.75" outlineLevel="1">
      <c r="A20" s="229"/>
      <c r="B20" s="230"/>
      <c r="C20" s="261" t="s">
        <v>136</v>
      </c>
      <c r="D20" s="233"/>
      <c r="E20" s="234">
        <v>8.12</v>
      </c>
      <c r="F20" s="232"/>
      <c r="G20" s="232"/>
      <c r="H20" s="232"/>
      <c r="I20" s="232"/>
      <c r="J20" s="232"/>
      <c r="K20" s="232"/>
      <c r="L20" s="232"/>
      <c r="M20" s="232"/>
      <c r="N20" s="231"/>
      <c r="O20" s="231"/>
      <c r="P20" s="231"/>
      <c r="Q20" s="231"/>
      <c r="R20" s="232"/>
      <c r="S20" s="232"/>
      <c r="T20" s="232"/>
      <c r="U20" s="232"/>
      <c r="V20" s="232"/>
      <c r="W20" s="232"/>
      <c r="X20" s="232"/>
      <c r="Y20" s="212"/>
      <c r="Z20" s="212"/>
      <c r="AA20" s="212"/>
      <c r="AB20" s="212"/>
      <c r="AC20" s="212"/>
      <c r="AD20" s="212"/>
      <c r="AE20" s="212"/>
      <c r="AF20" s="212"/>
      <c r="AG20" s="212" t="s">
        <v>123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.75" outlineLevel="1">
      <c r="A21" s="229"/>
      <c r="B21" s="230"/>
      <c r="C21" s="261" t="s">
        <v>137</v>
      </c>
      <c r="D21" s="233"/>
      <c r="E21" s="234">
        <v>15.42</v>
      </c>
      <c r="F21" s="232"/>
      <c r="G21" s="232"/>
      <c r="H21" s="232"/>
      <c r="I21" s="232"/>
      <c r="J21" s="232"/>
      <c r="K21" s="232"/>
      <c r="L21" s="232"/>
      <c r="M21" s="232"/>
      <c r="N21" s="231"/>
      <c r="O21" s="231"/>
      <c r="P21" s="231"/>
      <c r="Q21" s="231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123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29"/>
      <c r="B22" s="230"/>
      <c r="C22" s="261" t="s">
        <v>138</v>
      </c>
      <c r="D22" s="233"/>
      <c r="E22" s="234">
        <v>1.1</v>
      </c>
      <c r="F22" s="232"/>
      <c r="G22" s="232"/>
      <c r="H22" s="232"/>
      <c r="I22" s="232"/>
      <c r="J22" s="232"/>
      <c r="K22" s="232"/>
      <c r="L22" s="232"/>
      <c r="M22" s="232"/>
      <c r="N22" s="231"/>
      <c r="O22" s="231"/>
      <c r="P22" s="231"/>
      <c r="Q22" s="231"/>
      <c r="R22" s="232"/>
      <c r="S22" s="232"/>
      <c r="T22" s="232"/>
      <c r="U22" s="232"/>
      <c r="V22" s="232"/>
      <c r="W22" s="232"/>
      <c r="X22" s="232"/>
      <c r="Y22" s="212"/>
      <c r="Z22" s="212"/>
      <c r="AA22" s="212"/>
      <c r="AB22" s="212"/>
      <c r="AC22" s="212"/>
      <c r="AD22" s="212"/>
      <c r="AE22" s="212"/>
      <c r="AF22" s="212"/>
      <c r="AG22" s="212" t="s">
        <v>123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33" ht="12.75">
      <c r="A23" s="238" t="s">
        <v>114</v>
      </c>
      <c r="B23" s="239" t="s">
        <v>62</v>
      </c>
      <c r="C23" s="259" t="s">
        <v>63</v>
      </c>
      <c r="D23" s="240"/>
      <c r="E23" s="241"/>
      <c r="F23" s="242"/>
      <c r="G23" s="242">
        <f>SUMIF(AG24:AG25,"&lt;&gt;NOR",G24:G25)</f>
        <v>0</v>
      </c>
      <c r="H23" s="242"/>
      <c r="I23" s="242">
        <f>SUM(I24:I25)</f>
        <v>0</v>
      </c>
      <c r="J23" s="242"/>
      <c r="K23" s="242">
        <f>SUM(K24:K25)</f>
        <v>0</v>
      </c>
      <c r="L23" s="242"/>
      <c r="M23" s="242">
        <f>SUM(M24:M25)</f>
        <v>0</v>
      </c>
      <c r="N23" s="241"/>
      <c r="O23" s="241">
        <f>SUM(O24:O25)</f>
        <v>0</v>
      </c>
      <c r="P23" s="241"/>
      <c r="Q23" s="241">
        <f>SUM(Q24:Q25)</f>
        <v>0</v>
      </c>
      <c r="R23" s="242"/>
      <c r="S23" s="242"/>
      <c r="T23" s="242"/>
      <c r="U23" s="242"/>
      <c r="V23" s="243">
        <f>SUM(V24:V25)</f>
        <v>0</v>
      </c>
      <c r="W23" s="237"/>
      <c r="X23" s="237"/>
      <c r="AG23" t="s">
        <v>115</v>
      </c>
    </row>
    <row r="24" spans="1:60" ht="22.5" outlineLevel="1">
      <c r="A24" s="244">
        <v>4</v>
      </c>
      <c r="B24" s="245" t="s">
        <v>139</v>
      </c>
      <c r="C24" s="260" t="s">
        <v>140</v>
      </c>
      <c r="D24" s="246" t="s">
        <v>128</v>
      </c>
      <c r="E24" s="247">
        <v>60.96</v>
      </c>
      <c r="F24" s="248"/>
      <c r="G24" s="249">
        <f>ROUND(E24*F24,2)</f>
        <v>0</v>
      </c>
      <c r="H24" s="248"/>
      <c r="I24" s="249">
        <f>ROUND(E24*H24,2)</f>
        <v>0</v>
      </c>
      <c r="J24" s="248"/>
      <c r="K24" s="249">
        <f>ROUND(E24*J24,2)</f>
        <v>0</v>
      </c>
      <c r="L24" s="249">
        <v>21</v>
      </c>
      <c r="M24" s="249">
        <f>G24*(1+L24/100)</f>
        <v>0</v>
      </c>
      <c r="N24" s="247">
        <v>0</v>
      </c>
      <c r="O24" s="247">
        <f>ROUND(E24*N24,2)</f>
        <v>0</v>
      </c>
      <c r="P24" s="247">
        <v>0</v>
      </c>
      <c r="Q24" s="247">
        <f>ROUND(E24*P24,2)</f>
        <v>0</v>
      </c>
      <c r="R24" s="249"/>
      <c r="S24" s="249" t="s">
        <v>141</v>
      </c>
      <c r="T24" s="249" t="s">
        <v>142</v>
      </c>
      <c r="U24" s="249">
        <v>0</v>
      </c>
      <c r="V24" s="250">
        <f>ROUND(E24*U24,2)</f>
        <v>0</v>
      </c>
      <c r="W24" s="232"/>
      <c r="X24" s="232" t="s">
        <v>143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144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.75" outlineLevel="1">
      <c r="A25" s="229"/>
      <c r="B25" s="230"/>
      <c r="C25" s="261" t="s">
        <v>145</v>
      </c>
      <c r="D25" s="233"/>
      <c r="E25" s="234">
        <v>60.96</v>
      </c>
      <c r="F25" s="232"/>
      <c r="G25" s="232"/>
      <c r="H25" s="232"/>
      <c r="I25" s="232"/>
      <c r="J25" s="232"/>
      <c r="K25" s="232"/>
      <c r="L25" s="232"/>
      <c r="M25" s="232"/>
      <c r="N25" s="231"/>
      <c r="O25" s="231"/>
      <c r="P25" s="231"/>
      <c r="Q25" s="231"/>
      <c r="R25" s="232"/>
      <c r="S25" s="232"/>
      <c r="T25" s="232"/>
      <c r="U25" s="232"/>
      <c r="V25" s="232"/>
      <c r="W25" s="232"/>
      <c r="X25" s="232"/>
      <c r="Y25" s="212"/>
      <c r="Z25" s="212"/>
      <c r="AA25" s="212"/>
      <c r="AB25" s="212"/>
      <c r="AC25" s="212"/>
      <c r="AD25" s="212"/>
      <c r="AE25" s="212"/>
      <c r="AF25" s="212"/>
      <c r="AG25" s="212" t="s">
        <v>123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33" ht="12.75">
      <c r="A26" s="238" t="s">
        <v>114</v>
      </c>
      <c r="B26" s="239" t="s">
        <v>64</v>
      </c>
      <c r="C26" s="259" t="s">
        <v>65</v>
      </c>
      <c r="D26" s="240"/>
      <c r="E26" s="241"/>
      <c r="F26" s="242"/>
      <c r="G26" s="242">
        <f>SUMIF(AG27:AG32,"&lt;&gt;NOR",G27:G32)</f>
        <v>0</v>
      </c>
      <c r="H26" s="242"/>
      <c r="I26" s="242">
        <f>SUM(I27:I32)</f>
        <v>0</v>
      </c>
      <c r="J26" s="242"/>
      <c r="K26" s="242">
        <f>SUM(K27:K32)</f>
        <v>0</v>
      </c>
      <c r="L26" s="242"/>
      <c r="M26" s="242">
        <f>SUM(M27:M32)</f>
        <v>0</v>
      </c>
      <c r="N26" s="241"/>
      <c r="O26" s="241">
        <f>SUM(O27:O32)</f>
        <v>1.4300000000000002</v>
      </c>
      <c r="P26" s="241"/>
      <c r="Q26" s="241">
        <f>SUM(Q27:Q32)</f>
        <v>0</v>
      </c>
      <c r="R26" s="242"/>
      <c r="S26" s="242"/>
      <c r="T26" s="242"/>
      <c r="U26" s="242"/>
      <c r="V26" s="243">
        <f>SUM(V27:V32)</f>
        <v>7.82</v>
      </c>
      <c r="W26" s="237"/>
      <c r="X26" s="237"/>
      <c r="AG26" t="s">
        <v>115</v>
      </c>
    </row>
    <row r="27" spans="1:60" ht="12.75" outlineLevel="1">
      <c r="A27" s="244">
        <v>5</v>
      </c>
      <c r="B27" s="245" t="s">
        <v>146</v>
      </c>
      <c r="C27" s="260" t="s">
        <v>147</v>
      </c>
      <c r="D27" s="246" t="s">
        <v>118</v>
      </c>
      <c r="E27" s="247">
        <v>4.432</v>
      </c>
      <c r="F27" s="248"/>
      <c r="G27" s="249">
        <f>ROUND(E27*F27,2)</f>
        <v>0</v>
      </c>
      <c r="H27" s="248"/>
      <c r="I27" s="249">
        <f>ROUND(E27*H27,2)</f>
        <v>0</v>
      </c>
      <c r="J27" s="248"/>
      <c r="K27" s="249">
        <f>ROUND(E27*J27,2)</f>
        <v>0</v>
      </c>
      <c r="L27" s="249">
        <v>21</v>
      </c>
      <c r="M27" s="249">
        <f>G27*(1+L27/100)</f>
        <v>0</v>
      </c>
      <c r="N27" s="247">
        <v>0.0141</v>
      </c>
      <c r="O27" s="247">
        <f>ROUND(E27*N27,2)</f>
        <v>0.06</v>
      </c>
      <c r="P27" s="247">
        <v>0</v>
      </c>
      <c r="Q27" s="247">
        <f>ROUND(E27*P27,2)</f>
        <v>0</v>
      </c>
      <c r="R27" s="249"/>
      <c r="S27" s="249" t="s">
        <v>119</v>
      </c>
      <c r="T27" s="249" t="s">
        <v>119</v>
      </c>
      <c r="U27" s="249">
        <v>0.396</v>
      </c>
      <c r="V27" s="250">
        <f>ROUND(E27*U27,2)</f>
        <v>1.76</v>
      </c>
      <c r="W27" s="232"/>
      <c r="X27" s="232" t="s">
        <v>120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121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.75" outlineLevel="1">
      <c r="A28" s="229"/>
      <c r="B28" s="230"/>
      <c r="C28" s="261" t="s">
        <v>148</v>
      </c>
      <c r="D28" s="233"/>
      <c r="E28" s="234">
        <v>4.43</v>
      </c>
      <c r="F28" s="232"/>
      <c r="G28" s="232"/>
      <c r="H28" s="232"/>
      <c r="I28" s="232"/>
      <c r="J28" s="232"/>
      <c r="K28" s="232"/>
      <c r="L28" s="232"/>
      <c r="M28" s="232"/>
      <c r="N28" s="231"/>
      <c r="O28" s="231"/>
      <c r="P28" s="231"/>
      <c r="Q28" s="231"/>
      <c r="R28" s="232"/>
      <c r="S28" s="232"/>
      <c r="T28" s="232"/>
      <c r="U28" s="232"/>
      <c r="V28" s="232"/>
      <c r="W28" s="232"/>
      <c r="X28" s="232"/>
      <c r="Y28" s="212"/>
      <c r="Z28" s="212"/>
      <c r="AA28" s="212"/>
      <c r="AB28" s="212"/>
      <c r="AC28" s="212"/>
      <c r="AD28" s="212"/>
      <c r="AE28" s="212"/>
      <c r="AF28" s="212"/>
      <c r="AG28" s="212" t="s">
        <v>123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12.75" outlineLevel="1">
      <c r="A29" s="229"/>
      <c r="B29" s="230"/>
      <c r="C29" s="261" t="s">
        <v>149</v>
      </c>
      <c r="D29" s="233"/>
      <c r="E29" s="234"/>
      <c r="F29" s="232"/>
      <c r="G29" s="232"/>
      <c r="H29" s="232"/>
      <c r="I29" s="232"/>
      <c r="J29" s="232"/>
      <c r="K29" s="232"/>
      <c r="L29" s="232"/>
      <c r="M29" s="232"/>
      <c r="N29" s="231"/>
      <c r="O29" s="231"/>
      <c r="P29" s="231"/>
      <c r="Q29" s="231"/>
      <c r="R29" s="232"/>
      <c r="S29" s="232"/>
      <c r="T29" s="232"/>
      <c r="U29" s="232"/>
      <c r="V29" s="232"/>
      <c r="W29" s="232"/>
      <c r="X29" s="232"/>
      <c r="Y29" s="212"/>
      <c r="Z29" s="212"/>
      <c r="AA29" s="212"/>
      <c r="AB29" s="212"/>
      <c r="AC29" s="212"/>
      <c r="AD29" s="212"/>
      <c r="AE29" s="212"/>
      <c r="AF29" s="212"/>
      <c r="AG29" s="212" t="s">
        <v>123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12.75" outlineLevel="1">
      <c r="A30" s="229"/>
      <c r="B30" s="230"/>
      <c r="C30" s="261" t="s">
        <v>150</v>
      </c>
      <c r="D30" s="233"/>
      <c r="E30" s="234"/>
      <c r="F30" s="232"/>
      <c r="G30" s="232"/>
      <c r="H30" s="232"/>
      <c r="I30" s="232"/>
      <c r="J30" s="232"/>
      <c r="K30" s="232"/>
      <c r="L30" s="232"/>
      <c r="M30" s="232"/>
      <c r="N30" s="231"/>
      <c r="O30" s="231"/>
      <c r="P30" s="231"/>
      <c r="Q30" s="231"/>
      <c r="R30" s="232"/>
      <c r="S30" s="232"/>
      <c r="T30" s="232"/>
      <c r="U30" s="232"/>
      <c r="V30" s="232"/>
      <c r="W30" s="232"/>
      <c r="X30" s="232"/>
      <c r="Y30" s="212"/>
      <c r="Z30" s="212"/>
      <c r="AA30" s="212"/>
      <c r="AB30" s="212"/>
      <c r="AC30" s="212"/>
      <c r="AD30" s="212"/>
      <c r="AE30" s="212"/>
      <c r="AF30" s="212"/>
      <c r="AG30" s="212" t="s">
        <v>123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12.75" outlineLevel="1">
      <c r="A31" s="251">
        <v>6</v>
      </c>
      <c r="B31" s="252" t="s">
        <v>151</v>
      </c>
      <c r="C31" s="263" t="s">
        <v>152</v>
      </c>
      <c r="D31" s="253" t="s">
        <v>118</v>
      </c>
      <c r="E31" s="254">
        <v>4.432</v>
      </c>
      <c r="F31" s="255"/>
      <c r="G31" s="256">
        <f>ROUND(E31*F31,2)</f>
        <v>0</v>
      </c>
      <c r="H31" s="255"/>
      <c r="I31" s="256">
        <f>ROUND(E31*H31,2)</f>
        <v>0</v>
      </c>
      <c r="J31" s="255"/>
      <c r="K31" s="256">
        <f>ROUND(E31*J31,2)</f>
        <v>0</v>
      </c>
      <c r="L31" s="256">
        <v>21</v>
      </c>
      <c r="M31" s="256">
        <f>G31*(1+L31/100)</f>
        <v>0</v>
      </c>
      <c r="N31" s="254">
        <v>0</v>
      </c>
      <c r="O31" s="254">
        <f>ROUND(E31*N31,2)</f>
        <v>0</v>
      </c>
      <c r="P31" s="254">
        <v>0</v>
      </c>
      <c r="Q31" s="254">
        <f>ROUND(E31*P31,2)</f>
        <v>0</v>
      </c>
      <c r="R31" s="256"/>
      <c r="S31" s="256" t="s">
        <v>119</v>
      </c>
      <c r="T31" s="256" t="s">
        <v>119</v>
      </c>
      <c r="U31" s="256">
        <v>0.24</v>
      </c>
      <c r="V31" s="257">
        <f>ROUND(E31*U31,2)</f>
        <v>1.06</v>
      </c>
      <c r="W31" s="232"/>
      <c r="X31" s="232" t="s">
        <v>120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121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12.75" outlineLevel="1">
      <c r="A32" s="251">
        <v>7</v>
      </c>
      <c r="B32" s="252" t="s">
        <v>153</v>
      </c>
      <c r="C32" s="263" t="s">
        <v>154</v>
      </c>
      <c r="D32" s="253" t="s">
        <v>118</v>
      </c>
      <c r="E32" s="254">
        <v>11.1</v>
      </c>
      <c r="F32" s="255"/>
      <c r="G32" s="256">
        <f>ROUND(E32*F32,2)</f>
        <v>0</v>
      </c>
      <c r="H32" s="255"/>
      <c r="I32" s="256">
        <f>ROUND(E32*H32,2)</f>
        <v>0</v>
      </c>
      <c r="J32" s="255"/>
      <c r="K32" s="256">
        <f>ROUND(E32*J32,2)</f>
        <v>0</v>
      </c>
      <c r="L32" s="256">
        <v>21</v>
      </c>
      <c r="M32" s="256">
        <f>G32*(1+L32/100)</f>
        <v>0</v>
      </c>
      <c r="N32" s="254">
        <v>0.1231</v>
      </c>
      <c r="O32" s="254">
        <f>ROUND(E32*N32,2)</f>
        <v>1.37</v>
      </c>
      <c r="P32" s="254">
        <v>0</v>
      </c>
      <c r="Q32" s="254">
        <f>ROUND(E32*P32,2)</f>
        <v>0</v>
      </c>
      <c r="R32" s="256"/>
      <c r="S32" s="256" t="s">
        <v>119</v>
      </c>
      <c r="T32" s="256" t="s">
        <v>119</v>
      </c>
      <c r="U32" s="256">
        <v>0.45</v>
      </c>
      <c r="V32" s="257">
        <f>ROUND(E32*U32,2)</f>
        <v>5</v>
      </c>
      <c r="W32" s="232"/>
      <c r="X32" s="232" t="s">
        <v>120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121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33" ht="12.75">
      <c r="A33" s="238" t="s">
        <v>114</v>
      </c>
      <c r="B33" s="239" t="s">
        <v>66</v>
      </c>
      <c r="C33" s="259" t="s">
        <v>67</v>
      </c>
      <c r="D33" s="240"/>
      <c r="E33" s="241"/>
      <c r="F33" s="242"/>
      <c r="G33" s="242">
        <f>SUMIF(AG34:AG41,"&lt;&gt;NOR",G34:G41)</f>
        <v>0</v>
      </c>
      <c r="H33" s="242"/>
      <c r="I33" s="242">
        <f>SUM(I34:I41)</f>
        <v>0</v>
      </c>
      <c r="J33" s="242"/>
      <c r="K33" s="242">
        <f>SUM(K34:K41)</f>
        <v>0</v>
      </c>
      <c r="L33" s="242"/>
      <c r="M33" s="242">
        <f>SUM(M34:M41)</f>
        <v>0</v>
      </c>
      <c r="N33" s="241"/>
      <c r="O33" s="241">
        <f>SUM(O34:O41)</f>
        <v>0.18</v>
      </c>
      <c r="P33" s="241"/>
      <c r="Q33" s="241">
        <f>SUM(Q34:Q41)</f>
        <v>0</v>
      </c>
      <c r="R33" s="242"/>
      <c r="S33" s="242"/>
      <c r="T33" s="242"/>
      <c r="U33" s="242"/>
      <c r="V33" s="243">
        <f>SUM(V34:V41)</f>
        <v>6.4</v>
      </c>
      <c r="W33" s="237"/>
      <c r="X33" s="237"/>
      <c r="AG33" t="s">
        <v>115</v>
      </c>
    </row>
    <row r="34" spans="1:60" ht="12.75" outlineLevel="1">
      <c r="A34" s="244">
        <v>8</v>
      </c>
      <c r="B34" s="245" t="s">
        <v>155</v>
      </c>
      <c r="C34" s="260" t="s">
        <v>156</v>
      </c>
      <c r="D34" s="246" t="s">
        <v>128</v>
      </c>
      <c r="E34" s="247">
        <v>12.08</v>
      </c>
      <c r="F34" s="248"/>
      <c r="G34" s="249">
        <f>ROUND(E34*F34,2)</f>
        <v>0</v>
      </c>
      <c r="H34" s="248"/>
      <c r="I34" s="249">
        <f>ROUND(E34*H34,2)</f>
        <v>0</v>
      </c>
      <c r="J34" s="248"/>
      <c r="K34" s="249">
        <f>ROUND(E34*J34,2)</f>
        <v>0</v>
      </c>
      <c r="L34" s="249">
        <v>21</v>
      </c>
      <c r="M34" s="249">
        <f>G34*(1+L34/100)</f>
        <v>0</v>
      </c>
      <c r="N34" s="247">
        <v>0.00887</v>
      </c>
      <c r="O34" s="247">
        <f>ROUND(E34*N34,2)</f>
        <v>0.11</v>
      </c>
      <c r="P34" s="247">
        <v>0</v>
      </c>
      <c r="Q34" s="247">
        <f>ROUND(E34*P34,2)</f>
        <v>0</v>
      </c>
      <c r="R34" s="249"/>
      <c r="S34" s="249" t="s">
        <v>119</v>
      </c>
      <c r="T34" s="249" t="s">
        <v>119</v>
      </c>
      <c r="U34" s="249">
        <v>0.53</v>
      </c>
      <c r="V34" s="250">
        <f>ROUND(E34*U34,2)</f>
        <v>6.4</v>
      </c>
      <c r="W34" s="232"/>
      <c r="X34" s="232" t="s">
        <v>120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121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29"/>
      <c r="B35" s="230"/>
      <c r="C35" s="261" t="s">
        <v>157</v>
      </c>
      <c r="D35" s="233"/>
      <c r="E35" s="234">
        <v>4.88</v>
      </c>
      <c r="F35" s="232"/>
      <c r="G35" s="232"/>
      <c r="H35" s="232"/>
      <c r="I35" s="232"/>
      <c r="J35" s="232"/>
      <c r="K35" s="232"/>
      <c r="L35" s="232"/>
      <c r="M35" s="232"/>
      <c r="N35" s="231"/>
      <c r="O35" s="231"/>
      <c r="P35" s="231"/>
      <c r="Q35" s="231"/>
      <c r="R35" s="232"/>
      <c r="S35" s="232"/>
      <c r="T35" s="232"/>
      <c r="U35" s="232"/>
      <c r="V35" s="232"/>
      <c r="W35" s="232"/>
      <c r="X35" s="232"/>
      <c r="Y35" s="212"/>
      <c r="Z35" s="212"/>
      <c r="AA35" s="212"/>
      <c r="AB35" s="212"/>
      <c r="AC35" s="212"/>
      <c r="AD35" s="212"/>
      <c r="AE35" s="212"/>
      <c r="AF35" s="212"/>
      <c r="AG35" s="212" t="s">
        <v>123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12.75" outlineLevel="1">
      <c r="A36" s="229"/>
      <c r="B36" s="230"/>
      <c r="C36" s="261" t="s">
        <v>158</v>
      </c>
      <c r="D36" s="233"/>
      <c r="E36" s="234">
        <v>7.2</v>
      </c>
      <c r="F36" s="232"/>
      <c r="G36" s="232"/>
      <c r="H36" s="232"/>
      <c r="I36" s="232"/>
      <c r="J36" s="232"/>
      <c r="K36" s="232"/>
      <c r="L36" s="232"/>
      <c r="M36" s="232"/>
      <c r="N36" s="231"/>
      <c r="O36" s="231"/>
      <c r="P36" s="231"/>
      <c r="Q36" s="231"/>
      <c r="R36" s="232"/>
      <c r="S36" s="232"/>
      <c r="T36" s="232"/>
      <c r="U36" s="232"/>
      <c r="V36" s="232"/>
      <c r="W36" s="232"/>
      <c r="X36" s="232"/>
      <c r="Y36" s="212"/>
      <c r="Z36" s="212"/>
      <c r="AA36" s="212"/>
      <c r="AB36" s="212"/>
      <c r="AC36" s="212"/>
      <c r="AD36" s="212"/>
      <c r="AE36" s="212"/>
      <c r="AF36" s="212"/>
      <c r="AG36" s="212" t="s">
        <v>123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12.75" outlineLevel="1">
      <c r="A37" s="244">
        <v>9</v>
      </c>
      <c r="B37" s="245" t="s">
        <v>159</v>
      </c>
      <c r="C37" s="260" t="s">
        <v>160</v>
      </c>
      <c r="D37" s="246" t="s">
        <v>161</v>
      </c>
      <c r="E37" s="247">
        <v>0.2325</v>
      </c>
      <c r="F37" s="248"/>
      <c r="G37" s="249">
        <f>ROUND(E37*F37,2)</f>
        <v>0</v>
      </c>
      <c r="H37" s="248"/>
      <c r="I37" s="249">
        <f>ROUND(E37*H37,2)</f>
        <v>0</v>
      </c>
      <c r="J37" s="248"/>
      <c r="K37" s="249">
        <f>ROUND(E37*J37,2)</f>
        <v>0</v>
      </c>
      <c r="L37" s="249">
        <v>21</v>
      </c>
      <c r="M37" s="249">
        <f>G37*(1+L37/100)</f>
        <v>0</v>
      </c>
      <c r="N37" s="247">
        <v>0</v>
      </c>
      <c r="O37" s="247">
        <f>ROUND(E37*N37,2)</f>
        <v>0</v>
      </c>
      <c r="P37" s="247">
        <v>0</v>
      </c>
      <c r="Q37" s="247">
        <f>ROUND(E37*P37,2)</f>
        <v>0</v>
      </c>
      <c r="R37" s="249"/>
      <c r="S37" s="249" t="s">
        <v>141</v>
      </c>
      <c r="T37" s="249" t="s">
        <v>142</v>
      </c>
      <c r="U37" s="249">
        <v>0</v>
      </c>
      <c r="V37" s="250">
        <f>ROUND(E37*U37,2)</f>
        <v>0</v>
      </c>
      <c r="W37" s="232"/>
      <c r="X37" s="232" t="s">
        <v>120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121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12.75" outlineLevel="1">
      <c r="A38" s="229"/>
      <c r="B38" s="230"/>
      <c r="C38" s="261" t="s">
        <v>162</v>
      </c>
      <c r="D38" s="233"/>
      <c r="E38" s="234">
        <v>0.21</v>
      </c>
      <c r="F38" s="232"/>
      <c r="G38" s="232"/>
      <c r="H38" s="232"/>
      <c r="I38" s="232"/>
      <c r="J38" s="232"/>
      <c r="K38" s="232"/>
      <c r="L38" s="232"/>
      <c r="M38" s="232"/>
      <c r="N38" s="231"/>
      <c r="O38" s="231"/>
      <c r="P38" s="231"/>
      <c r="Q38" s="231"/>
      <c r="R38" s="232"/>
      <c r="S38" s="232"/>
      <c r="T38" s="232"/>
      <c r="U38" s="232"/>
      <c r="V38" s="232"/>
      <c r="W38" s="232"/>
      <c r="X38" s="232"/>
      <c r="Y38" s="212"/>
      <c r="Z38" s="212"/>
      <c r="AA38" s="212"/>
      <c r="AB38" s="212"/>
      <c r="AC38" s="212"/>
      <c r="AD38" s="212"/>
      <c r="AE38" s="212"/>
      <c r="AF38" s="212"/>
      <c r="AG38" s="212" t="s">
        <v>123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12.75" outlineLevel="1">
      <c r="A39" s="229"/>
      <c r="B39" s="230"/>
      <c r="C39" s="261" t="s">
        <v>163</v>
      </c>
      <c r="D39" s="233"/>
      <c r="E39" s="234">
        <v>0.02</v>
      </c>
      <c r="F39" s="232"/>
      <c r="G39" s="232"/>
      <c r="H39" s="232"/>
      <c r="I39" s="232"/>
      <c r="J39" s="232"/>
      <c r="K39" s="232"/>
      <c r="L39" s="232"/>
      <c r="M39" s="232"/>
      <c r="N39" s="231"/>
      <c r="O39" s="231"/>
      <c r="P39" s="231"/>
      <c r="Q39" s="231"/>
      <c r="R39" s="232"/>
      <c r="S39" s="232"/>
      <c r="T39" s="232"/>
      <c r="U39" s="232"/>
      <c r="V39" s="232"/>
      <c r="W39" s="232"/>
      <c r="X39" s="232"/>
      <c r="Y39" s="212"/>
      <c r="Z39" s="212"/>
      <c r="AA39" s="212"/>
      <c r="AB39" s="212"/>
      <c r="AC39" s="212"/>
      <c r="AD39" s="212"/>
      <c r="AE39" s="212"/>
      <c r="AF39" s="212"/>
      <c r="AG39" s="212" t="s">
        <v>123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>
      <c r="A40" s="244">
        <v>10</v>
      </c>
      <c r="B40" s="245" t="s">
        <v>164</v>
      </c>
      <c r="C40" s="260" t="s">
        <v>165</v>
      </c>
      <c r="D40" s="246" t="s">
        <v>128</v>
      </c>
      <c r="E40" s="247">
        <v>12.08</v>
      </c>
      <c r="F40" s="248"/>
      <c r="G40" s="249">
        <f>ROUND(E40*F40,2)</f>
        <v>0</v>
      </c>
      <c r="H40" s="248"/>
      <c r="I40" s="249">
        <f>ROUND(E40*H40,2)</f>
        <v>0</v>
      </c>
      <c r="J40" s="248"/>
      <c r="K40" s="249">
        <f>ROUND(E40*J40,2)</f>
        <v>0</v>
      </c>
      <c r="L40" s="249">
        <v>21</v>
      </c>
      <c r="M40" s="249">
        <f>G40*(1+L40/100)</f>
        <v>0</v>
      </c>
      <c r="N40" s="247">
        <v>0.00577</v>
      </c>
      <c r="O40" s="247">
        <f>ROUND(E40*N40,2)</f>
        <v>0.07</v>
      </c>
      <c r="P40" s="247">
        <v>0</v>
      </c>
      <c r="Q40" s="247">
        <f>ROUND(E40*P40,2)</f>
        <v>0</v>
      </c>
      <c r="R40" s="249" t="s">
        <v>166</v>
      </c>
      <c r="S40" s="249" t="s">
        <v>119</v>
      </c>
      <c r="T40" s="249" t="s">
        <v>119</v>
      </c>
      <c r="U40" s="249">
        <v>0</v>
      </c>
      <c r="V40" s="250">
        <f>ROUND(E40*U40,2)</f>
        <v>0</v>
      </c>
      <c r="W40" s="232"/>
      <c r="X40" s="232" t="s">
        <v>143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144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12.75" outlineLevel="1">
      <c r="A41" s="229"/>
      <c r="B41" s="230"/>
      <c r="C41" s="261" t="s">
        <v>167</v>
      </c>
      <c r="D41" s="233"/>
      <c r="E41" s="234">
        <v>12.08</v>
      </c>
      <c r="F41" s="232"/>
      <c r="G41" s="232"/>
      <c r="H41" s="232"/>
      <c r="I41" s="232"/>
      <c r="J41" s="232"/>
      <c r="K41" s="232"/>
      <c r="L41" s="232"/>
      <c r="M41" s="232"/>
      <c r="N41" s="231"/>
      <c r="O41" s="231"/>
      <c r="P41" s="231"/>
      <c r="Q41" s="231"/>
      <c r="R41" s="232"/>
      <c r="S41" s="232"/>
      <c r="T41" s="232"/>
      <c r="U41" s="232"/>
      <c r="V41" s="232"/>
      <c r="W41" s="232"/>
      <c r="X41" s="232"/>
      <c r="Y41" s="212"/>
      <c r="Z41" s="212"/>
      <c r="AA41" s="212"/>
      <c r="AB41" s="212"/>
      <c r="AC41" s="212"/>
      <c r="AD41" s="212"/>
      <c r="AE41" s="212"/>
      <c r="AF41" s="212"/>
      <c r="AG41" s="212" t="s">
        <v>123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33" ht="12.75">
      <c r="A42" s="238" t="s">
        <v>114</v>
      </c>
      <c r="B42" s="239" t="s">
        <v>68</v>
      </c>
      <c r="C42" s="259" t="s">
        <v>69</v>
      </c>
      <c r="D42" s="240"/>
      <c r="E42" s="241"/>
      <c r="F42" s="242"/>
      <c r="G42" s="242">
        <f>SUMIF(AG43:AG44,"&lt;&gt;NOR",G43:G44)</f>
        <v>0</v>
      </c>
      <c r="H42" s="242"/>
      <c r="I42" s="242">
        <f>SUM(I43:I44)</f>
        <v>0</v>
      </c>
      <c r="J42" s="242"/>
      <c r="K42" s="242">
        <f>SUM(K43:K44)</f>
        <v>0</v>
      </c>
      <c r="L42" s="242"/>
      <c r="M42" s="242">
        <f>SUM(M43:M44)</f>
        <v>0</v>
      </c>
      <c r="N42" s="241"/>
      <c r="O42" s="241">
        <f>SUM(O43:O44)</f>
        <v>0.04</v>
      </c>
      <c r="P42" s="241"/>
      <c r="Q42" s="241">
        <f>SUM(Q43:Q44)</f>
        <v>0</v>
      </c>
      <c r="R42" s="242"/>
      <c r="S42" s="242"/>
      <c r="T42" s="242"/>
      <c r="U42" s="242"/>
      <c r="V42" s="243">
        <f>SUM(V43:V44)</f>
        <v>5.65</v>
      </c>
      <c r="W42" s="237"/>
      <c r="X42" s="237"/>
      <c r="AG42" t="s">
        <v>115</v>
      </c>
    </row>
    <row r="43" spans="1:60" ht="12.75" outlineLevel="1">
      <c r="A43" s="244">
        <v>11</v>
      </c>
      <c r="B43" s="245" t="s">
        <v>168</v>
      </c>
      <c r="C43" s="260" t="s">
        <v>169</v>
      </c>
      <c r="D43" s="246" t="s">
        <v>118</v>
      </c>
      <c r="E43" s="247">
        <v>26.4</v>
      </c>
      <c r="F43" s="248"/>
      <c r="G43" s="249">
        <f>ROUND(E43*F43,2)</f>
        <v>0</v>
      </c>
      <c r="H43" s="248"/>
      <c r="I43" s="249">
        <f>ROUND(E43*H43,2)</f>
        <v>0</v>
      </c>
      <c r="J43" s="248"/>
      <c r="K43" s="249">
        <f>ROUND(E43*J43,2)</f>
        <v>0</v>
      </c>
      <c r="L43" s="249">
        <v>21</v>
      </c>
      <c r="M43" s="249">
        <f>G43*(1+L43/100)</f>
        <v>0</v>
      </c>
      <c r="N43" s="247">
        <v>0.00158</v>
      </c>
      <c r="O43" s="247">
        <f>ROUND(E43*N43,2)</f>
        <v>0.04</v>
      </c>
      <c r="P43" s="247">
        <v>0</v>
      </c>
      <c r="Q43" s="247">
        <f>ROUND(E43*P43,2)</f>
        <v>0</v>
      </c>
      <c r="R43" s="249"/>
      <c r="S43" s="249" t="s">
        <v>119</v>
      </c>
      <c r="T43" s="249" t="s">
        <v>119</v>
      </c>
      <c r="U43" s="249">
        <v>0.214</v>
      </c>
      <c r="V43" s="250">
        <f>ROUND(E43*U43,2)</f>
        <v>5.65</v>
      </c>
      <c r="W43" s="232"/>
      <c r="X43" s="232" t="s">
        <v>120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121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2.75" outlineLevel="1">
      <c r="A44" s="229"/>
      <c r="B44" s="230"/>
      <c r="C44" s="261" t="s">
        <v>170</v>
      </c>
      <c r="D44" s="233"/>
      <c r="E44" s="234">
        <v>26.4</v>
      </c>
      <c r="F44" s="232"/>
      <c r="G44" s="232"/>
      <c r="H44" s="232"/>
      <c r="I44" s="232"/>
      <c r="J44" s="232"/>
      <c r="K44" s="232"/>
      <c r="L44" s="232"/>
      <c r="M44" s="232"/>
      <c r="N44" s="231"/>
      <c r="O44" s="231"/>
      <c r="P44" s="231"/>
      <c r="Q44" s="231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123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33" ht="25.5">
      <c r="A45" s="238" t="s">
        <v>114</v>
      </c>
      <c r="B45" s="239" t="s">
        <v>70</v>
      </c>
      <c r="C45" s="259" t="s">
        <v>71</v>
      </c>
      <c r="D45" s="240"/>
      <c r="E45" s="241"/>
      <c r="F45" s="242"/>
      <c r="G45" s="242">
        <f>SUMIF(AG46:AG52,"&lt;&gt;NOR",G46:G52)</f>
        <v>0</v>
      </c>
      <c r="H45" s="242"/>
      <c r="I45" s="242">
        <f>SUM(I46:I52)</f>
        <v>0</v>
      </c>
      <c r="J45" s="242"/>
      <c r="K45" s="242">
        <f>SUM(K46:K52)</f>
        <v>0</v>
      </c>
      <c r="L45" s="242"/>
      <c r="M45" s="242">
        <f>SUM(M46:M52)</f>
        <v>0</v>
      </c>
      <c r="N45" s="241"/>
      <c r="O45" s="241">
        <f>SUM(O46:O52)</f>
        <v>0</v>
      </c>
      <c r="P45" s="241"/>
      <c r="Q45" s="241">
        <f>SUM(Q46:Q52)</f>
        <v>0</v>
      </c>
      <c r="R45" s="242"/>
      <c r="S45" s="242"/>
      <c r="T45" s="242"/>
      <c r="U45" s="242"/>
      <c r="V45" s="243">
        <f>SUM(V46:V52)</f>
        <v>8.13</v>
      </c>
      <c r="W45" s="237"/>
      <c r="X45" s="237"/>
      <c r="AG45" t="s">
        <v>115</v>
      </c>
    </row>
    <row r="46" spans="1:60" ht="12.75" outlineLevel="1">
      <c r="A46" s="244">
        <v>12</v>
      </c>
      <c r="B46" s="245" t="s">
        <v>171</v>
      </c>
      <c r="C46" s="260" t="s">
        <v>172</v>
      </c>
      <c r="D46" s="246" t="s">
        <v>118</v>
      </c>
      <c r="E46" s="247">
        <v>0.96</v>
      </c>
      <c r="F46" s="248"/>
      <c r="G46" s="249">
        <f>ROUND(E46*F46,2)</f>
        <v>0</v>
      </c>
      <c r="H46" s="248"/>
      <c r="I46" s="249">
        <f>ROUND(E46*H46,2)</f>
        <v>0</v>
      </c>
      <c r="J46" s="248"/>
      <c r="K46" s="249">
        <f>ROUND(E46*J46,2)</f>
        <v>0</v>
      </c>
      <c r="L46" s="249">
        <v>21</v>
      </c>
      <c r="M46" s="249">
        <f>G46*(1+L46/100)</f>
        <v>0</v>
      </c>
      <c r="N46" s="247">
        <v>1E-05</v>
      </c>
      <c r="O46" s="247">
        <f>ROUND(E46*N46,2)</f>
        <v>0</v>
      </c>
      <c r="P46" s="247">
        <v>0</v>
      </c>
      <c r="Q46" s="247">
        <f>ROUND(E46*P46,2)</f>
        <v>0</v>
      </c>
      <c r="R46" s="249"/>
      <c r="S46" s="249" t="s">
        <v>141</v>
      </c>
      <c r="T46" s="249" t="s">
        <v>142</v>
      </c>
      <c r="U46" s="249">
        <v>0</v>
      </c>
      <c r="V46" s="250">
        <f>ROUND(E46*U46,2)</f>
        <v>0</v>
      </c>
      <c r="W46" s="232"/>
      <c r="X46" s="232" t="s">
        <v>120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121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12.75" outlineLevel="1">
      <c r="A47" s="229"/>
      <c r="B47" s="230"/>
      <c r="C47" s="261" t="s">
        <v>173</v>
      </c>
      <c r="D47" s="233"/>
      <c r="E47" s="234">
        <v>0.96</v>
      </c>
      <c r="F47" s="232"/>
      <c r="G47" s="232"/>
      <c r="H47" s="232"/>
      <c r="I47" s="232"/>
      <c r="J47" s="232"/>
      <c r="K47" s="232"/>
      <c r="L47" s="232"/>
      <c r="M47" s="232"/>
      <c r="N47" s="231"/>
      <c r="O47" s="231"/>
      <c r="P47" s="231"/>
      <c r="Q47" s="231"/>
      <c r="R47" s="232"/>
      <c r="S47" s="232"/>
      <c r="T47" s="232"/>
      <c r="U47" s="232"/>
      <c r="V47" s="232"/>
      <c r="W47" s="232"/>
      <c r="X47" s="232"/>
      <c r="Y47" s="212"/>
      <c r="Z47" s="212"/>
      <c r="AA47" s="212"/>
      <c r="AB47" s="212"/>
      <c r="AC47" s="212"/>
      <c r="AD47" s="212"/>
      <c r="AE47" s="212"/>
      <c r="AF47" s="212"/>
      <c r="AG47" s="212" t="s">
        <v>123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12.75" outlineLevel="1">
      <c r="A48" s="244">
        <v>13</v>
      </c>
      <c r="B48" s="245" t="s">
        <v>174</v>
      </c>
      <c r="C48" s="260" t="s">
        <v>175</v>
      </c>
      <c r="D48" s="246" t="s">
        <v>118</v>
      </c>
      <c r="E48" s="247">
        <v>39.8352</v>
      </c>
      <c r="F48" s="248"/>
      <c r="G48" s="249">
        <f>ROUND(E48*F48,2)</f>
        <v>0</v>
      </c>
      <c r="H48" s="248"/>
      <c r="I48" s="249">
        <f>ROUND(E48*H48,2)</f>
        <v>0</v>
      </c>
      <c r="J48" s="248"/>
      <c r="K48" s="249">
        <f>ROUND(E48*J48,2)</f>
        <v>0</v>
      </c>
      <c r="L48" s="249">
        <v>21</v>
      </c>
      <c r="M48" s="249">
        <f>G48*(1+L48/100)</f>
        <v>0</v>
      </c>
      <c r="N48" s="247">
        <v>1E-05</v>
      </c>
      <c r="O48" s="247">
        <f>ROUND(E48*N48,2)</f>
        <v>0</v>
      </c>
      <c r="P48" s="247">
        <v>0</v>
      </c>
      <c r="Q48" s="247">
        <f>ROUND(E48*P48,2)</f>
        <v>0</v>
      </c>
      <c r="R48" s="249"/>
      <c r="S48" s="249" t="s">
        <v>141</v>
      </c>
      <c r="T48" s="249" t="s">
        <v>142</v>
      </c>
      <c r="U48" s="249">
        <v>0</v>
      </c>
      <c r="V48" s="250">
        <f>ROUND(E48*U48,2)</f>
        <v>0</v>
      </c>
      <c r="W48" s="232"/>
      <c r="X48" s="232" t="s">
        <v>120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121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12.75" outlineLevel="1">
      <c r="A49" s="229"/>
      <c r="B49" s="230"/>
      <c r="C49" s="261" t="s">
        <v>176</v>
      </c>
      <c r="D49" s="233"/>
      <c r="E49" s="234">
        <v>13.17</v>
      </c>
      <c r="F49" s="232"/>
      <c r="G49" s="232"/>
      <c r="H49" s="232"/>
      <c r="I49" s="232"/>
      <c r="J49" s="232"/>
      <c r="K49" s="232"/>
      <c r="L49" s="232"/>
      <c r="M49" s="232"/>
      <c r="N49" s="231"/>
      <c r="O49" s="231"/>
      <c r="P49" s="231"/>
      <c r="Q49" s="231"/>
      <c r="R49" s="232"/>
      <c r="S49" s="232"/>
      <c r="T49" s="232"/>
      <c r="U49" s="232"/>
      <c r="V49" s="232"/>
      <c r="W49" s="232"/>
      <c r="X49" s="232"/>
      <c r="Y49" s="212"/>
      <c r="Z49" s="212"/>
      <c r="AA49" s="212"/>
      <c r="AB49" s="212"/>
      <c r="AC49" s="212"/>
      <c r="AD49" s="212"/>
      <c r="AE49" s="212"/>
      <c r="AF49" s="212"/>
      <c r="AG49" s="212" t="s">
        <v>123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12.75" outlineLevel="1">
      <c r="A50" s="229"/>
      <c r="B50" s="230"/>
      <c r="C50" s="261" t="s">
        <v>177</v>
      </c>
      <c r="D50" s="233"/>
      <c r="E50" s="234">
        <v>26.66</v>
      </c>
      <c r="F50" s="232"/>
      <c r="G50" s="232"/>
      <c r="H50" s="232"/>
      <c r="I50" s="232"/>
      <c r="J50" s="232"/>
      <c r="K50" s="232"/>
      <c r="L50" s="232"/>
      <c r="M50" s="232"/>
      <c r="N50" s="231"/>
      <c r="O50" s="231"/>
      <c r="P50" s="231"/>
      <c r="Q50" s="231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123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12.75" outlineLevel="1">
      <c r="A51" s="244">
        <v>14</v>
      </c>
      <c r="B51" s="245" t="s">
        <v>178</v>
      </c>
      <c r="C51" s="260" t="s">
        <v>179</v>
      </c>
      <c r="D51" s="246" t="s">
        <v>118</v>
      </c>
      <c r="E51" s="247">
        <v>26.4</v>
      </c>
      <c r="F51" s="248"/>
      <c r="G51" s="249">
        <f>ROUND(E51*F51,2)</f>
        <v>0</v>
      </c>
      <c r="H51" s="248"/>
      <c r="I51" s="249">
        <f>ROUND(E51*H51,2)</f>
        <v>0</v>
      </c>
      <c r="J51" s="248"/>
      <c r="K51" s="249">
        <f>ROUND(E51*J51,2)</f>
        <v>0</v>
      </c>
      <c r="L51" s="249">
        <v>21</v>
      </c>
      <c r="M51" s="249">
        <f>G51*(1+L51/100)</f>
        <v>0</v>
      </c>
      <c r="N51" s="247">
        <v>4E-05</v>
      </c>
      <c r="O51" s="247">
        <f>ROUND(E51*N51,2)</f>
        <v>0</v>
      </c>
      <c r="P51" s="247">
        <v>0</v>
      </c>
      <c r="Q51" s="247">
        <f>ROUND(E51*P51,2)</f>
        <v>0</v>
      </c>
      <c r="R51" s="249"/>
      <c r="S51" s="249" t="s">
        <v>119</v>
      </c>
      <c r="T51" s="249" t="s">
        <v>119</v>
      </c>
      <c r="U51" s="249">
        <v>0.308</v>
      </c>
      <c r="V51" s="250">
        <f>ROUND(E51*U51,2)</f>
        <v>8.13</v>
      </c>
      <c r="W51" s="232"/>
      <c r="X51" s="232" t="s">
        <v>120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121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12.75" outlineLevel="1">
      <c r="A52" s="229"/>
      <c r="B52" s="230"/>
      <c r="C52" s="261" t="s">
        <v>180</v>
      </c>
      <c r="D52" s="233"/>
      <c r="E52" s="234">
        <v>26.4</v>
      </c>
      <c r="F52" s="232"/>
      <c r="G52" s="232"/>
      <c r="H52" s="232"/>
      <c r="I52" s="232"/>
      <c r="J52" s="232"/>
      <c r="K52" s="232"/>
      <c r="L52" s="232"/>
      <c r="M52" s="232"/>
      <c r="N52" s="231"/>
      <c r="O52" s="231"/>
      <c r="P52" s="231"/>
      <c r="Q52" s="231"/>
      <c r="R52" s="232"/>
      <c r="S52" s="232"/>
      <c r="T52" s="232"/>
      <c r="U52" s="232"/>
      <c r="V52" s="232"/>
      <c r="W52" s="232"/>
      <c r="X52" s="232"/>
      <c r="Y52" s="212"/>
      <c r="Z52" s="212"/>
      <c r="AA52" s="212"/>
      <c r="AB52" s="212"/>
      <c r="AC52" s="212"/>
      <c r="AD52" s="212"/>
      <c r="AE52" s="212"/>
      <c r="AF52" s="212"/>
      <c r="AG52" s="212" t="s">
        <v>123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33" ht="12.75">
      <c r="A53" s="238" t="s">
        <v>114</v>
      </c>
      <c r="B53" s="239" t="s">
        <v>72</v>
      </c>
      <c r="C53" s="259" t="s">
        <v>73</v>
      </c>
      <c r="D53" s="240"/>
      <c r="E53" s="241"/>
      <c r="F53" s="242"/>
      <c r="G53" s="242">
        <f>SUMIF(AG54:AG67,"&lt;&gt;NOR",G54:G67)</f>
        <v>0</v>
      </c>
      <c r="H53" s="242"/>
      <c r="I53" s="242">
        <f>SUM(I54:I67)</f>
        <v>0</v>
      </c>
      <c r="J53" s="242"/>
      <c r="K53" s="242">
        <f>SUM(K54:K67)</f>
        <v>0</v>
      </c>
      <c r="L53" s="242"/>
      <c r="M53" s="242">
        <f>SUM(M54:M67)</f>
        <v>0</v>
      </c>
      <c r="N53" s="241"/>
      <c r="O53" s="241">
        <f>SUM(O54:O67)</f>
        <v>0.02</v>
      </c>
      <c r="P53" s="241"/>
      <c r="Q53" s="241">
        <f>SUM(Q54:Q67)</f>
        <v>4.13</v>
      </c>
      <c r="R53" s="242"/>
      <c r="S53" s="242"/>
      <c r="T53" s="242"/>
      <c r="U53" s="242"/>
      <c r="V53" s="243">
        <f>SUM(V54:V67)</f>
        <v>28.300000000000004</v>
      </c>
      <c r="W53" s="237"/>
      <c r="X53" s="237"/>
      <c r="AG53" t="s">
        <v>115</v>
      </c>
    </row>
    <row r="54" spans="1:60" ht="12.75" outlineLevel="1">
      <c r="A54" s="244">
        <v>15</v>
      </c>
      <c r="B54" s="245" t="s">
        <v>181</v>
      </c>
      <c r="C54" s="260" t="s">
        <v>182</v>
      </c>
      <c r="D54" s="246" t="s">
        <v>118</v>
      </c>
      <c r="E54" s="247">
        <v>11.1</v>
      </c>
      <c r="F54" s="248"/>
      <c r="G54" s="249">
        <f>ROUND(E54*F54,2)</f>
        <v>0</v>
      </c>
      <c r="H54" s="248"/>
      <c r="I54" s="249">
        <f>ROUND(E54*H54,2)</f>
        <v>0</v>
      </c>
      <c r="J54" s="248"/>
      <c r="K54" s="249">
        <f>ROUND(E54*J54,2)</f>
        <v>0</v>
      </c>
      <c r="L54" s="249">
        <v>21</v>
      </c>
      <c r="M54" s="249">
        <f>G54*(1+L54/100)</f>
        <v>0</v>
      </c>
      <c r="N54" s="247">
        <v>0.00034</v>
      </c>
      <c r="O54" s="247">
        <f>ROUND(E54*N54,2)</f>
        <v>0</v>
      </c>
      <c r="P54" s="247">
        <v>0.25</v>
      </c>
      <c r="Q54" s="247">
        <f>ROUND(E54*P54,2)</f>
        <v>2.78</v>
      </c>
      <c r="R54" s="249"/>
      <c r="S54" s="249" t="s">
        <v>119</v>
      </c>
      <c r="T54" s="249" t="s">
        <v>119</v>
      </c>
      <c r="U54" s="249">
        <v>1.383</v>
      </c>
      <c r="V54" s="250">
        <f>ROUND(E54*U54,2)</f>
        <v>15.35</v>
      </c>
      <c r="W54" s="232"/>
      <c r="X54" s="232" t="s">
        <v>120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121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12.75" outlineLevel="1">
      <c r="A55" s="229"/>
      <c r="B55" s="230"/>
      <c r="C55" s="261" t="s">
        <v>183</v>
      </c>
      <c r="D55" s="233"/>
      <c r="E55" s="234">
        <v>11.1</v>
      </c>
      <c r="F55" s="232"/>
      <c r="G55" s="232"/>
      <c r="H55" s="232"/>
      <c r="I55" s="232"/>
      <c r="J55" s="232"/>
      <c r="K55" s="232"/>
      <c r="L55" s="232"/>
      <c r="M55" s="232"/>
      <c r="N55" s="231"/>
      <c r="O55" s="231"/>
      <c r="P55" s="231"/>
      <c r="Q55" s="231"/>
      <c r="R55" s="232"/>
      <c r="S55" s="232"/>
      <c r="T55" s="232"/>
      <c r="U55" s="232"/>
      <c r="V55" s="232"/>
      <c r="W55" s="232"/>
      <c r="X55" s="232"/>
      <c r="Y55" s="212"/>
      <c r="Z55" s="212"/>
      <c r="AA55" s="212"/>
      <c r="AB55" s="212"/>
      <c r="AC55" s="212"/>
      <c r="AD55" s="212"/>
      <c r="AE55" s="212"/>
      <c r="AF55" s="212"/>
      <c r="AG55" s="212" t="s">
        <v>123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2.75" outlineLevel="1">
      <c r="A56" s="229"/>
      <c r="B56" s="230"/>
      <c r="C56" s="261" t="s">
        <v>149</v>
      </c>
      <c r="D56" s="233"/>
      <c r="E56" s="234"/>
      <c r="F56" s="232"/>
      <c r="G56" s="232"/>
      <c r="H56" s="232"/>
      <c r="I56" s="232"/>
      <c r="J56" s="232"/>
      <c r="K56" s="232"/>
      <c r="L56" s="232"/>
      <c r="M56" s="232"/>
      <c r="N56" s="231"/>
      <c r="O56" s="231"/>
      <c r="P56" s="231"/>
      <c r="Q56" s="231"/>
      <c r="R56" s="232"/>
      <c r="S56" s="232"/>
      <c r="T56" s="232"/>
      <c r="U56" s="232"/>
      <c r="V56" s="232"/>
      <c r="W56" s="232"/>
      <c r="X56" s="232"/>
      <c r="Y56" s="212"/>
      <c r="Z56" s="212"/>
      <c r="AA56" s="212"/>
      <c r="AB56" s="212"/>
      <c r="AC56" s="212"/>
      <c r="AD56" s="212"/>
      <c r="AE56" s="212"/>
      <c r="AF56" s="212"/>
      <c r="AG56" s="212" t="s">
        <v>123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12.75" outlineLevel="1">
      <c r="A57" s="229"/>
      <c r="B57" s="230"/>
      <c r="C57" s="261" t="s">
        <v>184</v>
      </c>
      <c r="D57" s="233"/>
      <c r="E57" s="234"/>
      <c r="F57" s="232"/>
      <c r="G57" s="232"/>
      <c r="H57" s="232"/>
      <c r="I57" s="232"/>
      <c r="J57" s="232"/>
      <c r="K57" s="232"/>
      <c r="L57" s="232"/>
      <c r="M57" s="232"/>
      <c r="N57" s="231"/>
      <c r="O57" s="231"/>
      <c r="P57" s="231"/>
      <c r="Q57" s="231"/>
      <c r="R57" s="232"/>
      <c r="S57" s="232"/>
      <c r="T57" s="232"/>
      <c r="U57" s="232"/>
      <c r="V57" s="232"/>
      <c r="W57" s="232"/>
      <c r="X57" s="232"/>
      <c r="Y57" s="212"/>
      <c r="Z57" s="212"/>
      <c r="AA57" s="212"/>
      <c r="AB57" s="212"/>
      <c r="AC57" s="212"/>
      <c r="AD57" s="212"/>
      <c r="AE57" s="212"/>
      <c r="AF57" s="212"/>
      <c r="AG57" s="212" t="s">
        <v>123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12.75" outlineLevel="1">
      <c r="A58" s="244">
        <v>16</v>
      </c>
      <c r="B58" s="245" t="s">
        <v>185</v>
      </c>
      <c r="C58" s="260" t="s">
        <v>186</v>
      </c>
      <c r="D58" s="246" t="s">
        <v>187</v>
      </c>
      <c r="E58" s="247">
        <v>31</v>
      </c>
      <c r="F58" s="248"/>
      <c r="G58" s="249">
        <f>ROUND(E58*F58,2)</f>
        <v>0</v>
      </c>
      <c r="H58" s="248"/>
      <c r="I58" s="249">
        <f>ROUND(E58*H58,2)</f>
        <v>0</v>
      </c>
      <c r="J58" s="248"/>
      <c r="K58" s="249">
        <f>ROUND(E58*J58,2)</f>
        <v>0</v>
      </c>
      <c r="L58" s="249">
        <v>21</v>
      </c>
      <c r="M58" s="249">
        <f>G58*(1+L58/100)</f>
        <v>0</v>
      </c>
      <c r="N58" s="247">
        <v>0</v>
      </c>
      <c r="O58" s="247">
        <f>ROUND(E58*N58,2)</f>
        <v>0</v>
      </c>
      <c r="P58" s="247">
        <v>0</v>
      </c>
      <c r="Q58" s="247">
        <f>ROUND(E58*P58,2)</f>
        <v>0</v>
      </c>
      <c r="R58" s="249"/>
      <c r="S58" s="249" t="s">
        <v>119</v>
      </c>
      <c r="T58" s="249" t="s">
        <v>119</v>
      </c>
      <c r="U58" s="249">
        <v>0.03</v>
      </c>
      <c r="V58" s="250">
        <f>ROUND(E58*U58,2)</f>
        <v>0.93</v>
      </c>
      <c r="W58" s="232"/>
      <c r="X58" s="232" t="s">
        <v>120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121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12.75" outlineLevel="1">
      <c r="A59" s="229"/>
      <c r="B59" s="230"/>
      <c r="C59" s="261" t="s">
        <v>188</v>
      </c>
      <c r="D59" s="233"/>
      <c r="E59" s="234">
        <v>30</v>
      </c>
      <c r="F59" s="232"/>
      <c r="G59" s="232"/>
      <c r="H59" s="232"/>
      <c r="I59" s="232"/>
      <c r="J59" s="232"/>
      <c r="K59" s="232"/>
      <c r="L59" s="232"/>
      <c r="M59" s="232"/>
      <c r="N59" s="231"/>
      <c r="O59" s="231"/>
      <c r="P59" s="231"/>
      <c r="Q59" s="231"/>
      <c r="R59" s="232"/>
      <c r="S59" s="232"/>
      <c r="T59" s="232"/>
      <c r="U59" s="232"/>
      <c r="V59" s="232"/>
      <c r="W59" s="232"/>
      <c r="X59" s="232"/>
      <c r="Y59" s="212"/>
      <c r="Z59" s="212"/>
      <c r="AA59" s="212"/>
      <c r="AB59" s="212"/>
      <c r="AC59" s="212"/>
      <c r="AD59" s="212"/>
      <c r="AE59" s="212"/>
      <c r="AF59" s="212"/>
      <c r="AG59" s="212" t="s">
        <v>123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12.75" outlineLevel="1">
      <c r="A60" s="229"/>
      <c r="B60" s="230"/>
      <c r="C60" s="261" t="s">
        <v>189</v>
      </c>
      <c r="D60" s="233"/>
      <c r="E60" s="234">
        <v>1</v>
      </c>
      <c r="F60" s="232"/>
      <c r="G60" s="232"/>
      <c r="H60" s="232"/>
      <c r="I60" s="232"/>
      <c r="J60" s="232"/>
      <c r="K60" s="232"/>
      <c r="L60" s="232"/>
      <c r="M60" s="232"/>
      <c r="N60" s="231"/>
      <c r="O60" s="231"/>
      <c r="P60" s="231"/>
      <c r="Q60" s="231"/>
      <c r="R60" s="232"/>
      <c r="S60" s="232"/>
      <c r="T60" s="232"/>
      <c r="U60" s="232"/>
      <c r="V60" s="232"/>
      <c r="W60" s="232"/>
      <c r="X60" s="232"/>
      <c r="Y60" s="212"/>
      <c r="Z60" s="212"/>
      <c r="AA60" s="212"/>
      <c r="AB60" s="212"/>
      <c r="AC60" s="212"/>
      <c r="AD60" s="212"/>
      <c r="AE60" s="212"/>
      <c r="AF60" s="212"/>
      <c r="AG60" s="212" t="s">
        <v>123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12.75" outlineLevel="1">
      <c r="A61" s="244">
        <v>17</v>
      </c>
      <c r="B61" s="245" t="s">
        <v>190</v>
      </c>
      <c r="C61" s="260" t="s">
        <v>191</v>
      </c>
      <c r="D61" s="246" t="s">
        <v>118</v>
      </c>
      <c r="E61" s="247">
        <v>0.48</v>
      </c>
      <c r="F61" s="248"/>
      <c r="G61" s="249">
        <f>ROUND(E61*F61,2)</f>
        <v>0</v>
      </c>
      <c r="H61" s="248"/>
      <c r="I61" s="249">
        <f>ROUND(E61*H61,2)</f>
        <v>0</v>
      </c>
      <c r="J61" s="248"/>
      <c r="K61" s="249">
        <f>ROUND(E61*J61,2)</f>
        <v>0</v>
      </c>
      <c r="L61" s="249">
        <v>21</v>
      </c>
      <c r="M61" s="249">
        <f>G61*(1+L61/100)</f>
        <v>0</v>
      </c>
      <c r="N61" s="247">
        <v>0.00219</v>
      </c>
      <c r="O61" s="247">
        <f>ROUND(E61*N61,2)</f>
        <v>0</v>
      </c>
      <c r="P61" s="247">
        <v>0.075</v>
      </c>
      <c r="Q61" s="247">
        <f>ROUND(E61*P61,2)</f>
        <v>0.04</v>
      </c>
      <c r="R61" s="249"/>
      <c r="S61" s="249" t="s">
        <v>119</v>
      </c>
      <c r="T61" s="249" t="s">
        <v>119</v>
      </c>
      <c r="U61" s="249">
        <v>0.955</v>
      </c>
      <c r="V61" s="250">
        <f>ROUND(E61*U61,2)</f>
        <v>0.46</v>
      </c>
      <c r="W61" s="232"/>
      <c r="X61" s="232" t="s">
        <v>120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121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12.75" outlineLevel="1">
      <c r="A62" s="229"/>
      <c r="B62" s="230"/>
      <c r="C62" s="261" t="s">
        <v>192</v>
      </c>
      <c r="D62" s="233"/>
      <c r="E62" s="234">
        <v>0.48</v>
      </c>
      <c r="F62" s="232"/>
      <c r="G62" s="232"/>
      <c r="H62" s="232"/>
      <c r="I62" s="232"/>
      <c r="J62" s="232"/>
      <c r="K62" s="232"/>
      <c r="L62" s="232"/>
      <c r="M62" s="232"/>
      <c r="N62" s="231"/>
      <c r="O62" s="231"/>
      <c r="P62" s="231"/>
      <c r="Q62" s="231"/>
      <c r="R62" s="232"/>
      <c r="S62" s="232"/>
      <c r="T62" s="232"/>
      <c r="U62" s="232"/>
      <c r="V62" s="232"/>
      <c r="W62" s="232"/>
      <c r="X62" s="232"/>
      <c r="Y62" s="212"/>
      <c r="Z62" s="212"/>
      <c r="AA62" s="212"/>
      <c r="AB62" s="212"/>
      <c r="AC62" s="212"/>
      <c r="AD62" s="212"/>
      <c r="AE62" s="212"/>
      <c r="AF62" s="212"/>
      <c r="AG62" s="212" t="s">
        <v>123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12.75" outlineLevel="1">
      <c r="A63" s="244">
        <v>18</v>
      </c>
      <c r="B63" s="245" t="s">
        <v>193</v>
      </c>
      <c r="C63" s="260" t="s">
        <v>194</v>
      </c>
      <c r="D63" s="246" t="s">
        <v>118</v>
      </c>
      <c r="E63" s="247">
        <v>6.5856</v>
      </c>
      <c r="F63" s="248"/>
      <c r="G63" s="249">
        <f>ROUND(E63*F63,2)</f>
        <v>0</v>
      </c>
      <c r="H63" s="248"/>
      <c r="I63" s="249">
        <f>ROUND(E63*H63,2)</f>
        <v>0</v>
      </c>
      <c r="J63" s="248"/>
      <c r="K63" s="249">
        <f>ROUND(E63*J63,2)</f>
        <v>0</v>
      </c>
      <c r="L63" s="249">
        <v>21</v>
      </c>
      <c r="M63" s="249">
        <f>G63*(1+L63/100)</f>
        <v>0</v>
      </c>
      <c r="N63" s="247">
        <v>0.001</v>
      </c>
      <c r="O63" s="247">
        <f>ROUND(E63*N63,2)</f>
        <v>0.01</v>
      </c>
      <c r="P63" s="247">
        <v>0.062</v>
      </c>
      <c r="Q63" s="247">
        <f>ROUND(E63*P63,2)</f>
        <v>0.41</v>
      </c>
      <c r="R63" s="249"/>
      <c r="S63" s="249" t="s">
        <v>119</v>
      </c>
      <c r="T63" s="249" t="s">
        <v>119</v>
      </c>
      <c r="U63" s="249">
        <v>0.612</v>
      </c>
      <c r="V63" s="250">
        <f>ROUND(E63*U63,2)</f>
        <v>4.03</v>
      </c>
      <c r="W63" s="232"/>
      <c r="X63" s="232" t="s">
        <v>120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121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12.75" outlineLevel="1">
      <c r="A64" s="229"/>
      <c r="B64" s="230"/>
      <c r="C64" s="261" t="s">
        <v>122</v>
      </c>
      <c r="D64" s="233"/>
      <c r="E64" s="234">
        <v>6.59</v>
      </c>
      <c r="F64" s="232"/>
      <c r="G64" s="232"/>
      <c r="H64" s="232"/>
      <c r="I64" s="232"/>
      <c r="J64" s="232"/>
      <c r="K64" s="232"/>
      <c r="L64" s="232"/>
      <c r="M64" s="232"/>
      <c r="N64" s="231"/>
      <c r="O64" s="231"/>
      <c r="P64" s="231"/>
      <c r="Q64" s="231"/>
      <c r="R64" s="232"/>
      <c r="S64" s="232"/>
      <c r="T64" s="232"/>
      <c r="U64" s="232"/>
      <c r="V64" s="232"/>
      <c r="W64" s="232"/>
      <c r="X64" s="232"/>
      <c r="Y64" s="212"/>
      <c r="Z64" s="212"/>
      <c r="AA64" s="212"/>
      <c r="AB64" s="212"/>
      <c r="AC64" s="212"/>
      <c r="AD64" s="212"/>
      <c r="AE64" s="212"/>
      <c r="AF64" s="212"/>
      <c r="AG64" s="212" t="s">
        <v>123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12.75" outlineLevel="1">
      <c r="A65" s="244">
        <v>19</v>
      </c>
      <c r="B65" s="245" t="s">
        <v>195</v>
      </c>
      <c r="C65" s="260" t="s">
        <v>196</v>
      </c>
      <c r="D65" s="246" t="s">
        <v>118</v>
      </c>
      <c r="E65" s="247">
        <v>13.332</v>
      </c>
      <c r="F65" s="248"/>
      <c r="G65" s="249">
        <f>ROUND(E65*F65,2)</f>
        <v>0</v>
      </c>
      <c r="H65" s="248"/>
      <c r="I65" s="249">
        <f>ROUND(E65*H65,2)</f>
        <v>0</v>
      </c>
      <c r="J65" s="248"/>
      <c r="K65" s="249">
        <f>ROUND(E65*J65,2)</f>
        <v>0</v>
      </c>
      <c r="L65" s="249">
        <v>21</v>
      </c>
      <c r="M65" s="249">
        <f>G65*(1+L65/100)</f>
        <v>0</v>
      </c>
      <c r="N65" s="247">
        <v>0.00092</v>
      </c>
      <c r="O65" s="247">
        <f>ROUND(E65*N65,2)</f>
        <v>0.01</v>
      </c>
      <c r="P65" s="247">
        <v>0.054</v>
      </c>
      <c r="Q65" s="247">
        <f>ROUND(E65*P65,2)</f>
        <v>0.72</v>
      </c>
      <c r="R65" s="249"/>
      <c r="S65" s="249" t="s">
        <v>119</v>
      </c>
      <c r="T65" s="249" t="s">
        <v>119</v>
      </c>
      <c r="U65" s="249">
        <v>0.465</v>
      </c>
      <c r="V65" s="250">
        <f>ROUND(E65*U65,2)</f>
        <v>6.2</v>
      </c>
      <c r="W65" s="232"/>
      <c r="X65" s="232" t="s">
        <v>120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121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12.75" outlineLevel="1">
      <c r="A66" s="229"/>
      <c r="B66" s="230"/>
      <c r="C66" s="261" t="s">
        <v>124</v>
      </c>
      <c r="D66" s="233"/>
      <c r="E66" s="234">
        <v>13.33</v>
      </c>
      <c r="F66" s="232"/>
      <c r="G66" s="232"/>
      <c r="H66" s="232"/>
      <c r="I66" s="232"/>
      <c r="J66" s="232"/>
      <c r="K66" s="232"/>
      <c r="L66" s="232"/>
      <c r="M66" s="232"/>
      <c r="N66" s="231"/>
      <c r="O66" s="231"/>
      <c r="P66" s="231"/>
      <c r="Q66" s="231"/>
      <c r="R66" s="232"/>
      <c r="S66" s="232"/>
      <c r="T66" s="232"/>
      <c r="U66" s="232"/>
      <c r="V66" s="232"/>
      <c r="W66" s="232"/>
      <c r="X66" s="232"/>
      <c r="Y66" s="212"/>
      <c r="Z66" s="212"/>
      <c r="AA66" s="212"/>
      <c r="AB66" s="212"/>
      <c r="AC66" s="212"/>
      <c r="AD66" s="212"/>
      <c r="AE66" s="212"/>
      <c r="AF66" s="212"/>
      <c r="AG66" s="212" t="s">
        <v>123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12.75" outlineLevel="1">
      <c r="A67" s="251">
        <v>20</v>
      </c>
      <c r="B67" s="252" t="s">
        <v>197</v>
      </c>
      <c r="C67" s="263" t="s">
        <v>198</v>
      </c>
      <c r="D67" s="253" t="s">
        <v>128</v>
      </c>
      <c r="E67" s="254">
        <v>12.08</v>
      </c>
      <c r="F67" s="255"/>
      <c r="G67" s="256">
        <f>ROUND(E67*F67,2)</f>
        <v>0</v>
      </c>
      <c r="H67" s="255"/>
      <c r="I67" s="256">
        <f>ROUND(E67*H67,2)</f>
        <v>0</v>
      </c>
      <c r="J67" s="255"/>
      <c r="K67" s="256">
        <f>ROUND(E67*J67,2)</f>
        <v>0</v>
      </c>
      <c r="L67" s="256">
        <v>21</v>
      </c>
      <c r="M67" s="256">
        <f>G67*(1+L67/100)</f>
        <v>0</v>
      </c>
      <c r="N67" s="254">
        <v>0</v>
      </c>
      <c r="O67" s="254">
        <f>ROUND(E67*N67,2)</f>
        <v>0</v>
      </c>
      <c r="P67" s="254">
        <v>0.01507</v>
      </c>
      <c r="Q67" s="254">
        <f>ROUND(E67*P67,2)</f>
        <v>0.18</v>
      </c>
      <c r="R67" s="256"/>
      <c r="S67" s="256" t="s">
        <v>119</v>
      </c>
      <c r="T67" s="256" t="s">
        <v>119</v>
      </c>
      <c r="U67" s="256">
        <v>0.11</v>
      </c>
      <c r="V67" s="257">
        <f>ROUND(E67*U67,2)</f>
        <v>1.33</v>
      </c>
      <c r="W67" s="232"/>
      <c r="X67" s="232" t="s">
        <v>120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121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33" ht="12.75">
      <c r="A68" s="238" t="s">
        <v>114</v>
      </c>
      <c r="B68" s="239" t="s">
        <v>74</v>
      </c>
      <c r="C68" s="259" t="s">
        <v>75</v>
      </c>
      <c r="D68" s="240"/>
      <c r="E68" s="241"/>
      <c r="F68" s="242"/>
      <c r="G68" s="242">
        <f>SUMIF(AG69:AG69,"&lt;&gt;NOR",G69:G69)</f>
        <v>0</v>
      </c>
      <c r="H68" s="242"/>
      <c r="I68" s="242">
        <f>SUM(I69:I69)</f>
        <v>0</v>
      </c>
      <c r="J68" s="242"/>
      <c r="K68" s="242">
        <f>SUM(K69:K69)</f>
        <v>0</v>
      </c>
      <c r="L68" s="242"/>
      <c r="M68" s="242">
        <f>SUM(M69:M69)</f>
        <v>0</v>
      </c>
      <c r="N68" s="241"/>
      <c r="O68" s="241">
        <f>SUM(O69:O69)</f>
        <v>0</v>
      </c>
      <c r="P68" s="241"/>
      <c r="Q68" s="241">
        <f>SUM(Q69:Q69)</f>
        <v>0</v>
      </c>
      <c r="R68" s="242"/>
      <c r="S68" s="242"/>
      <c r="T68" s="242"/>
      <c r="U68" s="242"/>
      <c r="V68" s="243">
        <f>SUM(V69:V69)</f>
        <v>5.34</v>
      </c>
      <c r="W68" s="237"/>
      <c r="X68" s="237"/>
      <c r="AG68" t="s">
        <v>115</v>
      </c>
    </row>
    <row r="69" spans="1:60" ht="12.75" outlineLevel="1">
      <c r="A69" s="251">
        <v>21</v>
      </c>
      <c r="B69" s="252" t="s">
        <v>199</v>
      </c>
      <c r="C69" s="263" t="s">
        <v>200</v>
      </c>
      <c r="D69" s="253" t="s">
        <v>201</v>
      </c>
      <c r="E69" s="254">
        <v>2.82377</v>
      </c>
      <c r="F69" s="255"/>
      <c r="G69" s="256">
        <f>ROUND(E69*F69,2)</f>
        <v>0</v>
      </c>
      <c r="H69" s="255"/>
      <c r="I69" s="256">
        <f>ROUND(E69*H69,2)</f>
        <v>0</v>
      </c>
      <c r="J69" s="255"/>
      <c r="K69" s="256">
        <f>ROUND(E69*J69,2)</f>
        <v>0</v>
      </c>
      <c r="L69" s="256">
        <v>21</v>
      </c>
      <c r="M69" s="256">
        <f>G69*(1+L69/100)</f>
        <v>0</v>
      </c>
      <c r="N69" s="254">
        <v>0</v>
      </c>
      <c r="O69" s="254">
        <f>ROUND(E69*N69,2)</f>
        <v>0</v>
      </c>
      <c r="P69" s="254">
        <v>0</v>
      </c>
      <c r="Q69" s="254">
        <f>ROUND(E69*P69,2)</f>
        <v>0</v>
      </c>
      <c r="R69" s="256"/>
      <c r="S69" s="256" t="s">
        <v>119</v>
      </c>
      <c r="T69" s="256" t="s">
        <v>119</v>
      </c>
      <c r="U69" s="256">
        <v>1.892</v>
      </c>
      <c r="V69" s="257">
        <f>ROUND(E69*U69,2)</f>
        <v>5.34</v>
      </c>
      <c r="W69" s="232"/>
      <c r="X69" s="232" t="s">
        <v>120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121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33" ht="12.75">
      <c r="A70" s="238" t="s">
        <v>114</v>
      </c>
      <c r="B70" s="239" t="s">
        <v>76</v>
      </c>
      <c r="C70" s="259" t="s">
        <v>77</v>
      </c>
      <c r="D70" s="240"/>
      <c r="E70" s="241"/>
      <c r="F70" s="242"/>
      <c r="G70" s="242">
        <f>SUMIF(AG71:AG76,"&lt;&gt;NOR",G71:G76)</f>
        <v>0</v>
      </c>
      <c r="H70" s="242"/>
      <c r="I70" s="242">
        <f>SUM(I71:I76)</f>
        <v>0</v>
      </c>
      <c r="J70" s="242"/>
      <c r="K70" s="242">
        <f>SUM(K71:K76)</f>
        <v>0</v>
      </c>
      <c r="L70" s="242"/>
      <c r="M70" s="242">
        <f>SUM(M71:M76)</f>
        <v>0</v>
      </c>
      <c r="N70" s="241"/>
      <c r="O70" s="241">
        <f>SUM(O71:O76)</f>
        <v>0.09</v>
      </c>
      <c r="P70" s="241"/>
      <c r="Q70" s="241">
        <f>SUM(Q71:Q76)</f>
        <v>0.06</v>
      </c>
      <c r="R70" s="242"/>
      <c r="S70" s="242"/>
      <c r="T70" s="242"/>
      <c r="U70" s="242"/>
      <c r="V70" s="243">
        <f>SUM(V71:V76)</f>
        <v>20.3</v>
      </c>
      <c r="W70" s="237"/>
      <c r="X70" s="237"/>
      <c r="AG70" t="s">
        <v>115</v>
      </c>
    </row>
    <row r="71" spans="1:60" ht="12.75" outlineLevel="1">
      <c r="A71" s="251">
        <v>22</v>
      </c>
      <c r="B71" s="252" t="s">
        <v>202</v>
      </c>
      <c r="C71" s="263" t="s">
        <v>203</v>
      </c>
      <c r="D71" s="253" t="s">
        <v>128</v>
      </c>
      <c r="E71" s="254">
        <v>19.9</v>
      </c>
      <c r="F71" s="255"/>
      <c r="G71" s="256">
        <f>ROUND(E71*F71,2)</f>
        <v>0</v>
      </c>
      <c r="H71" s="255"/>
      <c r="I71" s="256">
        <f>ROUND(E71*H71,2)</f>
        <v>0</v>
      </c>
      <c r="J71" s="255"/>
      <c r="K71" s="256">
        <f>ROUND(E71*J71,2)</f>
        <v>0</v>
      </c>
      <c r="L71" s="256">
        <v>21</v>
      </c>
      <c r="M71" s="256">
        <f>G71*(1+L71/100)</f>
        <v>0</v>
      </c>
      <c r="N71" s="254">
        <v>0.00437</v>
      </c>
      <c r="O71" s="254">
        <f>ROUND(E71*N71,2)</f>
        <v>0.09</v>
      </c>
      <c r="P71" s="254">
        <v>0</v>
      </c>
      <c r="Q71" s="254">
        <f>ROUND(E71*P71,2)</f>
        <v>0</v>
      </c>
      <c r="R71" s="256"/>
      <c r="S71" s="256" t="s">
        <v>119</v>
      </c>
      <c r="T71" s="256" t="s">
        <v>119</v>
      </c>
      <c r="U71" s="256">
        <v>0.89505</v>
      </c>
      <c r="V71" s="257">
        <f>ROUND(E71*U71,2)</f>
        <v>17.81</v>
      </c>
      <c r="W71" s="232"/>
      <c r="X71" s="232" t="s">
        <v>120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204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44">
        <v>23</v>
      </c>
      <c r="B72" s="245" t="s">
        <v>205</v>
      </c>
      <c r="C72" s="260" t="s">
        <v>206</v>
      </c>
      <c r="D72" s="246" t="s">
        <v>128</v>
      </c>
      <c r="E72" s="247">
        <v>19.98</v>
      </c>
      <c r="F72" s="248"/>
      <c r="G72" s="249">
        <f>ROUND(E72*F72,2)</f>
        <v>0</v>
      </c>
      <c r="H72" s="248"/>
      <c r="I72" s="249">
        <f>ROUND(E72*H72,2)</f>
        <v>0</v>
      </c>
      <c r="J72" s="248"/>
      <c r="K72" s="249">
        <f>ROUND(E72*J72,2)</f>
        <v>0</v>
      </c>
      <c r="L72" s="249">
        <v>21</v>
      </c>
      <c r="M72" s="249">
        <f>G72*(1+L72/100)</f>
        <v>0</v>
      </c>
      <c r="N72" s="247">
        <v>0</v>
      </c>
      <c r="O72" s="247">
        <f>ROUND(E72*N72,2)</f>
        <v>0</v>
      </c>
      <c r="P72" s="247">
        <v>0.00287</v>
      </c>
      <c r="Q72" s="247">
        <f>ROUND(E72*P72,2)</f>
        <v>0.06</v>
      </c>
      <c r="R72" s="249"/>
      <c r="S72" s="249" t="s">
        <v>119</v>
      </c>
      <c r="T72" s="249" t="s">
        <v>119</v>
      </c>
      <c r="U72" s="249">
        <v>0.1035</v>
      </c>
      <c r="V72" s="250">
        <f>ROUND(E72*U72,2)</f>
        <v>2.07</v>
      </c>
      <c r="W72" s="232"/>
      <c r="X72" s="232" t="s">
        <v>120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204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12.75" outlineLevel="1">
      <c r="A73" s="229"/>
      <c r="B73" s="230"/>
      <c r="C73" s="261" t="s">
        <v>207</v>
      </c>
      <c r="D73" s="233"/>
      <c r="E73" s="234">
        <v>7.68</v>
      </c>
      <c r="F73" s="232"/>
      <c r="G73" s="232"/>
      <c r="H73" s="232"/>
      <c r="I73" s="232"/>
      <c r="J73" s="232"/>
      <c r="K73" s="232"/>
      <c r="L73" s="232"/>
      <c r="M73" s="232"/>
      <c r="N73" s="231"/>
      <c r="O73" s="231"/>
      <c r="P73" s="231"/>
      <c r="Q73" s="231"/>
      <c r="R73" s="232"/>
      <c r="S73" s="232"/>
      <c r="T73" s="232"/>
      <c r="U73" s="232"/>
      <c r="V73" s="232"/>
      <c r="W73" s="232"/>
      <c r="X73" s="232"/>
      <c r="Y73" s="212"/>
      <c r="Z73" s="212"/>
      <c r="AA73" s="212"/>
      <c r="AB73" s="212"/>
      <c r="AC73" s="212"/>
      <c r="AD73" s="212"/>
      <c r="AE73" s="212"/>
      <c r="AF73" s="212"/>
      <c r="AG73" s="212" t="s">
        <v>123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12.75" outlineLevel="1">
      <c r="A74" s="229"/>
      <c r="B74" s="230"/>
      <c r="C74" s="261" t="s">
        <v>208</v>
      </c>
      <c r="D74" s="233"/>
      <c r="E74" s="234">
        <v>11.4</v>
      </c>
      <c r="F74" s="232"/>
      <c r="G74" s="232"/>
      <c r="H74" s="232"/>
      <c r="I74" s="232"/>
      <c r="J74" s="232"/>
      <c r="K74" s="232"/>
      <c r="L74" s="232"/>
      <c r="M74" s="232"/>
      <c r="N74" s="231"/>
      <c r="O74" s="231"/>
      <c r="P74" s="231"/>
      <c r="Q74" s="231"/>
      <c r="R74" s="232"/>
      <c r="S74" s="232"/>
      <c r="T74" s="232"/>
      <c r="U74" s="232"/>
      <c r="V74" s="232"/>
      <c r="W74" s="232"/>
      <c r="X74" s="232"/>
      <c r="Y74" s="212"/>
      <c r="Z74" s="212"/>
      <c r="AA74" s="212"/>
      <c r="AB74" s="212"/>
      <c r="AC74" s="212"/>
      <c r="AD74" s="212"/>
      <c r="AE74" s="212"/>
      <c r="AF74" s="212"/>
      <c r="AG74" s="212" t="s">
        <v>123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12.75" outlineLevel="1">
      <c r="A75" s="229"/>
      <c r="B75" s="230"/>
      <c r="C75" s="261" t="s">
        <v>209</v>
      </c>
      <c r="D75" s="233"/>
      <c r="E75" s="234">
        <v>0.9</v>
      </c>
      <c r="F75" s="232"/>
      <c r="G75" s="232"/>
      <c r="H75" s="232"/>
      <c r="I75" s="232"/>
      <c r="J75" s="232"/>
      <c r="K75" s="232"/>
      <c r="L75" s="232"/>
      <c r="M75" s="232"/>
      <c r="N75" s="231"/>
      <c r="O75" s="231"/>
      <c r="P75" s="231"/>
      <c r="Q75" s="231"/>
      <c r="R75" s="232"/>
      <c r="S75" s="232"/>
      <c r="T75" s="232"/>
      <c r="U75" s="232"/>
      <c r="V75" s="232"/>
      <c r="W75" s="232"/>
      <c r="X75" s="232"/>
      <c r="Y75" s="212"/>
      <c r="Z75" s="212"/>
      <c r="AA75" s="212"/>
      <c r="AB75" s="212"/>
      <c r="AC75" s="212"/>
      <c r="AD75" s="212"/>
      <c r="AE75" s="212"/>
      <c r="AF75" s="212"/>
      <c r="AG75" s="212" t="s">
        <v>123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12.75" outlineLevel="1">
      <c r="A76" s="251">
        <v>24</v>
      </c>
      <c r="B76" s="252" t="s">
        <v>210</v>
      </c>
      <c r="C76" s="263" t="s">
        <v>211</v>
      </c>
      <c r="D76" s="253" t="s">
        <v>201</v>
      </c>
      <c r="E76" s="254">
        <v>0.08696</v>
      </c>
      <c r="F76" s="255"/>
      <c r="G76" s="256">
        <f>ROUND(E76*F76,2)</f>
        <v>0</v>
      </c>
      <c r="H76" s="255"/>
      <c r="I76" s="256">
        <f>ROUND(E76*H76,2)</f>
        <v>0</v>
      </c>
      <c r="J76" s="255"/>
      <c r="K76" s="256">
        <f>ROUND(E76*J76,2)</f>
        <v>0</v>
      </c>
      <c r="L76" s="256">
        <v>21</v>
      </c>
      <c r="M76" s="256">
        <f>G76*(1+L76/100)</f>
        <v>0</v>
      </c>
      <c r="N76" s="254">
        <v>0</v>
      </c>
      <c r="O76" s="254">
        <f>ROUND(E76*N76,2)</f>
        <v>0</v>
      </c>
      <c r="P76" s="254">
        <v>0</v>
      </c>
      <c r="Q76" s="254">
        <f>ROUND(E76*P76,2)</f>
        <v>0</v>
      </c>
      <c r="R76" s="256"/>
      <c r="S76" s="256" t="s">
        <v>119</v>
      </c>
      <c r="T76" s="256" t="s">
        <v>119</v>
      </c>
      <c r="U76" s="256">
        <v>4.82</v>
      </c>
      <c r="V76" s="257">
        <f>ROUND(E76*U76,2)</f>
        <v>0.42</v>
      </c>
      <c r="W76" s="232"/>
      <c r="X76" s="232" t="s">
        <v>120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204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33" ht="12.75">
      <c r="A77" s="238" t="s">
        <v>114</v>
      </c>
      <c r="B77" s="239" t="s">
        <v>78</v>
      </c>
      <c r="C77" s="259" t="s">
        <v>79</v>
      </c>
      <c r="D77" s="240"/>
      <c r="E77" s="241"/>
      <c r="F77" s="242"/>
      <c r="G77" s="242">
        <f>SUMIF(AG78:AG131,"&lt;&gt;NOR",G78:G131)</f>
        <v>0</v>
      </c>
      <c r="H77" s="242"/>
      <c r="I77" s="242">
        <f>SUM(I78:I131)</f>
        <v>0</v>
      </c>
      <c r="J77" s="242"/>
      <c r="K77" s="242">
        <f>SUM(K78:K131)</f>
        <v>0</v>
      </c>
      <c r="L77" s="242"/>
      <c r="M77" s="242">
        <f>SUM(M78:M131)</f>
        <v>0</v>
      </c>
      <c r="N77" s="241"/>
      <c r="O77" s="241">
        <f>SUM(O78:O131)</f>
        <v>0.02</v>
      </c>
      <c r="P77" s="241"/>
      <c r="Q77" s="241">
        <f>SUM(Q78:Q131)</f>
        <v>0</v>
      </c>
      <c r="R77" s="242"/>
      <c r="S77" s="242"/>
      <c r="T77" s="242"/>
      <c r="U77" s="242"/>
      <c r="V77" s="243">
        <f>SUM(V78:V131)</f>
        <v>8.24</v>
      </c>
      <c r="W77" s="237"/>
      <c r="X77" s="237"/>
      <c r="AG77" t="s">
        <v>115</v>
      </c>
    </row>
    <row r="78" spans="1:60" ht="12.75" outlineLevel="1">
      <c r="A78" s="251">
        <v>25</v>
      </c>
      <c r="B78" s="252" t="s">
        <v>212</v>
      </c>
      <c r="C78" s="263" t="s">
        <v>213</v>
      </c>
      <c r="D78" s="253" t="s">
        <v>187</v>
      </c>
      <c r="E78" s="254">
        <v>1</v>
      </c>
      <c r="F78" s="255"/>
      <c r="G78" s="256">
        <f>ROUND(E78*F78,2)</f>
        <v>0</v>
      </c>
      <c r="H78" s="255"/>
      <c r="I78" s="256">
        <f>ROUND(E78*H78,2)</f>
        <v>0</v>
      </c>
      <c r="J78" s="255"/>
      <c r="K78" s="256">
        <f>ROUND(E78*J78,2)</f>
        <v>0</v>
      </c>
      <c r="L78" s="256">
        <v>21</v>
      </c>
      <c r="M78" s="256">
        <f>G78*(1+L78/100)</f>
        <v>0</v>
      </c>
      <c r="N78" s="254">
        <v>0.00117</v>
      </c>
      <c r="O78" s="254">
        <f>ROUND(E78*N78,2)</f>
        <v>0</v>
      </c>
      <c r="P78" s="254">
        <v>0</v>
      </c>
      <c r="Q78" s="254">
        <f>ROUND(E78*P78,2)</f>
        <v>0</v>
      </c>
      <c r="R78" s="256"/>
      <c r="S78" s="256" t="s">
        <v>119</v>
      </c>
      <c r="T78" s="256" t="s">
        <v>119</v>
      </c>
      <c r="U78" s="256">
        <v>0.351</v>
      </c>
      <c r="V78" s="257">
        <f>ROUND(E78*U78,2)</f>
        <v>0.35</v>
      </c>
      <c r="W78" s="232"/>
      <c r="X78" s="232" t="s">
        <v>120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204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12.75" outlineLevel="1">
      <c r="A79" s="244">
        <v>26</v>
      </c>
      <c r="B79" s="245" t="s">
        <v>214</v>
      </c>
      <c r="C79" s="260" t="s">
        <v>215</v>
      </c>
      <c r="D79" s="246" t="s">
        <v>187</v>
      </c>
      <c r="E79" s="247">
        <v>10</v>
      </c>
      <c r="F79" s="248"/>
      <c r="G79" s="249">
        <f>ROUND(E79*F79,2)</f>
        <v>0</v>
      </c>
      <c r="H79" s="248"/>
      <c r="I79" s="249">
        <f>ROUND(E79*H79,2)</f>
        <v>0</v>
      </c>
      <c r="J79" s="248"/>
      <c r="K79" s="249">
        <f>ROUND(E79*J79,2)</f>
        <v>0</v>
      </c>
      <c r="L79" s="249">
        <v>21</v>
      </c>
      <c r="M79" s="249">
        <f>G79*(1+L79/100)</f>
        <v>0</v>
      </c>
      <c r="N79" s="247">
        <v>0.00237</v>
      </c>
      <c r="O79" s="247">
        <f>ROUND(E79*N79,2)</f>
        <v>0.02</v>
      </c>
      <c r="P79" s="247">
        <v>0</v>
      </c>
      <c r="Q79" s="247">
        <f>ROUND(E79*P79,2)</f>
        <v>0</v>
      </c>
      <c r="R79" s="249"/>
      <c r="S79" s="249" t="s">
        <v>119</v>
      </c>
      <c r="T79" s="249" t="s">
        <v>119</v>
      </c>
      <c r="U79" s="249">
        <v>0.789</v>
      </c>
      <c r="V79" s="250">
        <f>ROUND(E79*U79,2)</f>
        <v>7.89</v>
      </c>
      <c r="W79" s="232"/>
      <c r="X79" s="232" t="s">
        <v>120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204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12.75" outlineLevel="1">
      <c r="A80" s="229"/>
      <c r="B80" s="230"/>
      <c r="C80" s="261" t="s">
        <v>216</v>
      </c>
      <c r="D80" s="233"/>
      <c r="E80" s="234">
        <v>10</v>
      </c>
      <c r="F80" s="232"/>
      <c r="G80" s="232"/>
      <c r="H80" s="232"/>
      <c r="I80" s="232"/>
      <c r="J80" s="232"/>
      <c r="K80" s="232"/>
      <c r="L80" s="232"/>
      <c r="M80" s="232"/>
      <c r="N80" s="231"/>
      <c r="O80" s="231"/>
      <c r="P80" s="231"/>
      <c r="Q80" s="231"/>
      <c r="R80" s="232"/>
      <c r="S80" s="232"/>
      <c r="T80" s="232"/>
      <c r="U80" s="232"/>
      <c r="V80" s="232"/>
      <c r="W80" s="232"/>
      <c r="X80" s="232"/>
      <c r="Y80" s="212"/>
      <c r="Z80" s="212"/>
      <c r="AA80" s="212"/>
      <c r="AB80" s="212"/>
      <c r="AC80" s="212"/>
      <c r="AD80" s="212"/>
      <c r="AE80" s="212"/>
      <c r="AF80" s="212"/>
      <c r="AG80" s="212" t="s">
        <v>123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>
      <c r="A81" s="244">
        <v>27</v>
      </c>
      <c r="B81" s="245" t="s">
        <v>217</v>
      </c>
      <c r="C81" s="260" t="s">
        <v>218</v>
      </c>
      <c r="D81" s="246" t="s">
        <v>187</v>
      </c>
      <c r="E81" s="247">
        <v>4</v>
      </c>
      <c r="F81" s="248"/>
      <c r="G81" s="249">
        <f>ROUND(E81*F81,2)</f>
        <v>0</v>
      </c>
      <c r="H81" s="248"/>
      <c r="I81" s="249">
        <f>ROUND(E81*H81,2)</f>
        <v>0</v>
      </c>
      <c r="J81" s="248"/>
      <c r="K81" s="249">
        <f>ROUND(E81*J81,2)</f>
        <v>0</v>
      </c>
      <c r="L81" s="249">
        <v>21</v>
      </c>
      <c r="M81" s="249">
        <f>G81*(1+L81/100)</f>
        <v>0</v>
      </c>
      <c r="N81" s="247">
        <v>0</v>
      </c>
      <c r="O81" s="247">
        <f>ROUND(E81*N81,2)</f>
        <v>0</v>
      </c>
      <c r="P81" s="247">
        <v>0</v>
      </c>
      <c r="Q81" s="247">
        <f>ROUND(E81*P81,2)</f>
        <v>0</v>
      </c>
      <c r="R81" s="249"/>
      <c r="S81" s="249" t="s">
        <v>141</v>
      </c>
      <c r="T81" s="249" t="s">
        <v>142</v>
      </c>
      <c r="U81" s="249">
        <v>0</v>
      </c>
      <c r="V81" s="250">
        <f>ROUND(E81*U81,2)</f>
        <v>0</v>
      </c>
      <c r="W81" s="232"/>
      <c r="X81" s="232" t="s">
        <v>143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144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12.75" outlineLevel="1">
      <c r="A82" s="229"/>
      <c r="B82" s="230"/>
      <c r="C82" s="261" t="s">
        <v>219</v>
      </c>
      <c r="D82" s="233"/>
      <c r="E82" s="234">
        <v>4</v>
      </c>
      <c r="F82" s="232"/>
      <c r="G82" s="232"/>
      <c r="H82" s="232"/>
      <c r="I82" s="232"/>
      <c r="J82" s="232"/>
      <c r="K82" s="232"/>
      <c r="L82" s="232"/>
      <c r="M82" s="232"/>
      <c r="N82" s="231"/>
      <c r="O82" s="231"/>
      <c r="P82" s="231"/>
      <c r="Q82" s="231"/>
      <c r="R82" s="232"/>
      <c r="S82" s="232"/>
      <c r="T82" s="232"/>
      <c r="U82" s="232"/>
      <c r="V82" s="232"/>
      <c r="W82" s="232"/>
      <c r="X82" s="232"/>
      <c r="Y82" s="212"/>
      <c r="Z82" s="212"/>
      <c r="AA82" s="212"/>
      <c r="AB82" s="212"/>
      <c r="AC82" s="212"/>
      <c r="AD82" s="212"/>
      <c r="AE82" s="212"/>
      <c r="AF82" s="212"/>
      <c r="AG82" s="212" t="s">
        <v>123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12.75" outlineLevel="1">
      <c r="A83" s="229"/>
      <c r="B83" s="230"/>
      <c r="C83" s="261" t="s">
        <v>149</v>
      </c>
      <c r="D83" s="233"/>
      <c r="E83" s="234"/>
      <c r="F83" s="232"/>
      <c r="G83" s="232"/>
      <c r="H83" s="232"/>
      <c r="I83" s="232"/>
      <c r="J83" s="232"/>
      <c r="K83" s="232"/>
      <c r="L83" s="232"/>
      <c r="M83" s="232"/>
      <c r="N83" s="231"/>
      <c r="O83" s="231"/>
      <c r="P83" s="231"/>
      <c r="Q83" s="231"/>
      <c r="R83" s="232"/>
      <c r="S83" s="232"/>
      <c r="T83" s="232"/>
      <c r="U83" s="232"/>
      <c r="V83" s="232"/>
      <c r="W83" s="232"/>
      <c r="X83" s="232"/>
      <c r="Y83" s="212"/>
      <c r="Z83" s="212"/>
      <c r="AA83" s="212"/>
      <c r="AB83" s="212"/>
      <c r="AC83" s="212"/>
      <c r="AD83" s="212"/>
      <c r="AE83" s="212"/>
      <c r="AF83" s="212"/>
      <c r="AG83" s="212" t="s">
        <v>123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12.75" outlineLevel="1">
      <c r="A84" s="229"/>
      <c r="B84" s="230"/>
      <c r="C84" s="261" t="s">
        <v>220</v>
      </c>
      <c r="D84" s="233"/>
      <c r="E84" s="234"/>
      <c r="F84" s="232"/>
      <c r="G84" s="232"/>
      <c r="H84" s="232"/>
      <c r="I84" s="232"/>
      <c r="J84" s="232"/>
      <c r="K84" s="232"/>
      <c r="L84" s="232"/>
      <c r="M84" s="232"/>
      <c r="N84" s="231"/>
      <c r="O84" s="231"/>
      <c r="P84" s="231"/>
      <c r="Q84" s="231"/>
      <c r="R84" s="232"/>
      <c r="S84" s="232"/>
      <c r="T84" s="232"/>
      <c r="U84" s="232"/>
      <c r="V84" s="232"/>
      <c r="W84" s="232"/>
      <c r="X84" s="232"/>
      <c r="Y84" s="212"/>
      <c r="Z84" s="212"/>
      <c r="AA84" s="212"/>
      <c r="AB84" s="212"/>
      <c r="AC84" s="212"/>
      <c r="AD84" s="212"/>
      <c r="AE84" s="212"/>
      <c r="AF84" s="212"/>
      <c r="AG84" s="212" t="s">
        <v>123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12.75" outlineLevel="1">
      <c r="A85" s="229"/>
      <c r="B85" s="230"/>
      <c r="C85" s="261" t="s">
        <v>221</v>
      </c>
      <c r="D85" s="233"/>
      <c r="E85" s="234"/>
      <c r="F85" s="232"/>
      <c r="G85" s="232"/>
      <c r="H85" s="232"/>
      <c r="I85" s="232"/>
      <c r="J85" s="232"/>
      <c r="K85" s="232"/>
      <c r="L85" s="232"/>
      <c r="M85" s="232"/>
      <c r="N85" s="231"/>
      <c r="O85" s="231"/>
      <c r="P85" s="231"/>
      <c r="Q85" s="231"/>
      <c r="R85" s="232"/>
      <c r="S85" s="232"/>
      <c r="T85" s="232"/>
      <c r="U85" s="232"/>
      <c r="V85" s="232"/>
      <c r="W85" s="232"/>
      <c r="X85" s="232"/>
      <c r="Y85" s="212"/>
      <c r="Z85" s="212"/>
      <c r="AA85" s="212"/>
      <c r="AB85" s="212"/>
      <c r="AC85" s="212"/>
      <c r="AD85" s="212"/>
      <c r="AE85" s="212"/>
      <c r="AF85" s="212"/>
      <c r="AG85" s="212" t="s">
        <v>123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12.75" outlineLevel="1">
      <c r="A86" s="229"/>
      <c r="B86" s="230"/>
      <c r="C86" s="261" t="s">
        <v>222</v>
      </c>
      <c r="D86" s="233"/>
      <c r="E86" s="234"/>
      <c r="F86" s="232"/>
      <c r="G86" s="232"/>
      <c r="H86" s="232"/>
      <c r="I86" s="232"/>
      <c r="J86" s="232"/>
      <c r="K86" s="232"/>
      <c r="L86" s="232"/>
      <c r="M86" s="232"/>
      <c r="N86" s="231"/>
      <c r="O86" s="231"/>
      <c r="P86" s="231"/>
      <c r="Q86" s="231"/>
      <c r="R86" s="232"/>
      <c r="S86" s="232"/>
      <c r="T86" s="232"/>
      <c r="U86" s="232"/>
      <c r="V86" s="232"/>
      <c r="W86" s="232"/>
      <c r="X86" s="232"/>
      <c r="Y86" s="212"/>
      <c r="Z86" s="212"/>
      <c r="AA86" s="212"/>
      <c r="AB86" s="212"/>
      <c r="AC86" s="212"/>
      <c r="AD86" s="212"/>
      <c r="AE86" s="212"/>
      <c r="AF86" s="212"/>
      <c r="AG86" s="212" t="s">
        <v>123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12.75" outlineLevel="1">
      <c r="A87" s="229"/>
      <c r="B87" s="230"/>
      <c r="C87" s="261" t="s">
        <v>223</v>
      </c>
      <c r="D87" s="233"/>
      <c r="E87" s="234"/>
      <c r="F87" s="232"/>
      <c r="G87" s="232"/>
      <c r="H87" s="232"/>
      <c r="I87" s="232"/>
      <c r="J87" s="232"/>
      <c r="K87" s="232"/>
      <c r="L87" s="232"/>
      <c r="M87" s="232"/>
      <c r="N87" s="231"/>
      <c r="O87" s="231"/>
      <c r="P87" s="231"/>
      <c r="Q87" s="231"/>
      <c r="R87" s="232"/>
      <c r="S87" s="232"/>
      <c r="T87" s="232"/>
      <c r="U87" s="232"/>
      <c r="V87" s="232"/>
      <c r="W87" s="232"/>
      <c r="X87" s="232"/>
      <c r="Y87" s="212"/>
      <c r="Z87" s="212"/>
      <c r="AA87" s="212"/>
      <c r="AB87" s="212"/>
      <c r="AC87" s="212"/>
      <c r="AD87" s="212"/>
      <c r="AE87" s="212"/>
      <c r="AF87" s="212"/>
      <c r="AG87" s="212" t="s">
        <v>123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12.75" outlineLevel="1">
      <c r="A88" s="229"/>
      <c r="B88" s="230"/>
      <c r="C88" s="261" t="s">
        <v>224</v>
      </c>
      <c r="D88" s="233"/>
      <c r="E88" s="234"/>
      <c r="F88" s="232"/>
      <c r="G88" s="232"/>
      <c r="H88" s="232"/>
      <c r="I88" s="232"/>
      <c r="J88" s="232"/>
      <c r="K88" s="232"/>
      <c r="L88" s="232"/>
      <c r="M88" s="232"/>
      <c r="N88" s="231"/>
      <c r="O88" s="231"/>
      <c r="P88" s="231"/>
      <c r="Q88" s="231"/>
      <c r="R88" s="232"/>
      <c r="S88" s="232"/>
      <c r="T88" s="232"/>
      <c r="U88" s="232"/>
      <c r="V88" s="232"/>
      <c r="W88" s="232"/>
      <c r="X88" s="232"/>
      <c r="Y88" s="212"/>
      <c r="Z88" s="212"/>
      <c r="AA88" s="212"/>
      <c r="AB88" s="212"/>
      <c r="AC88" s="212"/>
      <c r="AD88" s="212"/>
      <c r="AE88" s="212"/>
      <c r="AF88" s="212"/>
      <c r="AG88" s="212" t="s">
        <v>123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12.75" outlineLevel="1">
      <c r="A89" s="229"/>
      <c r="B89" s="230"/>
      <c r="C89" s="261" t="s">
        <v>225</v>
      </c>
      <c r="D89" s="233"/>
      <c r="E89" s="234"/>
      <c r="F89" s="232"/>
      <c r="G89" s="232"/>
      <c r="H89" s="232"/>
      <c r="I89" s="232"/>
      <c r="J89" s="232"/>
      <c r="K89" s="232"/>
      <c r="L89" s="232"/>
      <c r="M89" s="232"/>
      <c r="N89" s="231"/>
      <c r="O89" s="231"/>
      <c r="P89" s="231"/>
      <c r="Q89" s="231"/>
      <c r="R89" s="232"/>
      <c r="S89" s="232"/>
      <c r="T89" s="232"/>
      <c r="U89" s="232"/>
      <c r="V89" s="232"/>
      <c r="W89" s="232"/>
      <c r="X89" s="232"/>
      <c r="Y89" s="212"/>
      <c r="Z89" s="212"/>
      <c r="AA89" s="212"/>
      <c r="AB89" s="212"/>
      <c r="AC89" s="212"/>
      <c r="AD89" s="212"/>
      <c r="AE89" s="212"/>
      <c r="AF89" s="212"/>
      <c r="AG89" s="212" t="s">
        <v>123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12.75" outlineLevel="1">
      <c r="A90" s="229"/>
      <c r="B90" s="230"/>
      <c r="C90" s="261" t="s">
        <v>226</v>
      </c>
      <c r="D90" s="233"/>
      <c r="E90" s="234"/>
      <c r="F90" s="232"/>
      <c r="G90" s="232"/>
      <c r="H90" s="232"/>
      <c r="I90" s="232"/>
      <c r="J90" s="232"/>
      <c r="K90" s="232"/>
      <c r="L90" s="232"/>
      <c r="M90" s="232"/>
      <c r="N90" s="231"/>
      <c r="O90" s="231"/>
      <c r="P90" s="231"/>
      <c r="Q90" s="231"/>
      <c r="R90" s="232"/>
      <c r="S90" s="232"/>
      <c r="T90" s="232"/>
      <c r="U90" s="232"/>
      <c r="V90" s="232"/>
      <c r="W90" s="232"/>
      <c r="X90" s="232"/>
      <c r="Y90" s="212"/>
      <c r="Z90" s="212"/>
      <c r="AA90" s="212"/>
      <c r="AB90" s="212"/>
      <c r="AC90" s="212"/>
      <c r="AD90" s="212"/>
      <c r="AE90" s="212"/>
      <c r="AF90" s="212"/>
      <c r="AG90" s="212" t="s">
        <v>123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12.75" outlineLevel="1">
      <c r="A91" s="229"/>
      <c r="B91" s="230"/>
      <c r="C91" s="261" t="s">
        <v>227</v>
      </c>
      <c r="D91" s="233"/>
      <c r="E91" s="234"/>
      <c r="F91" s="232"/>
      <c r="G91" s="232"/>
      <c r="H91" s="232"/>
      <c r="I91" s="232"/>
      <c r="J91" s="232"/>
      <c r="K91" s="232"/>
      <c r="L91" s="232"/>
      <c r="M91" s="232"/>
      <c r="N91" s="231"/>
      <c r="O91" s="231"/>
      <c r="P91" s="231"/>
      <c r="Q91" s="231"/>
      <c r="R91" s="232"/>
      <c r="S91" s="232"/>
      <c r="T91" s="232"/>
      <c r="U91" s="232"/>
      <c r="V91" s="232"/>
      <c r="W91" s="232"/>
      <c r="X91" s="232"/>
      <c r="Y91" s="212"/>
      <c r="Z91" s="212"/>
      <c r="AA91" s="212"/>
      <c r="AB91" s="212"/>
      <c r="AC91" s="212"/>
      <c r="AD91" s="212"/>
      <c r="AE91" s="212"/>
      <c r="AF91" s="212"/>
      <c r="AG91" s="212" t="s">
        <v>123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12.75" outlineLevel="1">
      <c r="A92" s="229"/>
      <c r="B92" s="230"/>
      <c r="C92" s="261" t="s">
        <v>228</v>
      </c>
      <c r="D92" s="233"/>
      <c r="E92" s="234"/>
      <c r="F92" s="232"/>
      <c r="G92" s="232"/>
      <c r="H92" s="232"/>
      <c r="I92" s="232"/>
      <c r="J92" s="232"/>
      <c r="K92" s="232"/>
      <c r="L92" s="232"/>
      <c r="M92" s="232"/>
      <c r="N92" s="231"/>
      <c r="O92" s="231"/>
      <c r="P92" s="231"/>
      <c r="Q92" s="231"/>
      <c r="R92" s="232"/>
      <c r="S92" s="232"/>
      <c r="T92" s="232"/>
      <c r="U92" s="232"/>
      <c r="V92" s="232"/>
      <c r="W92" s="232"/>
      <c r="X92" s="232"/>
      <c r="Y92" s="212"/>
      <c r="Z92" s="212"/>
      <c r="AA92" s="212"/>
      <c r="AB92" s="212"/>
      <c r="AC92" s="212"/>
      <c r="AD92" s="212"/>
      <c r="AE92" s="212"/>
      <c r="AF92" s="212"/>
      <c r="AG92" s="212" t="s">
        <v>123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12.75" outlineLevel="1">
      <c r="A93" s="229"/>
      <c r="B93" s="230"/>
      <c r="C93" s="261" t="s">
        <v>229</v>
      </c>
      <c r="D93" s="233"/>
      <c r="E93" s="234"/>
      <c r="F93" s="232"/>
      <c r="G93" s="232"/>
      <c r="H93" s="232"/>
      <c r="I93" s="232"/>
      <c r="J93" s="232"/>
      <c r="K93" s="232"/>
      <c r="L93" s="232"/>
      <c r="M93" s="232"/>
      <c r="N93" s="231"/>
      <c r="O93" s="231"/>
      <c r="P93" s="231"/>
      <c r="Q93" s="231"/>
      <c r="R93" s="232"/>
      <c r="S93" s="232"/>
      <c r="T93" s="232"/>
      <c r="U93" s="232"/>
      <c r="V93" s="232"/>
      <c r="W93" s="232"/>
      <c r="X93" s="232"/>
      <c r="Y93" s="212"/>
      <c r="Z93" s="212"/>
      <c r="AA93" s="212"/>
      <c r="AB93" s="212"/>
      <c r="AC93" s="212"/>
      <c r="AD93" s="212"/>
      <c r="AE93" s="212"/>
      <c r="AF93" s="212"/>
      <c r="AG93" s="212" t="s">
        <v>123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12.75" outlineLevel="1">
      <c r="A94" s="229"/>
      <c r="B94" s="230"/>
      <c r="C94" s="261" t="s">
        <v>230</v>
      </c>
      <c r="D94" s="233"/>
      <c r="E94" s="234"/>
      <c r="F94" s="232"/>
      <c r="G94" s="232"/>
      <c r="H94" s="232"/>
      <c r="I94" s="232"/>
      <c r="J94" s="232"/>
      <c r="K94" s="232"/>
      <c r="L94" s="232"/>
      <c r="M94" s="232"/>
      <c r="N94" s="231"/>
      <c r="O94" s="231"/>
      <c r="P94" s="231"/>
      <c r="Q94" s="231"/>
      <c r="R94" s="232"/>
      <c r="S94" s="232"/>
      <c r="T94" s="232"/>
      <c r="U94" s="232"/>
      <c r="V94" s="232"/>
      <c r="W94" s="232"/>
      <c r="X94" s="232"/>
      <c r="Y94" s="212"/>
      <c r="Z94" s="212"/>
      <c r="AA94" s="212"/>
      <c r="AB94" s="212"/>
      <c r="AC94" s="212"/>
      <c r="AD94" s="212"/>
      <c r="AE94" s="212"/>
      <c r="AF94" s="212"/>
      <c r="AG94" s="212" t="s">
        <v>123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ht="12.75" outlineLevel="1">
      <c r="A95" s="229"/>
      <c r="B95" s="230"/>
      <c r="C95" s="261" t="s">
        <v>231</v>
      </c>
      <c r="D95" s="233"/>
      <c r="E95" s="234"/>
      <c r="F95" s="232"/>
      <c r="G95" s="232"/>
      <c r="H95" s="232"/>
      <c r="I95" s="232"/>
      <c r="J95" s="232"/>
      <c r="K95" s="232"/>
      <c r="L95" s="232"/>
      <c r="M95" s="232"/>
      <c r="N95" s="231"/>
      <c r="O95" s="231"/>
      <c r="P95" s="231"/>
      <c r="Q95" s="231"/>
      <c r="R95" s="232"/>
      <c r="S95" s="232"/>
      <c r="T95" s="232"/>
      <c r="U95" s="232"/>
      <c r="V95" s="232"/>
      <c r="W95" s="232"/>
      <c r="X95" s="232"/>
      <c r="Y95" s="212"/>
      <c r="Z95" s="212"/>
      <c r="AA95" s="212"/>
      <c r="AB95" s="212"/>
      <c r="AC95" s="212"/>
      <c r="AD95" s="212"/>
      <c r="AE95" s="212"/>
      <c r="AF95" s="212"/>
      <c r="AG95" s="212" t="s">
        <v>123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12.75" outlineLevel="1">
      <c r="A96" s="229"/>
      <c r="B96" s="230"/>
      <c r="C96" s="261" t="s">
        <v>232</v>
      </c>
      <c r="D96" s="233"/>
      <c r="E96" s="234"/>
      <c r="F96" s="232"/>
      <c r="G96" s="232"/>
      <c r="H96" s="232"/>
      <c r="I96" s="232"/>
      <c r="J96" s="232"/>
      <c r="K96" s="232"/>
      <c r="L96" s="232"/>
      <c r="M96" s="232"/>
      <c r="N96" s="231"/>
      <c r="O96" s="231"/>
      <c r="P96" s="231"/>
      <c r="Q96" s="231"/>
      <c r="R96" s="232"/>
      <c r="S96" s="232"/>
      <c r="T96" s="232"/>
      <c r="U96" s="232"/>
      <c r="V96" s="232"/>
      <c r="W96" s="232"/>
      <c r="X96" s="232"/>
      <c r="Y96" s="212"/>
      <c r="Z96" s="212"/>
      <c r="AA96" s="212"/>
      <c r="AB96" s="212"/>
      <c r="AC96" s="212"/>
      <c r="AD96" s="212"/>
      <c r="AE96" s="212"/>
      <c r="AF96" s="212"/>
      <c r="AG96" s="212" t="s">
        <v>123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12.75" outlineLevel="1">
      <c r="A97" s="229"/>
      <c r="B97" s="230"/>
      <c r="C97" s="261" t="s">
        <v>233</v>
      </c>
      <c r="D97" s="233"/>
      <c r="E97" s="234"/>
      <c r="F97" s="232"/>
      <c r="G97" s="232"/>
      <c r="H97" s="232"/>
      <c r="I97" s="232"/>
      <c r="J97" s="232"/>
      <c r="K97" s="232"/>
      <c r="L97" s="232"/>
      <c r="M97" s="232"/>
      <c r="N97" s="231"/>
      <c r="O97" s="231"/>
      <c r="P97" s="231"/>
      <c r="Q97" s="231"/>
      <c r="R97" s="232"/>
      <c r="S97" s="232"/>
      <c r="T97" s="232"/>
      <c r="U97" s="232"/>
      <c r="V97" s="232"/>
      <c r="W97" s="232"/>
      <c r="X97" s="232"/>
      <c r="Y97" s="212"/>
      <c r="Z97" s="212"/>
      <c r="AA97" s="212"/>
      <c r="AB97" s="212"/>
      <c r="AC97" s="212"/>
      <c r="AD97" s="212"/>
      <c r="AE97" s="212"/>
      <c r="AF97" s="212"/>
      <c r="AG97" s="212" t="s">
        <v>123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12.75" outlineLevel="1">
      <c r="A98" s="229"/>
      <c r="B98" s="230"/>
      <c r="C98" s="261" t="s">
        <v>234</v>
      </c>
      <c r="D98" s="233"/>
      <c r="E98" s="234"/>
      <c r="F98" s="232"/>
      <c r="G98" s="232"/>
      <c r="H98" s="232"/>
      <c r="I98" s="232"/>
      <c r="J98" s="232"/>
      <c r="K98" s="232"/>
      <c r="L98" s="232"/>
      <c r="M98" s="232"/>
      <c r="N98" s="231"/>
      <c r="O98" s="231"/>
      <c r="P98" s="231"/>
      <c r="Q98" s="231"/>
      <c r="R98" s="232"/>
      <c r="S98" s="232"/>
      <c r="T98" s="232"/>
      <c r="U98" s="232"/>
      <c r="V98" s="232"/>
      <c r="W98" s="232"/>
      <c r="X98" s="232"/>
      <c r="Y98" s="212"/>
      <c r="Z98" s="212"/>
      <c r="AA98" s="212"/>
      <c r="AB98" s="212"/>
      <c r="AC98" s="212"/>
      <c r="AD98" s="212"/>
      <c r="AE98" s="212"/>
      <c r="AF98" s="212"/>
      <c r="AG98" s="212" t="s">
        <v>123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ht="12.75" outlineLevel="1">
      <c r="A99" s="229"/>
      <c r="B99" s="230"/>
      <c r="C99" s="261" t="s">
        <v>235</v>
      </c>
      <c r="D99" s="233"/>
      <c r="E99" s="234"/>
      <c r="F99" s="232"/>
      <c r="G99" s="232"/>
      <c r="H99" s="232"/>
      <c r="I99" s="232"/>
      <c r="J99" s="232"/>
      <c r="K99" s="232"/>
      <c r="L99" s="232"/>
      <c r="M99" s="232"/>
      <c r="N99" s="231"/>
      <c r="O99" s="231"/>
      <c r="P99" s="231"/>
      <c r="Q99" s="231"/>
      <c r="R99" s="232"/>
      <c r="S99" s="232"/>
      <c r="T99" s="232"/>
      <c r="U99" s="232"/>
      <c r="V99" s="232"/>
      <c r="W99" s="232"/>
      <c r="X99" s="232"/>
      <c r="Y99" s="212"/>
      <c r="Z99" s="212"/>
      <c r="AA99" s="212"/>
      <c r="AB99" s="212"/>
      <c r="AC99" s="212"/>
      <c r="AD99" s="212"/>
      <c r="AE99" s="212"/>
      <c r="AF99" s="212"/>
      <c r="AG99" s="212" t="s">
        <v>123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22.5" outlineLevel="1">
      <c r="A100" s="244">
        <v>28</v>
      </c>
      <c r="B100" s="245" t="s">
        <v>236</v>
      </c>
      <c r="C100" s="260" t="s">
        <v>237</v>
      </c>
      <c r="D100" s="246" t="s">
        <v>187</v>
      </c>
      <c r="E100" s="247">
        <v>6</v>
      </c>
      <c r="F100" s="248"/>
      <c r="G100" s="249">
        <f>ROUND(E100*F100,2)</f>
        <v>0</v>
      </c>
      <c r="H100" s="248"/>
      <c r="I100" s="249">
        <f>ROUND(E100*H100,2)</f>
        <v>0</v>
      </c>
      <c r="J100" s="248"/>
      <c r="K100" s="249">
        <f>ROUND(E100*J100,2)</f>
        <v>0</v>
      </c>
      <c r="L100" s="249">
        <v>21</v>
      </c>
      <c r="M100" s="249">
        <f>G100*(1+L100/100)</f>
        <v>0</v>
      </c>
      <c r="N100" s="247">
        <v>0</v>
      </c>
      <c r="O100" s="247">
        <f>ROUND(E100*N100,2)</f>
        <v>0</v>
      </c>
      <c r="P100" s="247">
        <v>0</v>
      </c>
      <c r="Q100" s="247">
        <f>ROUND(E100*P100,2)</f>
        <v>0</v>
      </c>
      <c r="R100" s="249"/>
      <c r="S100" s="249" t="s">
        <v>141</v>
      </c>
      <c r="T100" s="249" t="s">
        <v>142</v>
      </c>
      <c r="U100" s="249">
        <v>0</v>
      </c>
      <c r="V100" s="250">
        <f>ROUND(E100*U100,2)</f>
        <v>0</v>
      </c>
      <c r="W100" s="232"/>
      <c r="X100" s="232" t="s">
        <v>143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144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12.75" outlineLevel="1">
      <c r="A101" s="229"/>
      <c r="B101" s="230"/>
      <c r="C101" s="261" t="s">
        <v>238</v>
      </c>
      <c r="D101" s="233"/>
      <c r="E101" s="234">
        <v>6</v>
      </c>
      <c r="F101" s="232"/>
      <c r="G101" s="232"/>
      <c r="H101" s="232"/>
      <c r="I101" s="232"/>
      <c r="J101" s="232"/>
      <c r="K101" s="232"/>
      <c r="L101" s="232"/>
      <c r="M101" s="232"/>
      <c r="N101" s="231"/>
      <c r="O101" s="231"/>
      <c r="P101" s="231"/>
      <c r="Q101" s="231"/>
      <c r="R101" s="232"/>
      <c r="S101" s="232"/>
      <c r="T101" s="232"/>
      <c r="U101" s="232"/>
      <c r="V101" s="232"/>
      <c r="W101" s="232"/>
      <c r="X101" s="23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123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12.75" outlineLevel="1">
      <c r="A102" s="229"/>
      <c r="B102" s="230"/>
      <c r="C102" s="261" t="s">
        <v>149</v>
      </c>
      <c r="D102" s="233"/>
      <c r="E102" s="234"/>
      <c r="F102" s="232"/>
      <c r="G102" s="232"/>
      <c r="H102" s="232"/>
      <c r="I102" s="232"/>
      <c r="J102" s="232"/>
      <c r="K102" s="232"/>
      <c r="L102" s="232"/>
      <c r="M102" s="232"/>
      <c r="N102" s="231"/>
      <c r="O102" s="231"/>
      <c r="P102" s="231"/>
      <c r="Q102" s="231"/>
      <c r="R102" s="232"/>
      <c r="S102" s="232"/>
      <c r="T102" s="232"/>
      <c r="U102" s="232"/>
      <c r="V102" s="232"/>
      <c r="W102" s="232"/>
      <c r="X102" s="23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123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12.75" outlineLevel="1">
      <c r="A103" s="229"/>
      <c r="B103" s="230"/>
      <c r="C103" s="261" t="s">
        <v>220</v>
      </c>
      <c r="D103" s="233"/>
      <c r="E103" s="234"/>
      <c r="F103" s="232"/>
      <c r="G103" s="232"/>
      <c r="H103" s="232"/>
      <c r="I103" s="232"/>
      <c r="J103" s="232"/>
      <c r="K103" s="232"/>
      <c r="L103" s="232"/>
      <c r="M103" s="232"/>
      <c r="N103" s="231"/>
      <c r="O103" s="231"/>
      <c r="P103" s="231"/>
      <c r="Q103" s="231"/>
      <c r="R103" s="232"/>
      <c r="S103" s="232"/>
      <c r="T103" s="232"/>
      <c r="U103" s="232"/>
      <c r="V103" s="232"/>
      <c r="W103" s="232"/>
      <c r="X103" s="23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123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ht="12.75" outlineLevel="1">
      <c r="A104" s="229"/>
      <c r="B104" s="230"/>
      <c r="C104" s="261" t="s">
        <v>221</v>
      </c>
      <c r="D104" s="233"/>
      <c r="E104" s="234"/>
      <c r="F104" s="232"/>
      <c r="G104" s="232"/>
      <c r="H104" s="232"/>
      <c r="I104" s="232"/>
      <c r="J104" s="232"/>
      <c r="K104" s="232"/>
      <c r="L104" s="232"/>
      <c r="M104" s="232"/>
      <c r="N104" s="231"/>
      <c r="O104" s="231"/>
      <c r="P104" s="231"/>
      <c r="Q104" s="231"/>
      <c r="R104" s="232"/>
      <c r="S104" s="232"/>
      <c r="T104" s="232"/>
      <c r="U104" s="232"/>
      <c r="V104" s="232"/>
      <c r="W104" s="232"/>
      <c r="X104" s="23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123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12.75" outlineLevel="1">
      <c r="A105" s="229"/>
      <c r="B105" s="230"/>
      <c r="C105" s="261" t="s">
        <v>222</v>
      </c>
      <c r="D105" s="233"/>
      <c r="E105" s="234"/>
      <c r="F105" s="232"/>
      <c r="G105" s="232"/>
      <c r="H105" s="232"/>
      <c r="I105" s="232"/>
      <c r="J105" s="232"/>
      <c r="K105" s="232"/>
      <c r="L105" s="232"/>
      <c r="M105" s="232"/>
      <c r="N105" s="231"/>
      <c r="O105" s="231"/>
      <c r="P105" s="231"/>
      <c r="Q105" s="231"/>
      <c r="R105" s="232"/>
      <c r="S105" s="232"/>
      <c r="T105" s="232"/>
      <c r="U105" s="232"/>
      <c r="V105" s="232"/>
      <c r="W105" s="232"/>
      <c r="X105" s="23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123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12.75" outlineLevel="1">
      <c r="A106" s="229"/>
      <c r="B106" s="230"/>
      <c r="C106" s="261" t="s">
        <v>223</v>
      </c>
      <c r="D106" s="233"/>
      <c r="E106" s="234"/>
      <c r="F106" s="232"/>
      <c r="G106" s="232"/>
      <c r="H106" s="232"/>
      <c r="I106" s="232"/>
      <c r="J106" s="232"/>
      <c r="K106" s="232"/>
      <c r="L106" s="232"/>
      <c r="M106" s="232"/>
      <c r="N106" s="231"/>
      <c r="O106" s="231"/>
      <c r="P106" s="231"/>
      <c r="Q106" s="231"/>
      <c r="R106" s="232"/>
      <c r="S106" s="232"/>
      <c r="T106" s="232"/>
      <c r="U106" s="232"/>
      <c r="V106" s="232"/>
      <c r="W106" s="232"/>
      <c r="X106" s="23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123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ht="12.75" outlineLevel="1">
      <c r="A107" s="229"/>
      <c r="B107" s="230"/>
      <c r="C107" s="261" t="s">
        <v>224</v>
      </c>
      <c r="D107" s="233"/>
      <c r="E107" s="234"/>
      <c r="F107" s="232"/>
      <c r="G107" s="232"/>
      <c r="H107" s="232"/>
      <c r="I107" s="232"/>
      <c r="J107" s="232"/>
      <c r="K107" s="232"/>
      <c r="L107" s="232"/>
      <c r="M107" s="232"/>
      <c r="N107" s="231"/>
      <c r="O107" s="231"/>
      <c r="P107" s="231"/>
      <c r="Q107" s="231"/>
      <c r="R107" s="232"/>
      <c r="S107" s="232"/>
      <c r="T107" s="232"/>
      <c r="U107" s="232"/>
      <c r="V107" s="232"/>
      <c r="W107" s="232"/>
      <c r="X107" s="23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123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ht="12.75" outlineLevel="1">
      <c r="A108" s="229"/>
      <c r="B108" s="230"/>
      <c r="C108" s="261" t="s">
        <v>225</v>
      </c>
      <c r="D108" s="233"/>
      <c r="E108" s="234"/>
      <c r="F108" s="232"/>
      <c r="G108" s="232"/>
      <c r="H108" s="232"/>
      <c r="I108" s="232"/>
      <c r="J108" s="232"/>
      <c r="K108" s="232"/>
      <c r="L108" s="232"/>
      <c r="M108" s="232"/>
      <c r="N108" s="231"/>
      <c r="O108" s="231"/>
      <c r="P108" s="231"/>
      <c r="Q108" s="231"/>
      <c r="R108" s="232"/>
      <c r="S108" s="232"/>
      <c r="T108" s="232"/>
      <c r="U108" s="232"/>
      <c r="V108" s="232"/>
      <c r="W108" s="232"/>
      <c r="X108" s="23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123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12.75" outlineLevel="1">
      <c r="A109" s="229"/>
      <c r="B109" s="230"/>
      <c r="C109" s="261" t="s">
        <v>226</v>
      </c>
      <c r="D109" s="233"/>
      <c r="E109" s="234"/>
      <c r="F109" s="232"/>
      <c r="G109" s="232"/>
      <c r="H109" s="232"/>
      <c r="I109" s="232"/>
      <c r="J109" s="232"/>
      <c r="K109" s="232"/>
      <c r="L109" s="232"/>
      <c r="M109" s="232"/>
      <c r="N109" s="231"/>
      <c r="O109" s="231"/>
      <c r="P109" s="231"/>
      <c r="Q109" s="231"/>
      <c r="R109" s="232"/>
      <c r="S109" s="232"/>
      <c r="T109" s="232"/>
      <c r="U109" s="232"/>
      <c r="V109" s="232"/>
      <c r="W109" s="232"/>
      <c r="X109" s="23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123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ht="12.75" outlineLevel="1">
      <c r="A110" s="229"/>
      <c r="B110" s="230"/>
      <c r="C110" s="261" t="s">
        <v>227</v>
      </c>
      <c r="D110" s="233"/>
      <c r="E110" s="234"/>
      <c r="F110" s="232"/>
      <c r="G110" s="232"/>
      <c r="H110" s="232"/>
      <c r="I110" s="232"/>
      <c r="J110" s="232"/>
      <c r="K110" s="232"/>
      <c r="L110" s="232"/>
      <c r="M110" s="232"/>
      <c r="N110" s="231"/>
      <c r="O110" s="231"/>
      <c r="P110" s="231"/>
      <c r="Q110" s="231"/>
      <c r="R110" s="232"/>
      <c r="S110" s="232"/>
      <c r="T110" s="232"/>
      <c r="U110" s="232"/>
      <c r="V110" s="232"/>
      <c r="W110" s="232"/>
      <c r="X110" s="23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123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ht="12.75" outlineLevel="1">
      <c r="A111" s="229"/>
      <c r="B111" s="230"/>
      <c r="C111" s="261" t="s">
        <v>228</v>
      </c>
      <c r="D111" s="233"/>
      <c r="E111" s="234"/>
      <c r="F111" s="232"/>
      <c r="G111" s="232"/>
      <c r="H111" s="232"/>
      <c r="I111" s="232"/>
      <c r="J111" s="232"/>
      <c r="K111" s="232"/>
      <c r="L111" s="232"/>
      <c r="M111" s="232"/>
      <c r="N111" s="231"/>
      <c r="O111" s="231"/>
      <c r="P111" s="231"/>
      <c r="Q111" s="231"/>
      <c r="R111" s="232"/>
      <c r="S111" s="232"/>
      <c r="T111" s="232"/>
      <c r="U111" s="232"/>
      <c r="V111" s="232"/>
      <c r="W111" s="232"/>
      <c r="X111" s="23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123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ht="12.75" outlineLevel="1">
      <c r="A112" s="229"/>
      <c r="B112" s="230"/>
      <c r="C112" s="261" t="s">
        <v>229</v>
      </c>
      <c r="D112" s="233"/>
      <c r="E112" s="234"/>
      <c r="F112" s="232"/>
      <c r="G112" s="232"/>
      <c r="H112" s="232"/>
      <c r="I112" s="232"/>
      <c r="J112" s="232"/>
      <c r="K112" s="232"/>
      <c r="L112" s="232"/>
      <c r="M112" s="232"/>
      <c r="N112" s="231"/>
      <c r="O112" s="231"/>
      <c r="P112" s="231"/>
      <c r="Q112" s="231"/>
      <c r="R112" s="232"/>
      <c r="S112" s="232"/>
      <c r="T112" s="232"/>
      <c r="U112" s="232"/>
      <c r="V112" s="232"/>
      <c r="W112" s="232"/>
      <c r="X112" s="23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123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12.75" outlineLevel="1">
      <c r="A113" s="229"/>
      <c r="B113" s="230"/>
      <c r="C113" s="261" t="s">
        <v>230</v>
      </c>
      <c r="D113" s="233"/>
      <c r="E113" s="234"/>
      <c r="F113" s="232"/>
      <c r="G113" s="232"/>
      <c r="H113" s="232"/>
      <c r="I113" s="232"/>
      <c r="J113" s="232"/>
      <c r="K113" s="232"/>
      <c r="L113" s="232"/>
      <c r="M113" s="232"/>
      <c r="N113" s="231"/>
      <c r="O113" s="231"/>
      <c r="P113" s="231"/>
      <c r="Q113" s="231"/>
      <c r="R113" s="232"/>
      <c r="S113" s="232"/>
      <c r="T113" s="232"/>
      <c r="U113" s="232"/>
      <c r="V113" s="232"/>
      <c r="W113" s="232"/>
      <c r="X113" s="23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123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12.75" outlineLevel="1">
      <c r="A114" s="229"/>
      <c r="B114" s="230"/>
      <c r="C114" s="261" t="s">
        <v>231</v>
      </c>
      <c r="D114" s="233"/>
      <c r="E114" s="234"/>
      <c r="F114" s="232"/>
      <c r="G114" s="232"/>
      <c r="H114" s="232"/>
      <c r="I114" s="232"/>
      <c r="J114" s="232"/>
      <c r="K114" s="232"/>
      <c r="L114" s="232"/>
      <c r="M114" s="232"/>
      <c r="N114" s="231"/>
      <c r="O114" s="231"/>
      <c r="P114" s="231"/>
      <c r="Q114" s="231"/>
      <c r="R114" s="232"/>
      <c r="S114" s="232"/>
      <c r="T114" s="232"/>
      <c r="U114" s="232"/>
      <c r="V114" s="232"/>
      <c r="W114" s="232"/>
      <c r="X114" s="23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123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12.75" outlineLevel="1">
      <c r="A115" s="229"/>
      <c r="B115" s="230"/>
      <c r="C115" s="261" t="s">
        <v>232</v>
      </c>
      <c r="D115" s="233"/>
      <c r="E115" s="234"/>
      <c r="F115" s="232"/>
      <c r="G115" s="232"/>
      <c r="H115" s="232"/>
      <c r="I115" s="232"/>
      <c r="J115" s="232"/>
      <c r="K115" s="232"/>
      <c r="L115" s="232"/>
      <c r="M115" s="232"/>
      <c r="N115" s="231"/>
      <c r="O115" s="231"/>
      <c r="P115" s="231"/>
      <c r="Q115" s="231"/>
      <c r="R115" s="232"/>
      <c r="S115" s="232"/>
      <c r="T115" s="232"/>
      <c r="U115" s="232"/>
      <c r="V115" s="232"/>
      <c r="W115" s="232"/>
      <c r="X115" s="23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123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12.75" outlineLevel="1">
      <c r="A116" s="229"/>
      <c r="B116" s="230"/>
      <c r="C116" s="261" t="s">
        <v>233</v>
      </c>
      <c r="D116" s="233"/>
      <c r="E116" s="234"/>
      <c r="F116" s="232"/>
      <c r="G116" s="232"/>
      <c r="H116" s="232"/>
      <c r="I116" s="232"/>
      <c r="J116" s="232"/>
      <c r="K116" s="232"/>
      <c r="L116" s="232"/>
      <c r="M116" s="232"/>
      <c r="N116" s="231"/>
      <c r="O116" s="231"/>
      <c r="P116" s="231"/>
      <c r="Q116" s="231"/>
      <c r="R116" s="232"/>
      <c r="S116" s="232"/>
      <c r="T116" s="232"/>
      <c r="U116" s="232"/>
      <c r="V116" s="232"/>
      <c r="W116" s="232"/>
      <c r="X116" s="23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123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12.75" outlineLevel="1">
      <c r="A117" s="229"/>
      <c r="B117" s="230"/>
      <c r="C117" s="261" t="s">
        <v>234</v>
      </c>
      <c r="D117" s="233"/>
      <c r="E117" s="234"/>
      <c r="F117" s="232"/>
      <c r="G117" s="232"/>
      <c r="H117" s="232"/>
      <c r="I117" s="232"/>
      <c r="J117" s="232"/>
      <c r="K117" s="232"/>
      <c r="L117" s="232"/>
      <c r="M117" s="232"/>
      <c r="N117" s="231"/>
      <c r="O117" s="231"/>
      <c r="P117" s="231"/>
      <c r="Q117" s="231"/>
      <c r="R117" s="232"/>
      <c r="S117" s="232"/>
      <c r="T117" s="232"/>
      <c r="U117" s="232"/>
      <c r="V117" s="232"/>
      <c r="W117" s="232"/>
      <c r="X117" s="23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123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12.75" outlineLevel="1">
      <c r="A118" s="229"/>
      <c r="B118" s="230"/>
      <c r="C118" s="261" t="s">
        <v>235</v>
      </c>
      <c r="D118" s="233"/>
      <c r="E118" s="234"/>
      <c r="F118" s="232"/>
      <c r="G118" s="232"/>
      <c r="H118" s="232"/>
      <c r="I118" s="232"/>
      <c r="J118" s="232"/>
      <c r="K118" s="232"/>
      <c r="L118" s="232"/>
      <c r="M118" s="232"/>
      <c r="N118" s="231"/>
      <c r="O118" s="231"/>
      <c r="P118" s="231"/>
      <c r="Q118" s="231"/>
      <c r="R118" s="232"/>
      <c r="S118" s="232"/>
      <c r="T118" s="232"/>
      <c r="U118" s="232"/>
      <c r="V118" s="232"/>
      <c r="W118" s="232"/>
      <c r="X118" s="23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123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12.75" outlineLevel="1">
      <c r="A119" s="244">
        <v>29</v>
      </c>
      <c r="B119" s="245" t="s">
        <v>239</v>
      </c>
      <c r="C119" s="260" t="s">
        <v>240</v>
      </c>
      <c r="D119" s="246" t="s">
        <v>187</v>
      </c>
      <c r="E119" s="247">
        <v>1</v>
      </c>
      <c r="F119" s="248"/>
      <c r="G119" s="249">
        <f>ROUND(E119*F119,2)</f>
        <v>0</v>
      </c>
      <c r="H119" s="248"/>
      <c r="I119" s="249">
        <f>ROUND(E119*H119,2)</f>
        <v>0</v>
      </c>
      <c r="J119" s="248"/>
      <c r="K119" s="249">
        <f>ROUND(E119*J119,2)</f>
        <v>0</v>
      </c>
      <c r="L119" s="249">
        <v>21</v>
      </c>
      <c r="M119" s="249">
        <f>G119*(1+L119/100)</f>
        <v>0</v>
      </c>
      <c r="N119" s="247">
        <v>0</v>
      </c>
      <c r="O119" s="247">
        <f>ROUND(E119*N119,2)</f>
        <v>0</v>
      </c>
      <c r="P119" s="247">
        <v>0</v>
      </c>
      <c r="Q119" s="247">
        <f>ROUND(E119*P119,2)</f>
        <v>0</v>
      </c>
      <c r="R119" s="249"/>
      <c r="S119" s="249" t="s">
        <v>141</v>
      </c>
      <c r="T119" s="249" t="s">
        <v>142</v>
      </c>
      <c r="U119" s="249">
        <v>0</v>
      </c>
      <c r="V119" s="250">
        <f>ROUND(E119*U119,2)</f>
        <v>0</v>
      </c>
      <c r="W119" s="232"/>
      <c r="X119" s="232" t="s">
        <v>143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144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ht="12.75" outlineLevel="1">
      <c r="A120" s="229"/>
      <c r="B120" s="230"/>
      <c r="C120" s="261" t="s">
        <v>189</v>
      </c>
      <c r="D120" s="233"/>
      <c r="E120" s="234">
        <v>1</v>
      </c>
      <c r="F120" s="232"/>
      <c r="G120" s="232"/>
      <c r="H120" s="232"/>
      <c r="I120" s="232"/>
      <c r="J120" s="232"/>
      <c r="K120" s="232"/>
      <c r="L120" s="232"/>
      <c r="M120" s="232"/>
      <c r="N120" s="231"/>
      <c r="O120" s="231"/>
      <c r="P120" s="231"/>
      <c r="Q120" s="231"/>
      <c r="R120" s="232"/>
      <c r="S120" s="232"/>
      <c r="T120" s="232"/>
      <c r="U120" s="232"/>
      <c r="V120" s="232"/>
      <c r="W120" s="232"/>
      <c r="X120" s="23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123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12.75" outlineLevel="1">
      <c r="A121" s="229"/>
      <c r="B121" s="230"/>
      <c r="C121" s="261" t="s">
        <v>149</v>
      </c>
      <c r="D121" s="233"/>
      <c r="E121" s="234"/>
      <c r="F121" s="232"/>
      <c r="G121" s="232"/>
      <c r="H121" s="232"/>
      <c r="I121" s="232"/>
      <c r="J121" s="232"/>
      <c r="K121" s="232"/>
      <c r="L121" s="232"/>
      <c r="M121" s="232"/>
      <c r="N121" s="231"/>
      <c r="O121" s="231"/>
      <c r="P121" s="231"/>
      <c r="Q121" s="231"/>
      <c r="R121" s="232"/>
      <c r="S121" s="232"/>
      <c r="T121" s="232"/>
      <c r="U121" s="232"/>
      <c r="V121" s="232"/>
      <c r="W121" s="232"/>
      <c r="X121" s="23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123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ht="12.75" outlineLevel="1">
      <c r="A122" s="229"/>
      <c r="B122" s="230"/>
      <c r="C122" s="261" t="s">
        <v>241</v>
      </c>
      <c r="D122" s="233"/>
      <c r="E122" s="234"/>
      <c r="F122" s="232"/>
      <c r="G122" s="232"/>
      <c r="H122" s="232"/>
      <c r="I122" s="232"/>
      <c r="J122" s="232"/>
      <c r="K122" s="232"/>
      <c r="L122" s="232"/>
      <c r="M122" s="232"/>
      <c r="N122" s="231"/>
      <c r="O122" s="231"/>
      <c r="P122" s="231"/>
      <c r="Q122" s="231"/>
      <c r="R122" s="232"/>
      <c r="S122" s="232"/>
      <c r="T122" s="232"/>
      <c r="U122" s="232"/>
      <c r="V122" s="232"/>
      <c r="W122" s="232"/>
      <c r="X122" s="23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123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ht="12.75" outlineLevel="1">
      <c r="A123" s="229"/>
      <c r="B123" s="230"/>
      <c r="C123" s="261" t="s">
        <v>242</v>
      </c>
      <c r="D123" s="233"/>
      <c r="E123" s="234"/>
      <c r="F123" s="232"/>
      <c r="G123" s="232"/>
      <c r="H123" s="232"/>
      <c r="I123" s="232"/>
      <c r="J123" s="232"/>
      <c r="K123" s="232"/>
      <c r="L123" s="232"/>
      <c r="M123" s="232"/>
      <c r="N123" s="231"/>
      <c r="O123" s="231"/>
      <c r="P123" s="231"/>
      <c r="Q123" s="231"/>
      <c r="R123" s="232"/>
      <c r="S123" s="232"/>
      <c r="T123" s="232"/>
      <c r="U123" s="232"/>
      <c r="V123" s="232"/>
      <c r="W123" s="232"/>
      <c r="X123" s="23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123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ht="12.75" outlineLevel="1">
      <c r="A124" s="229"/>
      <c r="B124" s="230"/>
      <c r="C124" s="261" t="s">
        <v>225</v>
      </c>
      <c r="D124" s="233"/>
      <c r="E124" s="234"/>
      <c r="F124" s="232"/>
      <c r="G124" s="232"/>
      <c r="H124" s="232"/>
      <c r="I124" s="232"/>
      <c r="J124" s="232"/>
      <c r="K124" s="232"/>
      <c r="L124" s="232"/>
      <c r="M124" s="232"/>
      <c r="N124" s="231"/>
      <c r="O124" s="231"/>
      <c r="P124" s="231"/>
      <c r="Q124" s="231"/>
      <c r="R124" s="232"/>
      <c r="S124" s="232"/>
      <c r="T124" s="232"/>
      <c r="U124" s="232"/>
      <c r="V124" s="232"/>
      <c r="W124" s="232"/>
      <c r="X124" s="23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123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12.75" outlineLevel="1">
      <c r="A125" s="229"/>
      <c r="B125" s="230"/>
      <c r="C125" s="261" t="s">
        <v>243</v>
      </c>
      <c r="D125" s="233"/>
      <c r="E125" s="234"/>
      <c r="F125" s="232"/>
      <c r="G125" s="232"/>
      <c r="H125" s="232"/>
      <c r="I125" s="232"/>
      <c r="J125" s="232"/>
      <c r="K125" s="232"/>
      <c r="L125" s="232"/>
      <c r="M125" s="232"/>
      <c r="N125" s="231"/>
      <c r="O125" s="231"/>
      <c r="P125" s="231"/>
      <c r="Q125" s="231"/>
      <c r="R125" s="232"/>
      <c r="S125" s="232"/>
      <c r="T125" s="232"/>
      <c r="U125" s="232"/>
      <c r="V125" s="232"/>
      <c r="W125" s="232"/>
      <c r="X125" s="23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123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ht="12.75" outlineLevel="1">
      <c r="A126" s="229"/>
      <c r="B126" s="230"/>
      <c r="C126" s="261" t="s">
        <v>227</v>
      </c>
      <c r="D126" s="233"/>
      <c r="E126" s="234"/>
      <c r="F126" s="232"/>
      <c r="G126" s="232"/>
      <c r="H126" s="232"/>
      <c r="I126" s="232"/>
      <c r="J126" s="232"/>
      <c r="K126" s="232"/>
      <c r="L126" s="232"/>
      <c r="M126" s="232"/>
      <c r="N126" s="231"/>
      <c r="O126" s="231"/>
      <c r="P126" s="231"/>
      <c r="Q126" s="231"/>
      <c r="R126" s="232"/>
      <c r="S126" s="232"/>
      <c r="T126" s="232"/>
      <c r="U126" s="232"/>
      <c r="V126" s="232"/>
      <c r="W126" s="232"/>
      <c r="X126" s="23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123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12.75" outlineLevel="1">
      <c r="A127" s="229"/>
      <c r="B127" s="230"/>
      <c r="C127" s="261" t="s">
        <v>244</v>
      </c>
      <c r="D127" s="233"/>
      <c r="E127" s="234"/>
      <c r="F127" s="232"/>
      <c r="G127" s="232"/>
      <c r="H127" s="232"/>
      <c r="I127" s="232"/>
      <c r="J127" s="232"/>
      <c r="K127" s="232"/>
      <c r="L127" s="232"/>
      <c r="M127" s="232"/>
      <c r="N127" s="231"/>
      <c r="O127" s="231"/>
      <c r="P127" s="231"/>
      <c r="Q127" s="231"/>
      <c r="R127" s="232"/>
      <c r="S127" s="232"/>
      <c r="T127" s="232"/>
      <c r="U127" s="232"/>
      <c r="V127" s="232"/>
      <c r="W127" s="232"/>
      <c r="X127" s="23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123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ht="12.75" outlineLevel="1">
      <c r="A128" s="229"/>
      <c r="B128" s="230"/>
      <c r="C128" s="261" t="s">
        <v>245</v>
      </c>
      <c r="D128" s="233"/>
      <c r="E128" s="234"/>
      <c r="F128" s="232"/>
      <c r="G128" s="232"/>
      <c r="H128" s="232"/>
      <c r="I128" s="232"/>
      <c r="J128" s="232"/>
      <c r="K128" s="232"/>
      <c r="L128" s="232"/>
      <c r="M128" s="232"/>
      <c r="N128" s="231"/>
      <c r="O128" s="231"/>
      <c r="P128" s="231"/>
      <c r="Q128" s="231"/>
      <c r="R128" s="232"/>
      <c r="S128" s="232"/>
      <c r="T128" s="232"/>
      <c r="U128" s="232"/>
      <c r="V128" s="232"/>
      <c r="W128" s="232"/>
      <c r="X128" s="23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123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ht="12.75" outlineLevel="1">
      <c r="A129" s="229"/>
      <c r="B129" s="230"/>
      <c r="C129" s="261" t="s">
        <v>234</v>
      </c>
      <c r="D129" s="233"/>
      <c r="E129" s="234"/>
      <c r="F129" s="232"/>
      <c r="G129" s="232"/>
      <c r="H129" s="232"/>
      <c r="I129" s="232"/>
      <c r="J129" s="232"/>
      <c r="K129" s="232"/>
      <c r="L129" s="232"/>
      <c r="M129" s="232"/>
      <c r="N129" s="231"/>
      <c r="O129" s="231"/>
      <c r="P129" s="231"/>
      <c r="Q129" s="231"/>
      <c r="R129" s="232"/>
      <c r="S129" s="232"/>
      <c r="T129" s="232"/>
      <c r="U129" s="232"/>
      <c r="V129" s="232"/>
      <c r="W129" s="232"/>
      <c r="X129" s="23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123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ht="12.75" outlineLevel="1">
      <c r="A130" s="229"/>
      <c r="B130" s="230"/>
      <c r="C130" s="261" t="s">
        <v>235</v>
      </c>
      <c r="D130" s="233"/>
      <c r="E130" s="234"/>
      <c r="F130" s="232"/>
      <c r="G130" s="232"/>
      <c r="H130" s="232"/>
      <c r="I130" s="232"/>
      <c r="J130" s="232"/>
      <c r="K130" s="232"/>
      <c r="L130" s="232"/>
      <c r="M130" s="232"/>
      <c r="N130" s="231"/>
      <c r="O130" s="231"/>
      <c r="P130" s="231"/>
      <c r="Q130" s="231"/>
      <c r="R130" s="232"/>
      <c r="S130" s="232"/>
      <c r="T130" s="232"/>
      <c r="U130" s="232"/>
      <c r="V130" s="232"/>
      <c r="W130" s="232"/>
      <c r="X130" s="232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123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ht="12.75" outlineLevel="1">
      <c r="A131" s="251">
        <v>30</v>
      </c>
      <c r="B131" s="252" t="s">
        <v>246</v>
      </c>
      <c r="C131" s="263" t="s">
        <v>247</v>
      </c>
      <c r="D131" s="253" t="s">
        <v>0</v>
      </c>
      <c r="E131" s="254">
        <v>5568.365</v>
      </c>
      <c r="F131" s="255"/>
      <c r="G131" s="256">
        <f>ROUND(E131*F131,2)</f>
        <v>0</v>
      </c>
      <c r="H131" s="255"/>
      <c r="I131" s="256">
        <f>ROUND(E131*H131,2)</f>
        <v>0</v>
      </c>
      <c r="J131" s="255"/>
      <c r="K131" s="256">
        <f>ROUND(E131*J131,2)</f>
        <v>0</v>
      </c>
      <c r="L131" s="256">
        <v>21</v>
      </c>
      <c r="M131" s="256">
        <f>G131*(1+L131/100)</f>
        <v>0</v>
      </c>
      <c r="N131" s="254">
        <v>0</v>
      </c>
      <c r="O131" s="254">
        <f>ROUND(E131*N131,2)</f>
        <v>0</v>
      </c>
      <c r="P131" s="254">
        <v>0</v>
      </c>
      <c r="Q131" s="254">
        <f>ROUND(E131*P131,2)</f>
        <v>0</v>
      </c>
      <c r="R131" s="256"/>
      <c r="S131" s="256" t="s">
        <v>119</v>
      </c>
      <c r="T131" s="256" t="s">
        <v>119</v>
      </c>
      <c r="U131" s="256">
        <v>0</v>
      </c>
      <c r="V131" s="257">
        <f>ROUND(E131*U131,2)</f>
        <v>0</v>
      </c>
      <c r="W131" s="232"/>
      <c r="X131" s="232" t="s">
        <v>120</v>
      </c>
      <c r="Y131" s="212"/>
      <c r="Z131" s="212"/>
      <c r="AA131" s="212"/>
      <c r="AB131" s="212"/>
      <c r="AC131" s="212"/>
      <c r="AD131" s="212"/>
      <c r="AE131" s="212"/>
      <c r="AF131" s="212"/>
      <c r="AG131" s="212" t="s">
        <v>204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33" ht="12.75">
      <c r="A132" s="238" t="s">
        <v>114</v>
      </c>
      <c r="B132" s="239" t="s">
        <v>80</v>
      </c>
      <c r="C132" s="259" t="s">
        <v>81</v>
      </c>
      <c r="D132" s="240"/>
      <c r="E132" s="241"/>
      <c r="F132" s="242"/>
      <c r="G132" s="242">
        <f>SUMIF(AG133:AG136,"&lt;&gt;NOR",G133:G136)</f>
        <v>0</v>
      </c>
      <c r="H132" s="242"/>
      <c r="I132" s="242">
        <f>SUM(I133:I136)</f>
        <v>0</v>
      </c>
      <c r="J132" s="242"/>
      <c r="K132" s="242">
        <f>SUM(K133:K136)</f>
        <v>0</v>
      </c>
      <c r="L132" s="242"/>
      <c r="M132" s="242">
        <f>SUM(M133:M136)</f>
        <v>0</v>
      </c>
      <c r="N132" s="241"/>
      <c r="O132" s="241">
        <f>SUM(O133:O136)</f>
        <v>0</v>
      </c>
      <c r="P132" s="241"/>
      <c r="Q132" s="241">
        <f>SUM(Q133:Q136)</f>
        <v>0</v>
      </c>
      <c r="R132" s="242"/>
      <c r="S132" s="242"/>
      <c r="T132" s="242"/>
      <c r="U132" s="242"/>
      <c r="V132" s="243">
        <f>SUM(V133:V136)</f>
        <v>1.7</v>
      </c>
      <c r="W132" s="237"/>
      <c r="X132" s="237"/>
      <c r="AG132" t="s">
        <v>115</v>
      </c>
    </row>
    <row r="133" spans="1:60" ht="12.75" outlineLevel="1">
      <c r="A133" s="244">
        <v>31</v>
      </c>
      <c r="B133" s="245" t="s">
        <v>248</v>
      </c>
      <c r="C133" s="260" t="s">
        <v>249</v>
      </c>
      <c r="D133" s="246" t="s">
        <v>118</v>
      </c>
      <c r="E133" s="247">
        <v>9.95</v>
      </c>
      <c r="F133" s="248"/>
      <c r="G133" s="249">
        <f>ROUND(E133*F133,2)</f>
        <v>0</v>
      </c>
      <c r="H133" s="248"/>
      <c r="I133" s="249">
        <f>ROUND(E133*H133,2)</f>
        <v>0</v>
      </c>
      <c r="J133" s="248"/>
      <c r="K133" s="249">
        <f>ROUND(E133*J133,2)</f>
        <v>0</v>
      </c>
      <c r="L133" s="249">
        <v>21</v>
      </c>
      <c r="M133" s="249">
        <f>G133*(1+L133/100)</f>
        <v>0</v>
      </c>
      <c r="N133" s="247">
        <v>0.0002</v>
      </c>
      <c r="O133" s="247">
        <f>ROUND(E133*N133,2)</f>
        <v>0</v>
      </c>
      <c r="P133" s="247">
        <v>0</v>
      </c>
      <c r="Q133" s="247">
        <f>ROUND(E133*P133,2)</f>
        <v>0</v>
      </c>
      <c r="R133" s="249"/>
      <c r="S133" s="249" t="s">
        <v>141</v>
      </c>
      <c r="T133" s="249" t="s">
        <v>142</v>
      </c>
      <c r="U133" s="249">
        <v>0</v>
      </c>
      <c r="V133" s="250">
        <f>ROUND(E133*U133,2)</f>
        <v>0</v>
      </c>
      <c r="W133" s="232"/>
      <c r="X133" s="232" t="s">
        <v>120</v>
      </c>
      <c r="Y133" s="212"/>
      <c r="Z133" s="212"/>
      <c r="AA133" s="212"/>
      <c r="AB133" s="212"/>
      <c r="AC133" s="212"/>
      <c r="AD133" s="212"/>
      <c r="AE133" s="212"/>
      <c r="AF133" s="212"/>
      <c r="AG133" s="212" t="s">
        <v>204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ht="12.75" outlineLevel="1">
      <c r="A134" s="229"/>
      <c r="B134" s="230"/>
      <c r="C134" s="261" t="s">
        <v>250</v>
      </c>
      <c r="D134" s="233"/>
      <c r="E134" s="234">
        <v>9.95</v>
      </c>
      <c r="F134" s="232"/>
      <c r="G134" s="232"/>
      <c r="H134" s="232"/>
      <c r="I134" s="232"/>
      <c r="J134" s="232"/>
      <c r="K134" s="232"/>
      <c r="L134" s="232"/>
      <c r="M134" s="232"/>
      <c r="N134" s="231"/>
      <c r="O134" s="231"/>
      <c r="P134" s="231"/>
      <c r="Q134" s="231"/>
      <c r="R134" s="232"/>
      <c r="S134" s="232"/>
      <c r="T134" s="232"/>
      <c r="U134" s="232"/>
      <c r="V134" s="232"/>
      <c r="W134" s="232"/>
      <c r="X134" s="23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123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ht="12.75" outlineLevel="1">
      <c r="A135" s="244">
        <v>32</v>
      </c>
      <c r="B135" s="245" t="s">
        <v>251</v>
      </c>
      <c r="C135" s="260" t="s">
        <v>252</v>
      </c>
      <c r="D135" s="246" t="s">
        <v>118</v>
      </c>
      <c r="E135" s="247">
        <v>9.95</v>
      </c>
      <c r="F135" s="248"/>
      <c r="G135" s="249">
        <f>ROUND(E135*F135,2)</f>
        <v>0</v>
      </c>
      <c r="H135" s="248"/>
      <c r="I135" s="249">
        <f>ROUND(E135*H135,2)</f>
        <v>0</v>
      </c>
      <c r="J135" s="248"/>
      <c r="K135" s="249">
        <f>ROUND(E135*J135,2)</f>
        <v>0</v>
      </c>
      <c r="L135" s="249">
        <v>21</v>
      </c>
      <c r="M135" s="249">
        <f>G135*(1+L135/100)</f>
        <v>0</v>
      </c>
      <c r="N135" s="247">
        <v>0.0004</v>
      </c>
      <c r="O135" s="247">
        <f>ROUND(E135*N135,2)</f>
        <v>0</v>
      </c>
      <c r="P135" s="247">
        <v>0</v>
      </c>
      <c r="Q135" s="247">
        <f>ROUND(E135*P135,2)</f>
        <v>0</v>
      </c>
      <c r="R135" s="249"/>
      <c r="S135" s="249" t="s">
        <v>119</v>
      </c>
      <c r="T135" s="249" t="s">
        <v>119</v>
      </c>
      <c r="U135" s="249">
        <v>0.171</v>
      </c>
      <c r="V135" s="250">
        <f>ROUND(E135*U135,2)</f>
        <v>1.7</v>
      </c>
      <c r="W135" s="232"/>
      <c r="X135" s="232" t="s">
        <v>120</v>
      </c>
      <c r="Y135" s="212"/>
      <c r="Z135" s="212"/>
      <c r="AA135" s="212"/>
      <c r="AB135" s="212"/>
      <c r="AC135" s="212"/>
      <c r="AD135" s="212"/>
      <c r="AE135" s="212"/>
      <c r="AF135" s="212"/>
      <c r="AG135" s="212" t="s">
        <v>204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ht="12.75" outlineLevel="1">
      <c r="A136" s="229"/>
      <c r="B136" s="230"/>
      <c r="C136" s="261" t="s">
        <v>253</v>
      </c>
      <c r="D136" s="233"/>
      <c r="E136" s="234">
        <v>9.95</v>
      </c>
      <c r="F136" s="232"/>
      <c r="G136" s="232"/>
      <c r="H136" s="232"/>
      <c r="I136" s="232"/>
      <c r="J136" s="232"/>
      <c r="K136" s="232"/>
      <c r="L136" s="232"/>
      <c r="M136" s="232"/>
      <c r="N136" s="231"/>
      <c r="O136" s="231"/>
      <c r="P136" s="231"/>
      <c r="Q136" s="231"/>
      <c r="R136" s="232"/>
      <c r="S136" s="232"/>
      <c r="T136" s="232"/>
      <c r="U136" s="232"/>
      <c r="V136" s="232"/>
      <c r="W136" s="232"/>
      <c r="X136" s="23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123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33" ht="12.75">
      <c r="A137" s="238" t="s">
        <v>114</v>
      </c>
      <c r="B137" s="239" t="s">
        <v>82</v>
      </c>
      <c r="C137" s="259" t="s">
        <v>83</v>
      </c>
      <c r="D137" s="240"/>
      <c r="E137" s="241"/>
      <c r="F137" s="242"/>
      <c r="G137" s="242">
        <f>SUMIF(AG138:AG146,"&lt;&gt;NOR",G138:G146)</f>
        <v>0</v>
      </c>
      <c r="H137" s="242"/>
      <c r="I137" s="242">
        <f>SUM(I138:I146)</f>
        <v>0</v>
      </c>
      <c r="J137" s="242"/>
      <c r="K137" s="242">
        <f>SUM(K138:K146)</f>
        <v>0</v>
      </c>
      <c r="L137" s="242"/>
      <c r="M137" s="242">
        <f>SUM(M138:M146)</f>
        <v>0</v>
      </c>
      <c r="N137" s="241"/>
      <c r="O137" s="241">
        <f>SUM(O138:O146)</f>
        <v>0.05</v>
      </c>
      <c r="P137" s="241"/>
      <c r="Q137" s="241">
        <f>SUM(Q138:Q146)</f>
        <v>0</v>
      </c>
      <c r="R137" s="242"/>
      <c r="S137" s="242"/>
      <c r="T137" s="242"/>
      <c r="U137" s="242"/>
      <c r="V137" s="243">
        <f>SUM(V138:V146)</f>
        <v>9.620000000000001</v>
      </c>
      <c r="W137" s="237"/>
      <c r="X137" s="237"/>
      <c r="AG137" t="s">
        <v>115</v>
      </c>
    </row>
    <row r="138" spans="1:60" ht="22.5" outlineLevel="1">
      <c r="A138" s="244">
        <v>33</v>
      </c>
      <c r="B138" s="245" t="s">
        <v>254</v>
      </c>
      <c r="C138" s="260" t="s">
        <v>255</v>
      </c>
      <c r="D138" s="246" t="s">
        <v>118</v>
      </c>
      <c r="E138" s="247">
        <v>22</v>
      </c>
      <c r="F138" s="248"/>
      <c r="G138" s="249">
        <f>ROUND(E138*F138,2)</f>
        <v>0</v>
      </c>
      <c r="H138" s="248"/>
      <c r="I138" s="249">
        <f>ROUND(E138*H138,2)</f>
        <v>0</v>
      </c>
      <c r="J138" s="248"/>
      <c r="K138" s="249">
        <f>ROUND(E138*J138,2)</f>
        <v>0</v>
      </c>
      <c r="L138" s="249">
        <v>21</v>
      </c>
      <c r="M138" s="249">
        <f>G138*(1+L138/100)</f>
        <v>0</v>
      </c>
      <c r="N138" s="247">
        <v>2E-05</v>
      </c>
      <c r="O138" s="247">
        <f>ROUND(E138*N138,2)</f>
        <v>0</v>
      </c>
      <c r="P138" s="247">
        <v>0</v>
      </c>
      <c r="Q138" s="247">
        <f>ROUND(E138*P138,2)</f>
        <v>0</v>
      </c>
      <c r="R138" s="249"/>
      <c r="S138" s="249" t="s">
        <v>119</v>
      </c>
      <c r="T138" s="249" t="s">
        <v>119</v>
      </c>
      <c r="U138" s="249">
        <v>0.029</v>
      </c>
      <c r="V138" s="250">
        <f>ROUND(E138*U138,2)</f>
        <v>0.64</v>
      </c>
      <c r="W138" s="232"/>
      <c r="X138" s="232" t="s">
        <v>120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204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ht="12.75" outlineLevel="1">
      <c r="A139" s="229"/>
      <c r="B139" s="230"/>
      <c r="C139" s="261" t="s">
        <v>256</v>
      </c>
      <c r="D139" s="233"/>
      <c r="E139" s="234">
        <v>22</v>
      </c>
      <c r="F139" s="232"/>
      <c r="G139" s="232"/>
      <c r="H139" s="232"/>
      <c r="I139" s="232"/>
      <c r="J139" s="232"/>
      <c r="K139" s="232"/>
      <c r="L139" s="232"/>
      <c r="M139" s="232"/>
      <c r="N139" s="231"/>
      <c r="O139" s="231"/>
      <c r="P139" s="231"/>
      <c r="Q139" s="231"/>
      <c r="R139" s="232"/>
      <c r="S139" s="232"/>
      <c r="T139" s="232"/>
      <c r="U139" s="232"/>
      <c r="V139" s="232"/>
      <c r="W139" s="232"/>
      <c r="X139" s="23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123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ht="12.75" outlineLevel="1">
      <c r="A140" s="229"/>
      <c r="B140" s="230"/>
      <c r="C140" s="261" t="s">
        <v>257</v>
      </c>
      <c r="D140" s="233"/>
      <c r="E140" s="234"/>
      <c r="F140" s="232"/>
      <c r="G140" s="232"/>
      <c r="H140" s="232"/>
      <c r="I140" s="232"/>
      <c r="J140" s="232"/>
      <c r="K140" s="232"/>
      <c r="L140" s="232"/>
      <c r="M140" s="232"/>
      <c r="N140" s="231"/>
      <c r="O140" s="231"/>
      <c r="P140" s="231"/>
      <c r="Q140" s="231"/>
      <c r="R140" s="232"/>
      <c r="S140" s="232"/>
      <c r="T140" s="232"/>
      <c r="U140" s="232"/>
      <c r="V140" s="232"/>
      <c r="W140" s="232"/>
      <c r="X140" s="23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123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2.5" outlineLevel="1">
      <c r="A141" s="244">
        <v>34</v>
      </c>
      <c r="B141" s="245" t="s">
        <v>258</v>
      </c>
      <c r="C141" s="260" t="s">
        <v>259</v>
      </c>
      <c r="D141" s="246" t="s">
        <v>118</v>
      </c>
      <c r="E141" s="247">
        <v>66</v>
      </c>
      <c r="F141" s="248"/>
      <c r="G141" s="249">
        <f>ROUND(E141*F141,2)</f>
        <v>0</v>
      </c>
      <c r="H141" s="248"/>
      <c r="I141" s="249">
        <f>ROUND(E141*H141,2)</f>
        <v>0</v>
      </c>
      <c r="J141" s="248"/>
      <c r="K141" s="249">
        <f>ROUND(E141*J141,2)</f>
        <v>0</v>
      </c>
      <c r="L141" s="249">
        <v>21</v>
      </c>
      <c r="M141" s="249">
        <f>G141*(1+L141/100)</f>
        <v>0</v>
      </c>
      <c r="N141" s="247">
        <v>0.00035</v>
      </c>
      <c r="O141" s="247">
        <f>ROUND(E141*N141,2)</f>
        <v>0.02</v>
      </c>
      <c r="P141" s="247">
        <v>0</v>
      </c>
      <c r="Q141" s="247">
        <f>ROUND(E141*P141,2)</f>
        <v>0</v>
      </c>
      <c r="R141" s="249"/>
      <c r="S141" s="249" t="s">
        <v>119</v>
      </c>
      <c r="T141" s="249" t="s">
        <v>119</v>
      </c>
      <c r="U141" s="249">
        <v>0.0135</v>
      </c>
      <c r="V141" s="250">
        <f>ROUND(E141*U141,2)</f>
        <v>0.89</v>
      </c>
      <c r="W141" s="232"/>
      <c r="X141" s="232" t="s">
        <v>120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204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12.75" outlineLevel="1">
      <c r="A142" s="229"/>
      <c r="B142" s="230"/>
      <c r="C142" s="261" t="s">
        <v>260</v>
      </c>
      <c r="D142" s="233"/>
      <c r="E142" s="234">
        <v>66</v>
      </c>
      <c r="F142" s="232"/>
      <c r="G142" s="232"/>
      <c r="H142" s="232"/>
      <c r="I142" s="232"/>
      <c r="J142" s="232"/>
      <c r="K142" s="232"/>
      <c r="L142" s="232"/>
      <c r="M142" s="232"/>
      <c r="N142" s="231"/>
      <c r="O142" s="231"/>
      <c r="P142" s="231"/>
      <c r="Q142" s="231"/>
      <c r="R142" s="232"/>
      <c r="S142" s="232"/>
      <c r="T142" s="232"/>
      <c r="U142" s="232"/>
      <c r="V142" s="232"/>
      <c r="W142" s="232"/>
      <c r="X142" s="23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123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ht="12.75" outlineLevel="1">
      <c r="A143" s="244">
        <v>35</v>
      </c>
      <c r="B143" s="245" t="s">
        <v>261</v>
      </c>
      <c r="C143" s="260" t="s">
        <v>262</v>
      </c>
      <c r="D143" s="246" t="s">
        <v>118</v>
      </c>
      <c r="E143" s="247">
        <v>57.12</v>
      </c>
      <c r="F143" s="248"/>
      <c r="G143" s="249">
        <f>ROUND(E143*F143,2)</f>
        <v>0</v>
      </c>
      <c r="H143" s="248"/>
      <c r="I143" s="249">
        <f>ROUND(E143*H143,2)</f>
        <v>0</v>
      </c>
      <c r="J143" s="248"/>
      <c r="K143" s="249">
        <f>ROUND(E143*J143,2)</f>
        <v>0</v>
      </c>
      <c r="L143" s="249">
        <v>21</v>
      </c>
      <c r="M143" s="249">
        <f>G143*(1+L143/100)</f>
        <v>0</v>
      </c>
      <c r="N143" s="247">
        <v>0.00013</v>
      </c>
      <c r="O143" s="247">
        <f>ROUND(E143*N143,2)</f>
        <v>0.01</v>
      </c>
      <c r="P143" s="247">
        <v>0</v>
      </c>
      <c r="Q143" s="247">
        <f>ROUND(E143*P143,2)</f>
        <v>0</v>
      </c>
      <c r="R143" s="249"/>
      <c r="S143" s="249" t="s">
        <v>119</v>
      </c>
      <c r="T143" s="249" t="s">
        <v>119</v>
      </c>
      <c r="U143" s="249">
        <v>0.03248</v>
      </c>
      <c r="V143" s="250">
        <f>ROUND(E143*U143,2)</f>
        <v>1.86</v>
      </c>
      <c r="W143" s="232"/>
      <c r="X143" s="232" t="s">
        <v>120</v>
      </c>
      <c r="Y143" s="212"/>
      <c r="Z143" s="212"/>
      <c r="AA143" s="212"/>
      <c r="AB143" s="212"/>
      <c r="AC143" s="212"/>
      <c r="AD143" s="212"/>
      <c r="AE143" s="212"/>
      <c r="AF143" s="212"/>
      <c r="AG143" s="212" t="s">
        <v>204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ht="12.75" outlineLevel="1">
      <c r="A144" s="229"/>
      <c r="B144" s="230"/>
      <c r="C144" s="261" t="s">
        <v>263</v>
      </c>
      <c r="D144" s="233"/>
      <c r="E144" s="234">
        <v>26.64</v>
      </c>
      <c r="F144" s="232"/>
      <c r="G144" s="232"/>
      <c r="H144" s="232"/>
      <c r="I144" s="232"/>
      <c r="J144" s="232"/>
      <c r="K144" s="232"/>
      <c r="L144" s="232"/>
      <c r="M144" s="232"/>
      <c r="N144" s="231"/>
      <c r="O144" s="231"/>
      <c r="P144" s="231"/>
      <c r="Q144" s="231"/>
      <c r="R144" s="232"/>
      <c r="S144" s="232"/>
      <c r="T144" s="232"/>
      <c r="U144" s="232"/>
      <c r="V144" s="232"/>
      <c r="W144" s="232"/>
      <c r="X144" s="232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123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ht="12.75" outlineLevel="1">
      <c r="A145" s="229"/>
      <c r="B145" s="230"/>
      <c r="C145" s="261" t="s">
        <v>264</v>
      </c>
      <c r="D145" s="233"/>
      <c r="E145" s="234">
        <v>30.48</v>
      </c>
      <c r="F145" s="232"/>
      <c r="G145" s="232"/>
      <c r="H145" s="232"/>
      <c r="I145" s="232"/>
      <c r="J145" s="232"/>
      <c r="K145" s="232"/>
      <c r="L145" s="232"/>
      <c r="M145" s="232"/>
      <c r="N145" s="231"/>
      <c r="O145" s="231"/>
      <c r="P145" s="231"/>
      <c r="Q145" s="231"/>
      <c r="R145" s="232"/>
      <c r="S145" s="232"/>
      <c r="T145" s="232"/>
      <c r="U145" s="232"/>
      <c r="V145" s="232"/>
      <c r="W145" s="232"/>
      <c r="X145" s="232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123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ht="12.75" outlineLevel="1">
      <c r="A146" s="251">
        <v>36</v>
      </c>
      <c r="B146" s="252" t="s">
        <v>265</v>
      </c>
      <c r="C146" s="263" t="s">
        <v>266</v>
      </c>
      <c r="D146" s="253" t="s">
        <v>118</v>
      </c>
      <c r="E146" s="254">
        <v>57.12</v>
      </c>
      <c r="F146" s="255"/>
      <c r="G146" s="256">
        <f>ROUND(E146*F146,2)</f>
        <v>0</v>
      </c>
      <c r="H146" s="255"/>
      <c r="I146" s="256">
        <f>ROUND(E146*H146,2)</f>
        <v>0</v>
      </c>
      <c r="J146" s="255"/>
      <c r="K146" s="256">
        <f>ROUND(E146*J146,2)</f>
        <v>0</v>
      </c>
      <c r="L146" s="256">
        <v>21</v>
      </c>
      <c r="M146" s="256">
        <f>G146*(1+L146/100)</f>
        <v>0</v>
      </c>
      <c r="N146" s="254">
        <v>0.00031</v>
      </c>
      <c r="O146" s="254">
        <f>ROUND(E146*N146,2)</f>
        <v>0.02</v>
      </c>
      <c r="P146" s="254">
        <v>0</v>
      </c>
      <c r="Q146" s="254">
        <f>ROUND(E146*P146,2)</f>
        <v>0</v>
      </c>
      <c r="R146" s="256"/>
      <c r="S146" s="256" t="s">
        <v>119</v>
      </c>
      <c r="T146" s="256" t="s">
        <v>119</v>
      </c>
      <c r="U146" s="256">
        <v>0.10902</v>
      </c>
      <c r="V146" s="257">
        <f>ROUND(E146*U146,2)</f>
        <v>6.23</v>
      </c>
      <c r="W146" s="232"/>
      <c r="X146" s="232" t="s">
        <v>120</v>
      </c>
      <c r="Y146" s="212"/>
      <c r="Z146" s="212"/>
      <c r="AA146" s="212"/>
      <c r="AB146" s="212"/>
      <c r="AC146" s="212"/>
      <c r="AD146" s="212"/>
      <c r="AE146" s="212"/>
      <c r="AF146" s="212"/>
      <c r="AG146" s="212" t="s">
        <v>204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33" ht="12.75">
      <c r="A147" s="238" t="s">
        <v>114</v>
      </c>
      <c r="B147" s="239" t="s">
        <v>84</v>
      </c>
      <c r="C147" s="259" t="s">
        <v>85</v>
      </c>
      <c r="D147" s="240"/>
      <c r="E147" s="241"/>
      <c r="F147" s="242"/>
      <c r="G147" s="242">
        <f>SUMIF(AG148:AG155,"&lt;&gt;NOR",G148:G155)</f>
        <v>0</v>
      </c>
      <c r="H147" s="242"/>
      <c r="I147" s="242">
        <f>SUM(I148:I155)</f>
        <v>0</v>
      </c>
      <c r="J147" s="242"/>
      <c r="K147" s="242">
        <f>SUM(K148:K155)</f>
        <v>0</v>
      </c>
      <c r="L147" s="242"/>
      <c r="M147" s="242">
        <f>SUM(M148:M155)</f>
        <v>0</v>
      </c>
      <c r="N147" s="241"/>
      <c r="O147" s="241">
        <f>SUM(O148:O155)</f>
        <v>0</v>
      </c>
      <c r="P147" s="241"/>
      <c r="Q147" s="241">
        <f>SUM(Q148:Q155)</f>
        <v>0</v>
      </c>
      <c r="R147" s="242"/>
      <c r="S147" s="242"/>
      <c r="T147" s="242"/>
      <c r="U147" s="242"/>
      <c r="V147" s="243">
        <f>SUM(V148:V155)</f>
        <v>20.610000000000003</v>
      </c>
      <c r="W147" s="237"/>
      <c r="X147" s="237"/>
      <c r="AG147" t="s">
        <v>115</v>
      </c>
    </row>
    <row r="148" spans="1:60" ht="12.75" outlineLevel="1">
      <c r="A148" s="251">
        <v>37</v>
      </c>
      <c r="B148" s="252" t="s">
        <v>267</v>
      </c>
      <c r="C148" s="263" t="s">
        <v>268</v>
      </c>
      <c r="D148" s="253" t="s">
        <v>201</v>
      </c>
      <c r="E148" s="254">
        <v>4.17862</v>
      </c>
      <c r="F148" s="255"/>
      <c r="G148" s="256">
        <f>ROUND(E148*F148,2)</f>
        <v>0</v>
      </c>
      <c r="H148" s="255"/>
      <c r="I148" s="256">
        <f>ROUND(E148*H148,2)</f>
        <v>0</v>
      </c>
      <c r="J148" s="255"/>
      <c r="K148" s="256">
        <f>ROUND(E148*J148,2)</f>
        <v>0</v>
      </c>
      <c r="L148" s="256">
        <v>21</v>
      </c>
      <c r="M148" s="256">
        <f>G148*(1+L148/100)</f>
        <v>0</v>
      </c>
      <c r="N148" s="254">
        <v>0</v>
      </c>
      <c r="O148" s="254">
        <f>ROUND(E148*N148,2)</f>
        <v>0</v>
      </c>
      <c r="P148" s="254">
        <v>0</v>
      </c>
      <c r="Q148" s="254">
        <f>ROUND(E148*P148,2)</f>
        <v>0</v>
      </c>
      <c r="R148" s="256"/>
      <c r="S148" s="256" t="s">
        <v>119</v>
      </c>
      <c r="T148" s="256" t="s">
        <v>119</v>
      </c>
      <c r="U148" s="256">
        <v>2.009</v>
      </c>
      <c r="V148" s="257">
        <f>ROUND(E148*U148,2)</f>
        <v>8.39</v>
      </c>
      <c r="W148" s="232"/>
      <c r="X148" s="232" t="s">
        <v>120</v>
      </c>
      <c r="Y148" s="212"/>
      <c r="Z148" s="212"/>
      <c r="AA148" s="212"/>
      <c r="AB148" s="212"/>
      <c r="AC148" s="212"/>
      <c r="AD148" s="212"/>
      <c r="AE148" s="212"/>
      <c r="AF148" s="212"/>
      <c r="AG148" s="212" t="s">
        <v>269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ht="12.75" outlineLevel="1">
      <c r="A149" s="251">
        <v>38</v>
      </c>
      <c r="B149" s="252" t="s">
        <v>270</v>
      </c>
      <c r="C149" s="263" t="s">
        <v>271</v>
      </c>
      <c r="D149" s="253" t="s">
        <v>201</v>
      </c>
      <c r="E149" s="254">
        <v>4.17862</v>
      </c>
      <c r="F149" s="255"/>
      <c r="G149" s="256">
        <f>ROUND(E149*F149,2)</f>
        <v>0</v>
      </c>
      <c r="H149" s="255"/>
      <c r="I149" s="256">
        <f>ROUND(E149*H149,2)</f>
        <v>0</v>
      </c>
      <c r="J149" s="255"/>
      <c r="K149" s="256">
        <f>ROUND(E149*J149,2)</f>
        <v>0</v>
      </c>
      <c r="L149" s="256">
        <v>21</v>
      </c>
      <c r="M149" s="256">
        <f>G149*(1+L149/100)</f>
        <v>0</v>
      </c>
      <c r="N149" s="254">
        <v>0</v>
      </c>
      <c r="O149" s="254">
        <f>ROUND(E149*N149,2)</f>
        <v>0</v>
      </c>
      <c r="P149" s="254">
        <v>0</v>
      </c>
      <c r="Q149" s="254">
        <f>ROUND(E149*P149,2)</f>
        <v>0</v>
      </c>
      <c r="R149" s="256"/>
      <c r="S149" s="256" t="s">
        <v>119</v>
      </c>
      <c r="T149" s="256" t="s">
        <v>119</v>
      </c>
      <c r="U149" s="256">
        <v>0.959</v>
      </c>
      <c r="V149" s="257">
        <f>ROUND(E149*U149,2)</f>
        <v>4.01</v>
      </c>
      <c r="W149" s="232"/>
      <c r="X149" s="232" t="s">
        <v>120</v>
      </c>
      <c r="Y149" s="212"/>
      <c r="Z149" s="212"/>
      <c r="AA149" s="212"/>
      <c r="AB149" s="212"/>
      <c r="AC149" s="212"/>
      <c r="AD149" s="212"/>
      <c r="AE149" s="212"/>
      <c r="AF149" s="212"/>
      <c r="AG149" s="212" t="s">
        <v>269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ht="12.75" outlineLevel="1">
      <c r="A150" s="251">
        <v>39</v>
      </c>
      <c r="B150" s="252" t="s">
        <v>272</v>
      </c>
      <c r="C150" s="263" t="s">
        <v>273</v>
      </c>
      <c r="D150" s="253" t="s">
        <v>201</v>
      </c>
      <c r="E150" s="254">
        <v>4.17862</v>
      </c>
      <c r="F150" s="255"/>
      <c r="G150" s="256">
        <f>ROUND(E150*F150,2)</f>
        <v>0</v>
      </c>
      <c r="H150" s="255"/>
      <c r="I150" s="256">
        <f>ROUND(E150*H150,2)</f>
        <v>0</v>
      </c>
      <c r="J150" s="255"/>
      <c r="K150" s="256">
        <f>ROUND(E150*J150,2)</f>
        <v>0</v>
      </c>
      <c r="L150" s="256">
        <v>21</v>
      </c>
      <c r="M150" s="256">
        <f>G150*(1+L150/100)</f>
        <v>0</v>
      </c>
      <c r="N150" s="254">
        <v>0</v>
      </c>
      <c r="O150" s="254">
        <f>ROUND(E150*N150,2)</f>
        <v>0</v>
      </c>
      <c r="P150" s="254">
        <v>0</v>
      </c>
      <c r="Q150" s="254">
        <f>ROUND(E150*P150,2)</f>
        <v>0</v>
      </c>
      <c r="R150" s="256"/>
      <c r="S150" s="256" t="s">
        <v>119</v>
      </c>
      <c r="T150" s="256" t="s">
        <v>119</v>
      </c>
      <c r="U150" s="256">
        <v>0.49</v>
      </c>
      <c r="V150" s="257">
        <f>ROUND(E150*U150,2)</f>
        <v>2.05</v>
      </c>
      <c r="W150" s="232"/>
      <c r="X150" s="232" t="s">
        <v>120</v>
      </c>
      <c r="Y150" s="212"/>
      <c r="Z150" s="212"/>
      <c r="AA150" s="212"/>
      <c r="AB150" s="212"/>
      <c r="AC150" s="212"/>
      <c r="AD150" s="212"/>
      <c r="AE150" s="212"/>
      <c r="AF150" s="212"/>
      <c r="AG150" s="212" t="s">
        <v>269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ht="12.75" outlineLevel="1">
      <c r="A151" s="251">
        <v>40</v>
      </c>
      <c r="B151" s="252" t="s">
        <v>274</v>
      </c>
      <c r="C151" s="263" t="s">
        <v>275</v>
      </c>
      <c r="D151" s="253" t="s">
        <v>201</v>
      </c>
      <c r="E151" s="254">
        <v>58.50073</v>
      </c>
      <c r="F151" s="255"/>
      <c r="G151" s="256">
        <f>ROUND(E151*F151,2)</f>
        <v>0</v>
      </c>
      <c r="H151" s="255"/>
      <c r="I151" s="256">
        <f>ROUND(E151*H151,2)</f>
        <v>0</v>
      </c>
      <c r="J151" s="255"/>
      <c r="K151" s="256">
        <f>ROUND(E151*J151,2)</f>
        <v>0</v>
      </c>
      <c r="L151" s="256">
        <v>21</v>
      </c>
      <c r="M151" s="256">
        <f>G151*(1+L151/100)</f>
        <v>0</v>
      </c>
      <c r="N151" s="254">
        <v>0</v>
      </c>
      <c r="O151" s="254">
        <f>ROUND(E151*N151,2)</f>
        <v>0</v>
      </c>
      <c r="P151" s="254">
        <v>0</v>
      </c>
      <c r="Q151" s="254">
        <f>ROUND(E151*P151,2)</f>
        <v>0</v>
      </c>
      <c r="R151" s="256"/>
      <c r="S151" s="256" t="s">
        <v>119</v>
      </c>
      <c r="T151" s="256" t="s">
        <v>119</v>
      </c>
      <c r="U151" s="256">
        <v>0</v>
      </c>
      <c r="V151" s="257">
        <f>ROUND(E151*U151,2)</f>
        <v>0</v>
      </c>
      <c r="W151" s="232"/>
      <c r="X151" s="232" t="s">
        <v>120</v>
      </c>
      <c r="Y151" s="212"/>
      <c r="Z151" s="212"/>
      <c r="AA151" s="212"/>
      <c r="AB151" s="212"/>
      <c r="AC151" s="212"/>
      <c r="AD151" s="212"/>
      <c r="AE151" s="212"/>
      <c r="AF151" s="212"/>
      <c r="AG151" s="212" t="s">
        <v>269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ht="12.75" outlineLevel="1">
      <c r="A152" s="251">
        <v>41</v>
      </c>
      <c r="B152" s="252" t="s">
        <v>276</v>
      </c>
      <c r="C152" s="263" t="s">
        <v>277</v>
      </c>
      <c r="D152" s="253" t="s">
        <v>201</v>
      </c>
      <c r="E152" s="254">
        <v>4.17862</v>
      </c>
      <c r="F152" s="255"/>
      <c r="G152" s="256">
        <f>ROUND(E152*F152,2)</f>
        <v>0</v>
      </c>
      <c r="H152" s="255"/>
      <c r="I152" s="256">
        <f>ROUND(E152*H152,2)</f>
        <v>0</v>
      </c>
      <c r="J152" s="255"/>
      <c r="K152" s="256">
        <f>ROUND(E152*J152,2)</f>
        <v>0</v>
      </c>
      <c r="L152" s="256">
        <v>21</v>
      </c>
      <c r="M152" s="256">
        <f>G152*(1+L152/100)</f>
        <v>0</v>
      </c>
      <c r="N152" s="254">
        <v>0</v>
      </c>
      <c r="O152" s="254">
        <f>ROUND(E152*N152,2)</f>
        <v>0</v>
      </c>
      <c r="P152" s="254">
        <v>0</v>
      </c>
      <c r="Q152" s="254">
        <f>ROUND(E152*P152,2)</f>
        <v>0</v>
      </c>
      <c r="R152" s="256"/>
      <c r="S152" s="256" t="s">
        <v>119</v>
      </c>
      <c r="T152" s="256" t="s">
        <v>119</v>
      </c>
      <c r="U152" s="256">
        <v>0.942</v>
      </c>
      <c r="V152" s="257">
        <f>ROUND(E152*U152,2)</f>
        <v>3.94</v>
      </c>
      <c r="W152" s="232"/>
      <c r="X152" s="232" t="s">
        <v>120</v>
      </c>
      <c r="Y152" s="212"/>
      <c r="Z152" s="212"/>
      <c r="AA152" s="212"/>
      <c r="AB152" s="212"/>
      <c r="AC152" s="212"/>
      <c r="AD152" s="212"/>
      <c r="AE152" s="212"/>
      <c r="AF152" s="212"/>
      <c r="AG152" s="212" t="s">
        <v>269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12.75" outlineLevel="1">
      <c r="A153" s="251">
        <v>42</v>
      </c>
      <c r="B153" s="252" t="s">
        <v>278</v>
      </c>
      <c r="C153" s="263" t="s">
        <v>279</v>
      </c>
      <c r="D153" s="253" t="s">
        <v>201</v>
      </c>
      <c r="E153" s="254">
        <v>20.89312</v>
      </c>
      <c r="F153" s="255"/>
      <c r="G153" s="256">
        <f>ROUND(E153*F153,2)</f>
        <v>0</v>
      </c>
      <c r="H153" s="255"/>
      <c r="I153" s="256">
        <f>ROUND(E153*H153,2)</f>
        <v>0</v>
      </c>
      <c r="J153" s="255"/>
      <c r="K153" s="256">
        <f>ROUND(E153*J153,2)</f>
        <v>0</v>
      </c>
      <c r="L153" s="256">
        <v>21</v>
      </c>
      <c r="M153" s="256">
        <f>G153*(1+L153/100)</f>
        <v>0</v>
      </c>
      <c r="N153" s="254">
        <v>0</v>
      </c>
      <c r="O153" s="254">
        <f>ROUND(E153*N153,2)</f>
        <v>0</v>
      </c>
      <c r="P153" s="254">
        <v>0</v>
      </c>
      <c r="Q153" s="254">
        <f>ROUND(E153*P153,2)</f>
        <v>0</v>
      </c>
      <c r="R153" s="256"/>
      <c r="S153" s="256" t="s">
        <v>119</v>
      </c>
      <c r="T153" s="256" t="s">
        <v>119</v>
      </c>
      <c r="U153" s="256">
        <v>0.105</v>
      </c>
      <c r="V153" s="257">
        <f>ROUND(E153*U153,2)</f>
        <v>2.19</v>
      </c>
      <c r="W153" s="232"/>
      <c r="X153" s="232" t="s">
        <v>120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269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12.75" outlineLevel="1">
      <c r="A154" s="251">
        <v>43</v>
      </c>
      <c r="B154" s="252" t="s">
        <v>280</v>
      </c>
      <c r="C154" s="263" t="s">
        <v>281</v>
      </c>
      <c r="D154" s="253" t="s">
        <v>201</v>
      </c>
      <c r="E154" s="254">
        <v>4.17862</v>
      </c>
      <c r="F154" s="255"/>
      <c r="G154" s="256">
        <f>ROUND(E154*F154,2)</f>
        <v>0</v>
      </c>
      <c r="H154" s="255"/>
      <c r="I154" s="256">
        <f>ROUND(E154*H154,2)</f>
        <v>0</v>
      </c>
      <c r="J154" s="255"/>
      <c r="K154" s="256">
        <f>ROUND(E154*J154,2)</f>
        <v>0</v>
      </c>
      <c r="L154" s="256">
        <v>21</v>
      </c>
      <c r="M154" s="256">
        <f>G154*(1+L154/100)</f>
        <v>0</v>
      </c>
      <c r="N154" s="254">
        <v>0</v>
      </c>
      <c r="O154" s="254">
        <f>ROUND(E154*N154,2)</f>
        <v>0</v>
      </c>
      <c r="P154" s="254">
        <v>0</v>
      </c>
      <c r="Q154" s="254">
        <f>ROUND(E154*P154,2)</f>
        <v>0</v>
      </c>
      <c r="R154" s="256"/>
      <c r="S154" s="256" t="s">
        <v>119</v>
      </c>
      <c r="T154" s="256" t="s">
        <v>119</v>
      </c>
      <c r="U154" s="256">
        <v>0.006</v>
      </c>
      <c r="V154" s="257">
        <f>ROUND(E154*U154,2)</f>
        <v>0.03</v>
      </c>
      <c r="W154" s="232"/>
      <c r="X154" s="232" t="s">
        <v>120</v>
      </c>
      <c r="Y154" s="212"/>
      <c r="Z154" s="212"/>
      <c r="AA154" s="212"/>
      <c r="AB154" s="212"/>
      <c r="AC154" s="212"/>
      <c r="AD154" s="212"/>
      <c r="AE154" s="212"/>
      <c r="AF154" s="212"/>
      <c r="AG154" s="212" t="s">
        <v>269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ht="12.75" outlineLevel="1">
      <c r="A155" s="251">
        <v>44</v>
      </c>
      <c r="B155" s="252" t="s">
        <v>282</v>
      </c>
      <c r="C155" s="263" t="s">
        <v>283</v>
      </c>
      <c r="D155" s="253" t="s">
        <v>201</v>
      </c>
      <c r="E155" s="254">
        <v>4.17862</v>
      </c>
      <c r="F155" s="255"/>
      <c r="G155" s="256">
        <f>ROUND(E155*F155,2)</f>
        <v>0</v>
      </c>
      <c r="H155" s="255"/>
      <c r="I155" s="256">
        <f>ROUND(E155*H155,2)</f>
        <v>0</v>
      </c>
      <c r="J155" s="255"/>
      <c r="K155" s="256">
        <f>ROUND(E155*J155,2)</f>
        <v>0</v>
      </c>
      <c r="L155" s="256">
        <v>21</v>
      </c>
      <c r="M155" s="256">
        <f>G155*(1+L155/100)</f>
        <v>0</v>
      </c>
      <c r="N155" s="254">
        <v>0</v>
      </c>
      <c r="O155" s="254">
        <f>ROUND(E155*N155,2)</f>
        <v>0</v>
      </c>
      <c r="P155" s="254">
        <v>0</v>
      </c>
      <c r="Q155" s="254">
        <f>ROUND(E155*P155,2)</f>
        <v>0</v>
      </c>
      <c r="R155" s="256"/>
      <c r="S155" s="256" t="s">
        <v>284</v>
      </c>
      <c r="T155" s="256" t="s">
        <v>284</v>
      </c>
      <c r="U155" s="256">
        <v>0</v>
      </c>
      <c r="V155" s="257">
        <f>ROUND(E155*U155,2)</f>
        <v>0</v>
      </c>
      <c r="W155" s="232"/>
      <c r="X155" s="232" t="s">
        <v>120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269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33" ht="12.75">
      <c r="A156" s="238" t="s">
        <v>114</v>
      </c>
      <c r="B156" s="239" t="s">
        <v>87</v>
      </c>
      <c r="C156" s="259" t="s">
        <v>29</v>
      </c>
      <c r="D156" s="240"/>
      <c r="E156" s="241"/>
      <c r="F156" s="242"/>
      <c r="G156" s="242">
        <f>SUMIF(AG157:AG165,"&lt;&gt;NOR",G157:G165)</f>
        <v>0</v>
      </c>
      <c r="H156" s="242"/>
      <c r="I156" s="242">
        <f>SUM(I157:I165)</f>
        <v>0</v>
      </c>
      <c r="J156" s="242"/>
      <c r="K156" s="242">
        <f>SUM(K157:K165)</f>
        <v>0</v>
      </c>
      <c r="L156" s="242"/>
      <c r="M156" s="242">
        <f>SUM(M157:M165)</f>
        <v>0</v>
      </c>
      <c r="N156" s="241"/>
      <c r="O156" s="241">
        <f>SUM(O157:O165)</f>
        <v>0</v>
      </c>
      <c r="P156" s="241"/>
      <c r="Q156" s="241">
        <f>SUM(Q157:Q165)</f>
        <v>0</v>
      </c>
      <c r="R156" s="242"/>
      <c r="S156" s="242"/>
      <c r="T156" s="242"/>
      <c r="U156" s="242"/>
      <c r="V156" s="243">
        <f>SUM(V157:V165)</f>
        <v>0</v>
      </c>
      <c r="W156" s="237"/>
      <c r="X156" s="237"/>
      <c r="AG156" t="s">
        <v>115</v>
      </c>
    </row>
    <row r="157" spans="1:60" ht="12.75" outlineLevel="1">
      <c r="A157" s="251">
        <v>45</v>
      </c>
      <c r="B157" s="252" t="s">
        <v>285</v>
      </c>
      <c r="C157" s="263" t="s">
        <v>286</v>
      </c>
      <c r="D157" s="253" t="s">
        <v>287</v>
      </c>
      <c r="E157" s="254">
        <v>1</v>
      </c>
      <c r="F157" s="255"/>
      <c r="G157" s="256">
        <f>ROUND(E157*F157,2)</f>
        <v>0</v>
      </c>
      <c r="H157" s="255"/>
      <c r="I157" s="256">
        <f>ROUND(E157*H157,2)</f>
        <v>0</v>
      </c>
      <c r="J157" s="255"/>
      <c r="K157" s="256">
        <f>ROUND(E157*J157,2)</f>
        <v>0</v>
      </c>
      <c r="L157" s="256">
        <v>21</v>
      </c>
      <c r="M157" s="256">
        <f>G157*(1+L157/100)</f>
        <v>0</v>
      </c>
      <c r="N157" s="254">
        <v>0</v>
      </c>
      <c r="O157" s="254">
        <f>ROUND(E157*N157,2)</f>
        <v>0</v>
      </c>
      <c r="P157" s="254">
        <v>0</v>
      </c>
      <c r="Q157" s="254">
        <f>ROUND(E157*P157,2)</f>
        <v>0</v>
      </c>
      <c r="R157" s="256"/>
      <c r="S157" s="256" t="s">
        <v>141</v>
      </c>
      <c r="T157" s="256" t="s">
        <v>142</v>
      </c>
      <c r="U157" s="256">
        <v>0</v>
      </c>
      <c r="V157" s="257">
        <f>ROUND(E157*U157,2)</f>
        <v>0</v>
      </c>
      <c r="W157" s="232"/>
      <c r="X157" s="232" t="s">
        <v>288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289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ht="12.75" outlineLevel="1">
      <c r="A158" s="251">
        <v>46</v>
      </c>
      <c r="B158" s="252" t="s">
        <v>290</v>
      </c>
      <c r="C158" s="263" t="s">
        <v>291</v>
      </c>
      <c r="D158" s="253" t="s">
        <v>287</v>
      </c>
      <c r="E158" s="254">
        <v>1</v>
      </c>
      <c r="F158" s="255"/>
      <c r="G158" s="256">
        <f>ROUND(E158*F158,2)</f>
        <v>0</v>
      </c>
      <c r="H158" s="255"/>
      <c r="I158" s="256">
        <f>ROUND(E158*H158,2)</f>
        <v>0</v>
      </c>
      <c r="J158" s="255"/>
      <c r="K158" s="256">
        <f>ROUND(E158*J158,2)</f>
        <v>0</v>
      </c>
      <c r="L158" s="256">
        <v>21</v>
      </c>
      <c r="M158" s="256">
        <f>G158*(1+L158/100)</f>
        <v>0</v>
      </c>
      <c r="N158" s="254">
        <v>0</v>
      </c>
      <c r="O158" s="254">
        <f>ROUND(E158*N158,2)</f>
        <v>0</v>
      </c>
      <c r="P158" s="254">
        <v>0</v>
      </c>
      <c r="Q158" s="254">
        <f>ROUND(E158*P158,2)</f>
        <v>0</v>
      </c>
      <c r="R158" s="256"/>
      <c r="S158" s="256" t="s">
        <v>141</v>
      </c>
      <c r="T158" s="256" t="s">
        <v>142</v>
      </c>
      <c r="U158" s="256">
        <v>0</v>
      </c>
      <c r="V158" s="257">
        <f>ROUND(E158*U158,2)</f>
        <v>0</v>
      </c>
      <c r="W158" s="232"/>
      <c r="X158" s="232" t="s">
        <v>288</v>
      </c>
      <c r="Y158" s="212"/>
      <c r="Z158" s="212"/>
      <c r="AA158" s="212"/>
      <c r="AB158" s="212"/>
      <c r="AC158" s="212"/>
      <c r="AD158" s="212"/>
      <c r="AE158" s="212"/>
      <c r="AF158" s="212"/>
      <c r="AG158" s="212" t="s">
        <v>289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12.75" outlineLevel="1">
      <c r="A159" s="251">
        <v>47</v>
      </c>
      <c r="B159" s="252" t="s">
        <v>292</v>
      </c>
      <c r="C159" s="263" t="s">
        <v>293</v>
      </c>
      <c r="D159" s="253" t="s">
        <v>287</v>
      </c>
      <c r="E159" s="254">
        <v>1</v>
      </c>
      <c r="F159" s="255"/>
      <c r="G159" s="256">
        <f>ROUND(E159*F159,2)</f>
        <v>0</v>
      </c>
      <c r="H159" s="255"/>
      <c r="I159" s="256">
        <f>ROUND(E159*H159,2)</f>
        <v>0</v>
      </c>
      <c r="J159" s="255"/>
      <c r="K159" s="256">
        <f>ROUND(E159*J159,2)</f>
        <v>0</v>
      </c>
      <c r="L159" s="256">
        <v>21</v>
      </c>
      <c r="M159" s="256">
        <f>G159*(1+L159/100)</f>
        <v>0</v>
      </c>
      <c r="N159" s="254">
        <v>0</v>
      </c>
      <c r="O159" s="254">
        <f>ROUND(E159*N159,2)</f>
        <v>0</v>
      </c>
      <c r="P159" s="254">
        <v>0</v>
      </c>
      <c r="Q159" s="254">
        <f>ROUND(E159*P159,2)</f>
        <v>0</v>
      </c>
      <c r="R159" s="256"/>
      <c r="S159" s="256" t="s">
        <v>141</v>
      </c>
      <c r="T159" s="256" t="s">
        <v>142</v>
      </c>
      <c r="U159" s="256">
        <v>0</v>
      </c>
      <c r="V159" s="257">
        <f>ROUND(E159*U159,2)</f>
        <v>0</v>
      </c>
      <c r="W159" s="232"/>
      <c r="X159" s="232" t="s">
        <v>288</v>
      </c>
      <c r="Y159" s="212"/>
      <c r="Z159" s="212"/>
      <c r="AA159" s="212"/>
      <c r="AB159" s="212"/>
      <c r="AC159" s="212"/>
      <c r="AD159" s="212"/>
      <c r="AE159" s="212"/>
      <c r="AF159" s="212"/>
      <c r="AG159" s="212" t="s">
        <v>289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ht="12.75" outlineLevel="1">
      <c r="A160" s="251">
        <v>48</v>
      </c>
      <c r="B160" s="252" t="s">
        <v>294</v>
      </c>
      <c r="C160" s="263" t="s">
        <v>295</v>
      </c>
      <c r="D160" s="253" t="s">
        <v>287</v>
      </c>
      <c r="E160" s="254">
        <v>1</v>
      </c>
      <c r="F160" s="255"/>
      <c r="G160" s="256">
        <f>ROUND(E160*F160,2)</f>
        <v>0</v>
      </c>
      <c r="H160" s="255"/>
      <c r="I160" s="256">
        <f>ROUND(E160*H160,2)</f>
        <v>0</v>
      </c>
      <c r="J160" s="255"/>
      <c r="K160" s="256">
        <f>ROUND(E160*J160,2)</f>
        <v>0</v>
      </c>
      <c r="L160" s="256">
        <v>21</v>
      </c>
      <c r="M160" s="256">
        <f>G160*(1+L160/100)</f>
        <v>0</v>
      </c>
      <c r="N160" s="254">
        <v>0</v>
      </c>
      <c r="O160" s="254">
        <f>ROUND(E160*N160,2)</f>
        <v>0</v>
      </c>
      <c r="P160" s="254">
        <v>0</v>
      </c>
      <c r="Q160" s="254">
        <f>ROUND(E160*P160,2)</f>
        <v>0</v>
      </c>
      <c r="R160" s="256"/>
      <c r="S160" s="256" t="s">
        <v>141</v>
      </c>
      <c r="T160" s="256" t="s">
        <v>142</v>
      </c>
      <c r="U160" s="256">
        <v>0</v>
      </c>
      <c r="V160" s="257">
        <f>ROUND(E160*U160,2)</f>
        <v>0</v>
      </c>
      <c r="W160" s="232"/>
      <c r="X160" s="232" t="s">
        <v>288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289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ht="12.75" outlineLevel="1">
      <c r="A161" s="251">
        <v>49</v>
      </c>
      <c r="B161" s="252" t="s">
        <v>296</v>
      </c>
      <c r="C161" s="263" t="s">
        <v>297</v>
      </c>
      <c r="D161" s="253" t="s">
        <v>287</v>
      </c>
      <c r="E161" s="254">
        <v>1</v>
      </c>
      <c r="F161" s="255"/>
      <c r="G161" s="256">
        <f>ROUND(E161*F161,2)</f>
        <v>0</v>
      </c>
      <c r="H161" s="255"/>
      <c r="I161" s="256">
        <f>ROUND(E161*H161,2)</f>
        <v>0</v>
      </c>
      <c r="J161" s="255"/>
      <c r="K161" s="256">
        <f>ROUND(E161*J161,2)</f>
        <v>0</v>
      </c>
      <c r="L161" s="256">
        <v>21</v>
      </c>
      <c r="M161" s="256">
        <f>G161*(1+L161/100)</f>
        <v>0</v>
      </c>
      <c r="N161" s="254">
        <v>0</v>
      </c>
      <c r="O161" s="254">
        <f>ROUND(E161*N161,2)</f>
        <v>0</v>
      </c>
      <c r="P161" s="254">
        <v>0</v>
      </c>
      <c r="Q161" s="254">
        <f>ROUND(E161*P161,2)</f>
        <v>0</v>
      </c>
      <c r="R161" s="256"/>
      <c r="S161" s="256" t="s">
        <v>119</v>
      </c>
      <c r="T161" s="256" t="s">
        <v>142</v>
      </c>
      <c r="U161" s="256">
        <v>0</v>
      </c>
      <c r="V161" s="257">
        <f>ROUND(E161*U161,2)</f>
        <v>0</v>
      </c>
      <c r="W161" s="232"/>
      <c r="X161" s="232" t="s">
        <v>288</v>
      </c>
      <c r="Y161" s="212"/>
      <c r="Z161" s="212"/>
      <c r="AA161" s="212"/>
      <c r="AB161" s="212"/>
      <c r="AC161" s="212"/>
      <c r="AD161" s="212"/>
      <c r="AE161" s="212"/>
      <c r="AF161" s="212"/>
      <c r="AG161" s="212" t="s">
        <v>298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ht="12.75" outlineLevel="1">
      <c r="A162" s="251">
        <v>50</v>
      </c>
      <c r="B162" s="252" t="s">
        <v>299</v>
      </c>
      <c r="C162" s="263" t="s">
        <v>300</v>
      </c>
      <c r="D162" s="253" t="s">
        <v>287</v>
      </c>
      <c r="E162" s="254">
        <v>1</v>
      </c>
      <c r="F162" s="255"/>
      <c r="G162" s="256">
        <f>ROUND(E162*F162,2)</f>
        <v>0</v>
      </c>
      <c r="H162" s="255"/>
      <c r="I162" s="256">
        <f>ROUND(E162*H162,2)</f>
        <v>0</v>
      </c>
      <c r="J162" s="255"/>
      <c r="K162" s="256">
        <f>ROUND(E162*J162,2)</f>
        <v>0</v>
      </c>
      <c r="L162" s="256">
        <v>21</v>
      </c>
      <c r="M162" s="256">
        <f>G162*(1+L162/100)</f>
        <v>0</v>
      </c>
      <c r="N162" s="254">
        <v>0</v>
      </c>
      <c r="O162" s="254">
        <f>ROUND(E162*N162,2)</f>
        <v>0</v>
      </c>
      <c r="P162" s="254">
        <v>0</v>
      </c>
      <c r="Q162" s="254">
        <f>ROUND(E162*P162,2)</f>
        <v>0</v>
      </c>
      <c r="R162" s="256"/>
      <c r="S162" s="256" t="s">
        <v>141</v>
      </c>
      <c r="T162" s="256" t="s">
        <v>142</v>
      </c>
      <c r="U162" s="256">
        <v>0</v>
      </c>
      <c r="V162" s="257">
        <f>ROUND(E162*U162,2)</f>
        <v>0</v>
      </c>
      <c r="W162" s="232"/>
      <c r="X162" s="232" t="s">
        <v>288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289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12.75" outlineLevel="1">
      <c r="A163" s="251">
        <v>51</v>
      </c>
      <c r="B163" s="252" t="s">
        <v>301</v>
      </c>
      <c r="C163" s="263" t="s">
        <v>302</v>
      </c>
      <c r="D163" s="253" t="s">
        <v>287</v>
      </c>
      <c r="E163" s="254">
        <v>1</v>
      </c>
      <c r="F163" s="255"/>
      <c r="G163" s="256">
        <f>ROUND(E163*F163,2)</f>
        <v>0</v>
      </c>
      <c r="H163" s="255"/>
      <c r="I163" s="256">
        <f>ROUND(E163*H163,2)</f>
        <v>0</v>
      </c>
      <c r="J163" s="255"/>
      <c r="K163" s="256">
        <f>ROUND(E163*J163,2)</f>
        <v>0</v>
      </c>
      <c r="L163" s="256">
        <v>21</v>
      </c>
      <c r="M163" s="256">
        <f>G163*(1+L163/100)</f>
        <v>0</v>
      </c>
      <c r="N163" s="254">
        <v>0</v>
      </c>
      <c r="O163" s="254">
        <f>ROUND(E163*N163,2)</f>
        <v>0</v>
      </c>
      <c r="P163" s="254">
        <v>0</v>
      </c>
      <c r="Q163" s="254">
        <f>ROUND(E163*P163,2)</f>
        <v>0</v>
      </c>
      <c r="R163" s="256"/>
      <c r="S163" s="256" t="s">
        <v>141</v>
      </c>
      <c r="T163" s="256" t="s">
        <v>142</v>
      </c>
      <c r="U163" s="256">
        <v>0</v>
      </c>
      <c r="V163" s="257">
        <f>ROUND(E163*U163,2)</f>
        <v>0</v>
      </c>
      <c r="W163" s="232"/>
      <c r="X163" s="232" t="s">
        <v>288</v>
      </c>
      <c r="Y163" s="212"/>
      <c r="Z163" s="212"/>
      <c r="AA163" s="212"/>
      <c r="AB163" s="212"/>
      <c r="AC163" s="212"/>
      <c r="AD163" s="212"/>
      <c r="AE163" s="212"/>
      <c r="AF163" s="212"/>
      <c r="AG163" s="212" t="s">
        <v>289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ht="12.75" outlineLevel="1">
      <c r="A164" s="251">
        <v>52</v>
      </c>
      <c r="B164" s="252" t="s">
        <v>303</v>
      </c>
      <c r="C164" s="263" t="s">
        <v>304</v>
      </c>
      <c r="D164" s="253" t="s">
        <v>287</v>
      </c>
      <c r="E164" s="254">
        <v>1</v>
      </c>
      <c r="F164" s="255"/>
      <c r="G164" s="256">
        <f>ROUND(E164*F164,2)</f>
        <v>0</v>
      </c>
      <c r="H164" s="255"/>
      <c r="I164" s="256">
        <f>ROUND(E164*H164,2)</f>
        <v>0</v>
      </c>
      <c r="J164" s="255"/>
      <c r="K164" s="256">
        <f>ROUND(E164*J164,2)</f>
        <v>0</v>
      </c>
      <c r="L164" s="256">
        <v>21</v>
      </c>
      <c r="M164" s="256">
        <f>G164*(1+L164/100)</f>
        <v>0</v>
      </c>
      <c r="N164" s="254">
        <v>0</v>
      </c>
      <c r="O164" s="254">
        <f>ROUND(E164*N164,2)</f>
        <v>0</v>
      </c>
      <c r="P164" s="254">
        <v>0</v>
      </c>
      <c r="Q164" s="254">
        <f>ROUND(E164*P164,2)</f>
        <v>0</v>
      </c>
      <c r="R164" s="256"/>
      <c r="S164" s="256" t="s">
        <v>141</v>
      </c>
      <c r="T164" s="256" t="s">
        <v>142</v>
      </c>
      <c r="U164" s="256">
        <v>0</v>
      </c>
      <c r="V164" s="257">
        <f>ROUND(E164*U164,2)</f>
        <v>0</v>
      </c>
      <c r="W164" s="232"/>
      <c r="X164" s="232" t="s">
        <v>288</v>
      </c>
      <c r="Y164" s="212"/>
      <c r="Z164" s="212"/>
      <c r="AA164" s="212"/>
      <c r="AB164" s="212"/>
      <c r="AC164" s="212"/>
      <c r="AD164" s="212"/>
      <c r="AE164" s="212"/>
      <c r="AF164" s="212"/>
      <c r="AG164" s="212" t="s">
        <v>289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ht="12.75" outlineLevel="1">
      <c r="A165" s="244">
        <v>53</v>
      </c>
      <c r="B165" s="245" t="s">
        <v>305</v>
      </c>
      <c r="C165" s="260" t="s">
        <v>306</v>
      </c>
      <c r="D165" s="246" t="s">
        <v>287</v>
      </c>
      <c r="E165" s="247">
        <v>1</v>
      </c>
      <c r="F165" s="248"/>
      <c r="G165" s="249">
        <f>ROUND(E165*F165,2)</f>
        <v>0</v>
      </c>
      <c r="H165" s="248"/>
      <c r="I165" s="249">
        <f>ROUND(E165*H165,2)</f>
        <v>0</v>
      </c>
      <c r="J165" s="248"/>
      <c r="K165" s="249">
        <f>ROUND(E165*J165,2)</f>
        <v>0</v>
      </c>
      <c r="L165" s="249">
        <v>21</v>
      </c>
      <c r="M165" s="249">
        <f>G165*(1+L165/100)</f>
        <v>0</v>
      </c>
      <c r="N165" s="247">
        <v>0</v>
      </c>
      <c r="O165" s="247">
        <f>ROUND(E165*N165,2)</f>
        <v>0</v>
      </c>
      <c r="P165" s="247">
        <v>0</v>
      </c>
      <c r="Q165" s="247">
        <f>ROUND(E165*P165,2)</f>
        <v>0</v>
      </c>
      <c r="R165" s="249"/>
      <c r="S165" s="249" t="s">
        <v>141</v>
      </c>
      <c r="T165" s="249" t="s">
        <v>142</v>
      </c>
      <c r="U165" s="249">
        <v>0</v>
      </c>
      <c r="V165" s="250">
        <f>ROUND(E165*U165,2)</f>
        <v>0</v>
      </c>
      <c r="W165" s="232"/>
      <c r="X165" s="232" t="s">
        <v>288</v>
      </c>
      <c r="Y165" s="212"/>
      <c r="Z165" s="212"/>
      <c r="AA165" s="212"/>
      <c r="AB165" s="212"/>
      <c r="AC165" s="212"/>
      <c r="AD165" s="212"/>
      <c r="AE165" s="212"/>
      <c r="AF165" s="212"/>
      <c r="AG165" s="212" t="s">
        <v>289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33" ht="12.75">
      <c r="A166" s="3"/>
      <c r="B166" s="4"/>
      <c r="C166" s="264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AE166">
        <v>15</v>
      </c>
      <c r="AF166">
        <v>21</v>
      </c>
      <c r="AG166" t="s">
        <v>101</v>
      </c>
    </row>
    <row r="167" spans="1:33" ht="12.75">
      <c r="A167" s="215"/>
      <c r="B167" s="216" t="s">
        <v>31</v>
      </c>
      <c r="C167" s="265"/>
      <c r="D167" s="217"/>
      <c r="E167" s="218"/>
      <c r="F167" s="218"/>
      <c r="G167" s="258">
        <f>G8+G23+G26+G33+G42+G45+G53+G68+G70+G77+G132+G137+G147+G156</f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AE167">
        <f>SUMIF(L7:L165,AE166,G7:G165)</f>
        <v>0</v>
      </c>
      <c r="AF167">
        <f>SUMIF(L7:L165,AF166,G7:G165)</f>
        <v>0</v>
      </c>
      <c r="AG167" t="s">
        <v>307</v>
      </c>
    </row>
    <row r="168" spans="1:24" ht="12.75">
      <c r="A168" s="3"/>
      <c r="B168" s="4"/>
      <c r="C168" s="264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4"/>
      <c r="C169" s="264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219" t="s">
        <v>308</v>
      </c>
      <c r="B170" s="219"/>
      <c r="C170" s="26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33" ht="12.75">
      <c r="A171" s="220"/>
      <c r="B171" s="221"/>
      <c r="C171" s="267"/>
      <c r="D171" s="221"/>
      <c r="E171" s="221"/>
      <c r="F171" s="221"/>
      <c r="G171" s="22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AG171" t="s">
        <v>309</v>
      </c>
    </row>
    <row r="172" spans="1:24" ht="12.75">
      <c r="A172" s="223"/>
      <c r="B172" s="224"/>
      <c r="C172" s="268"/>
      <c r="D172" s="224"/>
      <c r="E172" s="224"/>
      <c r="F172" s="224"/>
      <c r="G172" s="22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223"/>
      <c r="B173" s="224"/>
      <c r="C173" s="268"/>
      <c r="D173" s="224"/>
      <c r="E173" s="224"/>
      <c r="F173" s="224"/>
      <c r="G173" s="22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223"/>
      <c r="B174" s="224"/>
      <c r="C174" s="268"/>
      <c r="D174" s="224"/>
      <c r="E174" s="224"/>
      <c r="F174" s="224"/>
      <c r="G174" s="22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226"/>
      <c r="B175" s="227"/>
      <c r="C175" s="269"/>
      <c r="D175" s="227"/>
      <c r="E175" s="227"/>
      <c r="F175" s="227"/>
      <c r="G175" s="22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4"/>
      <c r="C176" s="264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3:33" ht="12.75">
      <c r="C177" s="270"/>
      <c r="D177" s="10"/>
      <c r="AG177" t="s">
        <v>310</v>
      </c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170:C170"/>
    <mergeCell ref="A171:G175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2022-06-02T13:38:03Z</dcterms:modified>
  <cp:category/>
  <cp:version/>
  <cp:contentType/>
  <cp:contentStatus/>
</cp:coreProperties>
</file>