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OPRAVA ZÁZEMÍ KD OBLEKOVICE_ZNOJMO\"/>
    </mc:Choice>
  </mc:AlternateContent>
  <xr:revisionPtr revIDLastSave="0" documentId="8_{765F91E2-1AB8-476E-8012-D0A08BC7C659}" xr6:coauthVersionLast="47" xr6:coauthVersionMax="47" xr10:uidLastSave="{00000000-0000-0000-0000-000000000000}"/>
  <bookViews>
    <workbookView xWindow="-240" yWindow="0" windowWidth="29040" windowHeight="1560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17_01 Pol" sheetId="12" r:id="rId4"/>
    <sheet name="02 2217_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2217_01 Pol'!$1:$7</definedName>
    <definedName name="_xlnm.Print_Titles" localSheetId="4">'02 2217_02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2217_01 Pol'!$A$1:$X$465</definedName>
    <definedName name="_xlnm.Print_Area" localSheetId="4">'02 2217_02 Pol'!$A$1:$X$199</definedName>
    <definedName name="_xlnm.Print_Area" localSheetId="1">Stavba!$A$1:$J$92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G43" i="1"/>
  <c r="F43" i="1"/>
  <c r="G42" i="1"/>
  <c r="F42" i="1"/>
  <c r="H42" i="1" s="1"/>
  <c r="I42" i="1" s="1"/>
  <c r="G189" i="13"/>
  <c r="G9" i="13"/>
  <c r="I9" i="13"/>
  <c r="I8" i="13" s="1"/>
  <c r="K9" i="13"/>
  <c r="K8" i="13" s="1"/>
  <c r="M9" i="13"/>
  <c r="O9" i="13"/>
  <c r="O8" i="13" s="1"/>
  <c r="Q9" i="13"/>
  <c r="Q8" i="13" s="1"/>
  <c r="V9" i="13"/>
  <c r="G10" i="13"/>
  <c r="I10" i="13"/>
  <c r="K10" i="13"/>
  <c r="M10" i="13"/>
  <c r="O10" i="13"/>
  <c r="Q10" i="13"/>
  <c r="V10" i="13"/>
  <c r="G11" i="13"/>
  <c r="G8" i="13" s="1"/>
  <c r="I11" i="13"/>
  <c r="K11" i="13"/>
  <c r="O11" i="13"/>
  <c r="Q11" i="13"/>
  <c r="V11" i="13"/>
  <c r="V8" i="13" s="1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I16" i="13"/>
  <c r="K16" i="13"/>
  <c r="M16" i="13"/>
  <c r="O16" i="13"/>
  <c r="Q16" i="13"/>
  <c r="V16" i="13"/>
  <c r="G17" i="13"/>
  <c r="M17" i="13" s="1"/>
  <c r="I17" i="13"/>
  <c r="K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I21" i="13"/>
  <c r="K21" i="13"/>
  <c r="M21" i="13"/>
  <c r="O21" i="13"/>
  <c r="Q21" i="13"/>
  <c r="V21" i="13"/>
  <c r="G22" i="13"/>
  <c r="I22" i="13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7" i="13"/>
  <c r="I27" i="13"/>
  <c r="I26" i="13" s="1"/>
  <c r="K27" i="13"/>
  <c r="K26" i="13" s="1"/>
  <c r="M27" i="13"/>
  <c r="O27" i="13"/>
  <c r="Q27" i="13"/>
  <c r="Q26" i="13" s="1"/>
  <c r="V27" i="13"/>
  <c r="G28" i="13"/>
  <c r="I28" i="13"/>
  <c r="K28" i="13"/>
  <c r="M28" i="13"/>
  <c r="O28" i="13"/>
  <c r="O26" i="13" s="1"/>
  <c r="Q28" i="13"/>
  <c r="V28" i="13"/>
  <c r="G29" i="13"/>
  <c r="G26" i="13" s="1"/>
  <c r="I29" i="13"/>
  <c r="K29" i="13"/>
  <c r="O29" i="13"/>
  <c r="Q29" i="13"/>
  <c r="V29" i="13"/>
  <c r="V26" i="13" s="1"/>
  <c r="G30" i="13"/>
  <c r="M30" i="13" s="1"/>
  <c r="I30" i="13"/>
  <c r="K30" i="13"/>
  <c r="O30" i="13"/>
  <c r="Q30" i="13"/>
  <c r="V30" i="13"/>
  <c r="G32" i="13"/>
  <c r="G31" i="13" s="1"/>
  <c r="I32" i="13"/>
  <c r="K32" i="13"/>
  <c r="K31" i="13" s="1"/>
  <c r="M32" i="13"/>
  <c r="O32" i="13"/>
  <c r="Q32" i="13"/>
  <c r="Q31" i="13" s="1"/>
  <c r="V32" i="13"/>
  <c r="V31" i="13" s="1"/>
  <c r="G35" i="13"/>
  <c r="I35" i="13"/>
  <c r="K35" i="13"/>
  <c r="M35" i="13"/>
  <c r="O35" i="13"/>
  <c r="Q35" i="13"/>
  <c r="V35" i="13"/>
  <c r="G36" i="13"/>
  <c r="I36" i="13"/>
  <c r="I31" i="13" s="1"/>
  <c r="K36" i="13"/>
  <c r="M36" i="13"/>
  <c r="O36" i="13"/>
  <c r="Q36" i="13"/>
  <c r="V36" i="13"/>
  <c r="G39" i="13"/>
  <c r="M39" i="13" s="1"/>
  <c r="I39" i="13"/>
  <c r="K39" i="13"/>
  <c r="O39" i="13"/>
  <c r="Q39" i="13"/>
  <c r="V39" i="13"/>
  <c r="G42" i="13"/>
  <c r="M42" i="13" s="1"/>
  <c r="I42" i="13"/>
  <c r="K42" i="13"/>
  <c r="O42" i="13"/>
  <c r="Q42" i="13"/>
  <c r="V42" i="13"/>
  <c r="G45" i="13"/>
  <c r="M45" i="13" s="1"/>
  <c r="I45" i="13"/>
  <c r="K45" i="13"/>
  <c r="O45" i="13"/>
  <c r="O31" i="13" s="1"/>
  <c r="Q45" i="13"/>
  <c r="V45" i="13"/>
  <c r="G48" i="13"/>
  <c r="I48" i="13"/>
  <c r="K48" i="13"/>
  <c r="M48" i="13"/>
  <c r="O48" i="13"/>
  <c r="Q48" i="13"/>
  <c r="V48" i="13"/>
  <c r="G49" i="13"/>
  <c r="I49" i="13"/>
  <c r="K49" i="13"/>
  <c r="M49" i="13"/>
  <c r="O49" i="13"/>
  <c r="Q49" i="13"/>
  <c r="V49" i="13"/>
  <c r="G50" i="13"/>
  <c r="I50" i="13"/>
  <c r="K50" i="13"/>
  <c r="M50" i="13"/>
  <c r="O50" i="13"/>
  <c r="Q50" i="13"/>
  <c r="V50" i="13"/>
  <c r="G53" i="13"/>
  <c r="M53" i="13" s="1"/>
  <c r="I53" i="13"/>
  <c r="K53" i="13"/>
  <c r="O53" i="13"/>
  <c r="Q53" i="13"/>
  <c r="V53" i="13"/>
  <c r="G56" i="13"/>
  <c r="M56" i="13" s="1"/>
  <c r="I56" i="13"/>
  <c r="K56" i="13"/>
  <c r="O56" i="13"/>
  <c r="Q56" i="13"/>
  <c r="V56" i="13"/>
  <c r="G57" i="13"/>
  <c r="M57" i="13" s="1"/>
  <c r="I57" i="13"/>
  <c r="K57" i="13"/>
  <c r="O57" i="13"/>
  <c r="Q57" i="13"/>
  <c r="V57" i="13"/>
  <c r="G58" i="13"/>
  <c r="I58" i="13"/>
  <c r="K58" i="13"/>
  <c r="M58" i="13"/>
  <c r="O58" i="13"/>
  <c r="Q58" i="13"/>
  <c r="V58" i="13"/>
  <c r="G59" i="13"/>
  <c r="I59" i="13"/>
  <c r="K59" i="13"/>
  <c r="M59" i="13"/>
  <c r="O59" i="13"/>
  <c r="Q59" i="13"/>
  <c r="V59" i="13"/>
  <c r="G60" i="13"/>
  <c r="I60" i="13"/>
  <c r="K60" i="13"/>
  <c r="M60" i="13"/>
  <c r="O60" i="13"/>
  <c r="Q60" i="13"/>
  <c r="V60" i="13"/>
  <c r="G61" i="13"/>
  <c r="M61" i="13" s="1"/>
  <c r="I61" i="13"/>
  <c r="K61" i="13"/>
  <c r="O61" i="13"/>
  <c r="Q61" i="13"/>
  <c r="V61" i="13"/>
  <c r="G62" i="13"/>
  <c r="M62" i="13" s="1"/>
  <c r="I62" i="13"/>
  <c r="K62" i="13"/>
  <c r="O62" i="13"/>
  <c r="Q62" i="13"/>
  <c r="V62" i="13"/>
  <c r="G63" i="13"/>
  <c r="M63" i="13" s="1"/>
  <c r="I63" i="13"/>
  <c r="K63" i="13"/>
  <c r="O63" i="13"/>
  <c r="Q63" i="13"/>
  <c r="V63" i="13"/>
  <c r="G64" i="13"/>
  <c r="I64" i="13"/>
  <c r="K64" i="13"/>
  <c r="M64" i="13"/>
  <c r="O64" i="13"/>
  <c r="Q64" i="13"/>
  <c r="V64" i="13"/>
  <c r="G65" i="13"/>
  <c r="I65" i="13"/>
  <c r="K65" i="13"/>
  <c r="M65" i="13"/>
  <c r="O65" i="13"/>
  <c r="Q65" i="13"/>
  <c r="V65" i="13"/>
  <c r="G66" i="13"/>
  <c r="I66" i="13"/>
  <c r="K66" i="13"/>
  <c r="M66" i="13"/>
  <c r="O66" i="13"/>
  <c r="Q66" i="13"/>
  <c r="V66" i="13"/>
  <c r="G67" i="13"/>
  <c r="M67" i="13" s="1"/>
  <c r="I67" i="13"/>
  <c r="K67" i="13"/>
  <c r="O67" i="13"/>
  <c r="Q67" i="13"/>
  <c r="V67" i="13"/>
  <c r="G68" i="13"/>
  <c r="M68" i="13" s="1"/>
  <c r="I68" i="13"/>
  <c r="K68" i="13"/>
  <c r="O68" i="13"/>
  <c r="Q68" i="13"/>
  <c r="V68" i="13"/>
  <c r="G69" i="13"/>
  <c r="M69" i="13" s="1"/>
  <c r="I69" i="13"/>
  <c r="K69" i="13"/>
  <c r="O69" i="13"/>
  <c r="Q69" i="13"/>
  <c r="V69" i="13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V71" i="13"/>
  <c r="G72" i="13"/>
  <c r="I72" i="13"/>
  <c r="K72" i="13"/>
  <c r="M72" i="13"/>
  <c r="O72" i="13"/>
  <c r="Q72" i="13"/>
  <c r="V72" i="13"/>
  <c r="G75" i="13"/>
  <c r="M75" i="13" s="1"/>
  <c r="I75" i="13"/>
  <c r="K75" i="13"/>
  <c r="O75" i="13"/>
  <c r="Q75" i="13"/>
  <c r="V75" i="13"/>
  <c r="G78" i="13"/>
  <c r="M78" i="13" s="1"/>
  <c r="I78" i="13"/>
  <c r="K78" i="13"/>
  <c r="O78" i="13"/>
  <c r="Q78" i="13"/>
  <c r="V78" i="13"/>
  <c r="G81" i="13"/>
  <c r="M81" i="13" s="1"/>
  <c r="I81" i="13"/>
  <c r="K81" i="13"/>
  <c r="O81" i="13"/>
  <c r="Q81" i="13"/>
  <c r="V81" i="13"/>
  <c r="G84" i="13"/>
  <c r="I84" i="13"/>
  <c r="K84" i="13"/>
  <c r="M84" i="13"/>
  <c r="O84" i="13"/>
  <c r="Q84" i="13"/>
  <c r="V84" i="13"/>
  <c r="G87" i="13"/>
  <c r="I87" i="13"/>
  <c r="K87" i="13"/>
  <c r="M87" i="13"/>
  <c r="O87" i="13"/>
  <c r="Q87" i="13"/>
  <c r="V87" i="13"/>
  <c r="G88" i="13"/>
  <c r="I88" i="13"/>
  <c r="K88" i="13"/>
  <c r="M88" i="13"/>
  <c r="O88" i="13"/>
  <c r="Q88" i="13"/>
  <c r="V88" i="13"/>
  <c r="G91" i="13"/>
  <c r="M91" i="13" s="1"/>
  <c r="I91" i="13"/>
  <c r="K91" i="13"/>
  <c r="O91" i="13"/>
  <c r="Q91" i="13"/>
  <c r="V91" i="13"/>
  <c r="G92" i="13"/>
  <c r="M92" i="13" s="1"/>
  <c r="I92" i="13"/>
  <c r="K92" i="13"/>
  <c r="O92" i="13"/>
  <c r="Q92" i="13"/>
  <c r="V92" i="13"/>
  <c r="G95" i="13"/>
  <c r="M95" i="13" s="1"/>
  <c r="I95" i="13"/>
  <c r="K95" i="13"/>
  <c r="O95" i="13"/>
  <c r="Q95" i="13"/>
  <c r="V95" i="13"/>
  <c r="G98" i="13"/>
  <c r="I98" i="13"/>
  <c r="K98" i="13"/>
  <c r="M98" i="13"/>
  <c r="O98" i="13"/>
  <c r="Q98" i="13"/>
  <c r="V98" i="13"/>
  <c r="G99" i="13"/>
  <c r="I99" i="13"/>
  <c r="K99" i="13"/>
  <c r="M99" i="13"/>
  <c r="O99" i="13"/>
  <c r="Q99" i="13"/>
  <c r="V99" i="13"/>
  <c r="G102" i="13"/>
  <c r="I102" i="13"/>
  <c r="K102" i="13"/>
  <c r="M102" i="13"/>
  <c r="O102" i="13"/>
  <c r="Q102" i="13"/>
  <c r="V102" i="13"/>
  <c r="G105" i="13"/>
  <c r="M105" i="13" s="1"/>
  <c r="I105" i="13"/>
  <c r="K105" i="13"/>
  <c r="O105" i="13"/>
  <c r="Q105" i="13"/>
  <c r="V105" i="13"/>
  <c r="G106" i="13"/>
  <c r="M106" i="13" s="1"/>
  <c r="I106" i="13"/>
  <c r="K106" i="13"/>
  <c r="O106" i="13"/>
  <c r="Q106" i="13"/>
  <c r="V106" i="13"/>
  <c r="G107" i="13"/>
  <c r="M107" i="13" s="1"/>
  <c r="I107" i="13"/>
  <c r="K107" i="13"/>
  <c r="O107" i="13"/>
  <c r="Q107" i="13"/>
  <c r="V107" i="13"/>
  <c r="G108" i="13"/>
  <c r="I108" i="13"/>
  <c r="K108" i="13"/>
  <c r="M108" i="13"/>
  <c r="O108" i="13"/>
  <c r="Q108" i="13"/>
  <c r="V108" i="13"/>
  <c r="G109" i="13"/>
  <c r="I109" i="13"/>
  <c r="K109" i="13"/>
  <c r="M109" i="13"/>
  <c r="O109" i="13"/>
  <c r="Q109" i="13"/>
  <c r="V109" i="13"/>
  <c r="G110" i="13"/>
  <c r="I110" i="13"/>
  <c r="K110" i="13"/>
  <c r="M110" i="13"/>
  <c r="O110" i="13"/>
  <c r="Q110" i="13"/>
  <c r="V110" i="13"/>
  <c r="G111" i="13"/>
  <c r="M111" i="13" s="1"/>
  <c r="I111" i="13"/>
  <c r="K111" i="13"/>
  <c r="O111" i="13"/>
  <c r="Q111" i="13"/>
  <c r="V111" i="13"/>
  <c r="G112" i="13"/>
  <c r="M112" i="13" s="1"/>
  <c r="I112" i="13"/>
  <c r="K112" i="13"/>
  <c r="O112" i="13"/>
  <c r="Q112" i="13"/>
  <c r="V112" i="13"/>
  <c r="G113" i="13"/>
  <c r="M113" i="13" s="1"/>
  <c r="I113" i="13"/>
  <c r="K113" i="13"/>
  <c r="O113" i="13"/>
  <c r="Q113" i="13"/>
  <c r="V113" i="13"/>
  <c r="G114" i="13"/>
  <c r="I114" i="13"/>
  <c r="K114" i="13"/>
  <c r="M114" i="13"/>
  <c r="O114" i="13"/>
  <c r="Q114" i="13"/>
  <c r="V114" i="13"/>
  <c r="G115" i="13"/>
  <c r="I115" i="13"/>
  <c r="K115" i="13"/>
  <c r="M115" i="13"/>
  <c r="O115" i="13"/>
  <c r="Q115" i="13"/>
  <c r="V115" i="13"/>
  <c r="G116" i="13"/>
  <c r="I116" i="13"/>
  <c r="K116" i="13"/>
  <c r="M116" i="13"/>
  <c r="O116" i="13"/>
  <c r="Q116" i="13"/>
  <c r="V116" i="13"/>
  <c r="G117" i="13"/>
  <c r="M117" i="13" s="1"/>
  <c r="I117" i="13"/>
  <c r="K117" i="13"/>
  <c r="O117" i="13"/>
  <c r="Q117" i="13"/>
  <c r="V117" i="13"/>
  <c r="G118" i="13"/>
  <c r="M118" i="13" s="1"/>
  <c r="I118" i="13"/>
  <c r="K118" i="13"/>
  <c r="O118" i="13"/>
  <c r="Q118" i="13"/>
  <c r="V118" i="13"/>
  <c r="G119" i="13"/>
  <c r="M119" i="13" s="1"/>
  <c r="I119" i="13"/>
  <c r="K119" i="13"/>
  <c r="O119" i="13"/>
  <c r="Q119" i="13"/>
  <c r="V119" i="13"/>
  <c r="G120" i="13"/>
  <c r="I120" i="13"/>
  <c r="K120" i="13"/>
  <c r="M120" i="13"/>
  <c r="O120" i="13"/>
  <c r="Q120" i="13"/>
  <c r="V120" i="13"/>
  <c r="G121" i="13"/>
  <c r="I121" i="13"/>
  <c r="K121" i="13"/>
  <c r="M121" i="13"/>
  <c r="O121" i="13"/>
  <c r="Q121" i="13"/>
  <c r="V121" i="13"/>
  <c r="G122" i="13"/>
  <c r="I122" i="13"/>
  <c r="K122" i="13"/>
  <c r="M122" i="13"/>
  <c r="O122" i="13"/>
  <c r="Q122" i="13"/>
  <c r="V122" i="13"/>
  <c r="G123" i="13"/>
  <c r="M123" i="13" s="1"/>
  <c r="I123" i="13"/>
  <c r="K123" i="13"/>
  <c r="O123" i="13"/>
  <c r="Q123" i="13"/>
  <c r="V123" i="13"/>
  <c r="G124" i="13"/>
  <c r="M124" i="13" s="1"/>
  <c r="I124" i="13"/>
  <c r="K124" i="13"/>
  <c r="O124" i="13"/>
  <c r="Q124" i="13"/>
  <c r="V124" i="13"/>
  <c r="G125" i="13"/>
  <c r="M125" i="13" s="1"/>
  <c r="I125" i="13"/>
  <c r="K125" i="13"/>
  <c r="O125" i="13"/>
  <c r="Q125" i="13"/>
  <c r="V125" i="13"/>
  <c r="G126" i="13"/>
  <c r="I126" i="13"/>
  <c r="K126" i="13"/>
  <c r="M126" i="13"/>
  <c r="O126" i="13"/>
  <c r="Q126" i="13"/>
  <c r="V126" i="13"/>
  <c r="G127" i="13"/>
  <c r="I127" i="13"/>
  <c r="K127" i="13"/>
  <c r="M127" i="13"/>
  <c r="O127" i="13"/>
  <c r="Q127" i="13"/>
  <c r="V127" i="13"/>
  <c r="G128" i="13"/>
  <c r="I128" i="13"/>
  <c r="K128" i="13"/>
  <c r="M128" i="13"/>
  <c r="O128" i="13"/>
  <c r="Q128" i="13"/>
  <c r="V128" i="13"/>
  <c r="G130" i="13"/>
  <c r="I130" i="13"/>
  <c r="I129" i="13" s="1"/>
  <c r="K130" i="13"/>
  <c r="K129" i="13" s="1"/>
  <c r="M130" i="13"/>
  <c r="O130" i="13"/>
  <c r="O129" i="13" s="1"/>
  <c r="Q130" i="13"/>
  <c r="Q129" i="13" s="1"/>
  <c r="V130" i="13"/>
  <c r="G131" i="13"/>
  <c r="M131" i="13" s="1"/>
  <c r="I131" i="13"/>
  <c r="K131" i="13"/>
  <c r="O131" i="13"/>
  <c r="Q131" i="13"/>
  <c r="V131" i="13"/>
  <c r="G132" i="13"/>
  <c r="I132" i="13"/>
  <c r="K132" i="13"/>
  <c r="M132" i="13"/>
  <c r="O132" i="13"/>
  <c r="Q132" i="13"/>
  <c r="V132" i="13"/>
  <c r="G133" i="13"/>
  <c r="M133" i="13" s="1"/>
  <c r="I133" i="13"/>
  <c r="K133" i="13"/>
  <c r="O133" i="13"/>
  <c r="Q133" i="13"/>
  <c r="V133" i="13"/>
  <c r="G134" i="13"/>
  <c r="I134" i="13"/>
  <c r="K134" i="13"/>
  <c r="M134" i="13"/>
  <c r="O134" i="13"/>
  <c r="Q134" i="13"/>
  <c r="V134" i="13"/>
  <c r="G135" i="13"/>
  <c r="M135" i="13" s="1"/>
  <c r="I135" i="13"/>
  <c r="K135" i="13"/>
  <c r="O135" i="13"/>
  <c r="Q135" i="13"/>
  <c r="V135" i="13"/>
  <c r="V129" i="13" s="1"/>
  <c r="G136" i="13"/>
  <c r="M136" i="13" s="1"/>
  <c r="I136" i="13"/>
  <c r="K136" i="13"/>
  <c r="O136" i="13"/>
  <c r="Q136" i="13"/>
  <c r="V136" i="13"/>
  <c r="G137" i="13"/>
  <c r="M137" i="13" s="1"/>
  <c r="I137" i="13"/>
  <c r="K137" i="13"/>
  <c r="O137" i="13"/>
  <c r="Q137" i="13"/>
  <c r="V137" i="13"/>
  <c r="G139" i="13"/>
  <c r="I139" i="13"/>
  <c r="I138" i="13" s="1"/>
  <c r="K139" i="13"/>
  <c r="K138" i="13" s="1"/>
  <c r="M139" i="13"/>
  <c r="O139" i="13"/>
  <c r="O138" i="13" s="1"/>
  <c r="Q139" i="13"/>
  <c r="Q138" i="13" s="1"/>
  <c r="V139" i="13"/>
  <c r="G140" i="13"/>
  <c r="I140" i="13"/>
  <c r="K140" i="13"/>
  <c r="M140" i="13"/>
  <c r="O140" i="13"/>
  <c r="Q140" i="13"/>
  <c r="V140" i="13"/>
  <c r="G141" i="13"/>
  <c r="G138" i="13" s="1"/>
  <c r="I141" i="13"/>
  <c r="K141" i="13"/>
  <c r="O141" i="13"/>
  <c r="Q141" i="13"/>
  <c r="V141" i="13"/>
  <c r="V138" i="13" s="1"/>
  <c r="G142" i="13"/>
  <c r="M142" i="13" s="1"/>
  <c r="I142" i="13"/>
  <c r="K142" i="13"/>
  <c r="O142" i="13"/>
  <c r="Q142" i="13"/>
  <c r="V142" i="13"/>
  <c r="G143" i="13"/>
  <c r="M143" i="13" s="1"/>
  <c r="I143" i="13"/>
  <c r="K143" i="13"/>
  <c r="O143" i="13"/>
  <c r="Q143" i="13"/>
  <c r="V143" i="13"/>
  <c r="G144" i="13"/>
  <c r="I144" i="13"/>
  <c r="K144" i="13"/>
  <c r="M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I146" i="13"/>
  <c r="K146" i="13"/>
  <c r="M146" i="13"/>
  <c r="O146" i="13"/>
  <c r="Q146" i="13"/>
  <c r="V146" i="13"/>
  <c r="G147" i="13"/>
  <c r="M147" i="13" s="1"/>
  <c r="I147" i="13"/>
  <c r="K147" i="13"/>
  <c r="O147" i="13"/>
  <c r="Q147" i="13"/>
  <c r="V147" i="13"/>
  <c r="G148" i="13"/>
  <c r="M148" i="13" s="1"/>
  <c r="I148" i="13"/>
  <c r="K148" i="13"/>
  <c r="O148" i="13"/>
  <c r="Q148" i="13"/>
  <c r="V148" i="13"/>
  <c r="G149" i="13"/>
  <c r="M149" i="13" s="1"/>
  <c r="I149" i="13"/>
  <c r="K149" i="13"/>
  <c r="O149" i="13"/>
  <c r="Q149" i="13"/>
  <c r="V149" i="13"/>
  <c r="G150" i="13"/>
  <c r="I150" i="13"/>
  <c r="K150" i="13"/>
  <c r="M150" i="13"/>
  <c r="O150" i="13"/>
  <c r="Q150" i="13"/>
  <c r="V150" i="13"/>
  <c r="G151" i="13"/>
  <c r="M151" i="13" s="1"/>
  <c r="I151" i="13"/>
  <c r="K151" i="13"/>
  <c r="O151" i="13"/>
  <c r="Q151" i="13"/>
  <c r="V151" i="13"/>
  <c r="G152" i="13"/>
  <c r="I152" i="13"/>
  <c r="K152" i="13"/>
  <c r="M152" i="13"/>
  <c r="O152" i="13"/>
  <c r="Q152" i="13"/>
  <c r="V152" i="13"/>
  <c r="G153" i="13"/>
  <c r="M153" i="13" s="1"/>
  <c r="I153" i="13"/>
  <c r="K153" i="13"/>
  <c r="O153" i="13"/>
  <c r="Q153" i="13"/>
  <c r="V153" i="13"/>
  <c r="G154" i="13"/>
  <c r="I154" i="13"/>
  <c r="K154" i="13"/>
  <c r="M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I156" i="13"/>
  <c r="K156" i="13"/>
  <c r="M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I158" i="13"/>
  <c r="K158" i="13"/>
  <c r="M158" i="13"/>
  <c r="O158" i="13"/>
  <c r="Q158" i="13"/>
  <c r="V158" i="13"/>
  <c r="G159" i="13"/>
  <c r="M159" i="13" s="1"/>
  <c r="I159" i="13"/>
  <c r="K159" i="13"/>
  <c r="O159" i="13"/>
  <c r="Q159" i="13"/>
  <c r="V159" i="13"/>
  <c r="G160" i="13"/>
  <c r="I160" i="13"/>
  <c r="K160" i="13"/>
  <c r="M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I162" i="13"/>
  <c r="K162" i="13"/>
  <c r="M162" i="13"/>
  <c r="O162" i="13"/>
  <c r="Q162" i="13"/>
  <c r="V162" i="13"/>
  <c r="G163" i="13"/>
  <c r="M163" i="13" s="1"/>
  <c r="I163" i="13"/>
  <c r="K163" i="13"/>
  <c r="O163" i="13"/>
  <c r="Q163" i="13"/>
  <c r="V163" i="13"/>
  <c r="G164" i="13"/>
  <c r="I164" i="13"/>
  <c r="K164" i="13"/>
  <c r="M164" i="13"/>
  <c r="O164" i="13"/>
  <c r="Q164" i="13"/>
  <c r="V164" i="13"/>
  <c r="G165" i="13"/>
  <c r="M165" i="13" s="1"/>
  <c r="I165" i="13"/>
  <c r="K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68" i="13"/>
  <c r="I168" i="13"/>
  <c r="K168" i="13"/>
  <c r="M168" i="13"/>
  <c r="O168" i="13"/>
  <c r="Q168" i="13"/>
  <c r="V168" i="13"/>
  <c r="G169" i="13"/>
  <c r="M169" i="13" s="1"/>
  <c r="I169" i="13"/>
  <c r="K169" i="13"/>
  <c r="O169" i="13"/>
  <c r="Q169" i="13"/>
  <c r="V169" i="13"/>
  <c r="G170" i="13"/>
  <c r="I170" i="13"/>
  <c r="K170" i="13"/>
  <c r="M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I172" i="13"/>
  <c r="K172" i="13"/>
  <c r="M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I174" i="13"/>
  <c r="K174" i="13"/>
  <c r="M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I176" i="13"/>
  <c r="K176" i="13"/>
  <c r="M176" i="13"/>
  <c r="O176" i="13"/>
  <c r="Q176" i="13"/>
  <c r="V176" i="13"/>
  <c r="G177" i="13"/>
  <c r="M177" i="13" s="1"/>
  <c r="I177" i="13"/>
  <c r="K177" i="13"/>
  <c r="O177" i="13"/>
  <c r="Q177" i="13"/>
  <c r="V177" i="13"/>
  <c r="G178" i="13"/>
  <c r="I178" i="13"/>
  <c r="K178" i="13"/>
  <c r="M178" i="13"/>
  <c r="O178" i="13"/>
  <c r="Q178" i="13"/>
  <c r="V178" i="13"/>
  <c r="G179" i="13"/>
  <c r="M179" i="13" s="1"/>
  <c r="I179" i="13"/>
  <c r="K179" i="13"/>
  <c r="O179" i="13"/>
  <c r="Q179" i="13"/>
  <c r="V179" i="13"/>
  <c r="G180" i="13"/>
  <c r="I180" i="13"/>
  <c r="K180" i="13"/>
  <c r="M180" i="13"/>
  <c r="O180" i="13"/>
  <c r="Q180" i="13"/>
  <c r="V180" i="13"/>
  <c r="G181" i="13"/>
  <c r="M181" i="13" s="1"/>
  <c r="I181" i="13"/>
  <c r="K181" i="13"/>
  <c r="O181" i="13"/>
  <c r="Q181" i="13"/>
  <c r="V181" i="13"/>
  <c r="G182" i="13"/>
  <c r="I182" i="13"/>
  <c r="K182" i="13"/>
  <c r="M182" i="13"/>
  <c r="O182" i="13"/>
  <c r="Q182" i="13"/>
  <c r="V182" i="13"/>
  <c r="G183" i="13"/>
  <c r="M183" i="13" s="1"/>
  <c r="I183" i="13"/>
  <c r="K183" i="13"/>
  <c r="O183" i="13"/>
  <c r="Q183" i="13"/>
  <c r="V183" i="13"/>
  <c r="G184" i="13"/>
  <c r="I184" i="13"/>
  <c r="K184" i="13"/>
  <c r="M184" i="13"/>
  <c r="O184" i="13"/>
  <c r="Q184" i="13"/>
  <c r="V184" i="13"/>
  <c r="G185" i="13"/>
  <c r="M185" i="13" s="1"/>
  <c r="I185" i="13"/>
  <c r="K185" i="13"/>
  <c r="O185" i="13"/>
  <c r="Q185" i="13"/>
  <c r="V185" i="13"/>
  <c r="G186" i="13"/>
  <c r="I186" i="13"/>
  <c r="K186" i="13"/>
  <c r="M186" i="13"/>
  <c r="O186" i="13"/>
  <c r="Q186" i="13"/>
  <c r="V186" i="13"/>
  <c r="G187" i="13"/>
  <c r="M187" i="13" s="1"/>
  <c r="I187" i="13"/>
  <c r="K187" i="13"/>
  <c r="O187" i="13"/>
  <c r="Q187" i="13"/>
  <c r="V187" i="13"/>
  <c r="AE189" i="13"/>
  <c r="AF189" i="13"/>
  <c r="G9" i="12"/>
  <c r="G8" i="12" s="1"/>
  <c r="I9" i="12"/>
  <c r="K9" i="12"/>
  <c r="K8" i="12" s="1"/>
  <c r="O9" i="12"/>
  <c r="Q9" i="12"/>
  <c r="Q8" i="12" s="1"/>
  <c r="V9" i="12"/>
  <c r="V8" i="12" s="1"/>
  <c r="G13" i="12"/>
  <c r="I13" i="12"/>
  <c r="K13" i="12"/>
  <c r="M13" i="12"/>
  <c r="O13" i="12"/>
  <c r="Q13" i="12"/>
  <c r="V13" i="12"/>
  <c r="G16" i="12"/>
  <c r="I16" i="12"/>
  <c r="I8" i="12" s="1"/>
  <c r="K16" i="12"/>
  <c r="M16" i="12"/>
  <c r="O16" i="12"/>
  <c r="O8" i="12" s="1"/>
  <c r="Q16" i="12"/>
  <c r="V16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I29" i="12"/>
  <c r="K29" i="12"/>
  <c r="M29" i="12"/>
  <c r="O29" i="12"/>
  <c r="Q29" i="12"/>
  <c r="V29" i="12"/>
  <c r="G32" i="12"/>
  <c r="G31" i="12" s="1"/>
  <c r="I32" i="12"/>
  <c r="K32" i="12"/>
  <c r="K31" i="12" s="1"/>
  <c r="M32" i="12"/>
  <c r="M31" i="12" s="1"/>
  <c r="O32" i="12"/>
  <c r="Q32" i="12"/>
  <c r="Q31" i="12" s="1"/>
  <c r="V32" i="12"/>
  <c r="V31" i="12" s="1"/>
  <c r="G35" i="12"/>
  <c r="M35" i="12" s="1"/>
  <c r="I35" i="12"/>
  <c r="K35" i="12"/>
  <c r="O35" i="12"/>
  <c r="Q35" i="12"/>
  <c r="V35" i="12"/>
  <c r="G37" i="12"/>
  <c r="M37" i="12" s="1"/>
  <c r="I37" i="12"/>
  <c r="I31" i="12" s="1"/>
  <c r="K37" i="12"/>
  <c r="O37" i="12"/>
  <c r="O31" i="12" s="1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M48" i="12" s="1"/>
  <c r="I48" i="12"/>
  <c r="K48" i="12"/>
  <c r="O48" i="12"/>
  <c r="Q48" i="12"/>
  <c r="V48" i="12"/>
  <c r="I50" i="12"/>
  <c r="O50" i="12"/>
  <c r="G51" i="12"/>
  <c r="G50" i="12" s="1"/>
  <c r="I51" i="12"/>
  <c r="K51" i="12"/>
  <c r="K50" i="12" s="1"/>
  <c r="O51" i="12"/>
  <c r="Q51" i="12"/>
  <c r="Q50" i="12" s="1"/>
  <c r="V51" i="12"/>
  <c r="V50" i="12" s="1"/>
  <c r="K53" i="12"/>
  <c r="Q53" i="12"/>
  <c r="G54" i="12"/>
  <c r="G53" i="12" s="1"/>
  <c r="I54" i="12"/>
  <c r="I53" i="12" s="1"/>
  <c r="K54" i="12"/>
  <c r="M54" i="12"/>
  <c r="M53" i="12" s="1"/>
  <c r="O54" i="12"/>
  <c r="O53" i="12" s="1"/>
  <c r="Q54" i="12"/>
  <c r="V54" i="12"/>
  <c r="V53" i="12" s="1"/>
  <c r="G57" i="12"/>
  <c r="I57" i="12"/>
  <c r="I56" i="12" s="1"/>
  <c r="K57" i="12"/>
  <c r="K56" i="12" s="1"/>
  <c r="M57" i="12"/>
  <c r="O57" i="12"/>
  <c r="O56" i="12" s="1"/>
  <c r="Q57" i="12"/>
  <c r="Q56" i="12" s="1"/>
  <c r="V57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3" i="12"/>
  <c r="M63" i="12" s="1"/>
  <c r="I63" i="12"/>
  <c r="K63" i="12"/>
  <c r="O63" i="12"/>
  <c r="Q63" i="12"/>
  <c r="V63" i="12"/>
  <c r="G65" i="12"/>
  <c r="I65" i="12"/>
  <c r="K65" i="12"/>
  <c r="M65" i="12"/>
  <c r="O65" i="12"/>
  <c r="Q65" i="12"/>
  <c r="V65" i="12"/>
  <c r="G67" i="12"/>
  <c r="M67" i="12" s="1"/>
  <c r="I67" i="12"/>
  <c r="K67" i="12"/>
  <c r="O67" i="12"/>
  <c r="Q67" i="12"/>
  <c r="V67" i="12"/>
  <c r="V56" i="12" s="1"/>
  <c r="G69" i="12"/>
  <c r="I69" i="12"/>
  <c r="K69" i="12"/>
  <c r="M69" i="12"/>
  <c r="O69" i="12"/>
  <c r="Q69" i="12"/>
  <c r="V69" i="12"/>
  <c r="G78" i="12"/>
  <c r="M78" i="12" s="1"/>
  <c r="I78" i="12"/>
  <c r="K78" i="12"/>
  <c r="O78" i="12"/>
  <c r="Q78" i="12"/>
  <c r="V78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90" i="12"/>
  <c r="I90" i="12"/>
  <c r="K90" i="12"/>
  <c r="M90" i="12"/>
  <c r="O90" i="12"/>
  <c r="Q90" i="12"/>
  <c r="V90" i="12"/>
  <c r="G92" i="12"/>
  <c r="M92" i="12"/>
  <c r="V92" i="12"/>
  <c r="G93" i="12"/>
  <c r="I93" i="12"/>
  <c r="I92" i="12" s="1"/>
  <c r="K93" i="12"/>
  <c r="K92" i="12" s="1"/>
  <c r="M93" i="12"/>
  <c r="O93" i="12"/>
  <c r="O92" i="12" s="1"/>
  <c r="Q93" i="12"/>
  <c r="Q92" i="12" s="1"/>
  <c r="V93" i="12"/>
  <c r="O95" i="12"/>
  <c r="G96" i="12"/>
  <c r="G95" i="12" s="1"/>
  <c r="I96" i="12"/>
  <c r="K96" i="12"/>
  <c r="K95" i="12" s="1"/>
  <c r="M96" i="12"/>
  <c r="O96" i="12"/>
  <c r="Q96" i="12"/>
  <c r="Q95" i="12" s="1"/>
  <c r="V96" i="12"/>
  <c r="V95" i="12" s="1"/>
  <c r="G98" i="12"/>
  <c r="M98" i="12" s="1"/>
  <c r="I98" i="12"/>
  <c r="K98" i="12"/>
  <c r="O98" i="12"/>
  <c r="Q98" i="12"/>
  <c r="V98" i="12"/>
  <c r="G100" i="12"/>
  <c r="I100" i="12"/>
  <c r="I95" i="12" s="1"/>
  <c r="K100" i="12"/>
  <c r="M100" i="12"/>
  <c r="O100" i="12"/>
  <c r="Q100" i="12"/>
  <c r="V100" i="12"/>
  <c r="G103" i="12"/>
  <c r="M103" i="12" s="1"/>
  <c r="I103" i="12"/>
  <c r="K103" i="12"/>
  <c r="O103" i="12"/>
  <c r="Q103" i="12"/>
  <c r="V103" i="12"/>
  <c r="Q105" i="12"/>
  <c r="G106" i="12"/>
  <c r="M106" i="12" s="1"/>
  <c r="I106" i="12"/>
  <c r="I105" i="12" s="1"/>
  <c r="K106" i="12"/>
  <c r="O106" i="12"/>
  <c r="O105" i="12" s="1"/>
  <c r="Q106" i="12"/>
  <c r="V106" i="12"/>
  <c r="V105" i="12" s="1"/>
  <c r="G108" i="12"/>
  <c r="I108" i="12"/>
  <c r="K108" i="12"/>
  <c r="M108" i="12"/>
  <c r="O108" i="12"/>
  <c r="Q108" i="12"/>
  <c r="V108" i="12"/>
  <c r="G110" i="12"/>
  <c r="I110" i="12"/>
  <c r="K110" i="12"/>
  <c r="K105" i="12" s="1"/>
  <c r="M110" i="12"/>
  <c r="O110" i="12"/>
  <c r="Q110" i="12"/>
  <c r="V110" i="12"/>
  <c r="G112" i="12"/>
  <c r="I112" i="12"/>
  <c r="K112" i="12"/>
  <c r="M112" i="12"/>
  <c r="O112" i="12"/>
  <c r="Q112" i="12"/>
  <c r="V112" i="12"/>
  <c r="G114" i="12"/>
  <c r="M114" i="12" s="1"/>
  <c r="I114" i="12"/>
  <c r="K114" i="12"/>
  <c r="O114" i="12"/>
  <c r="Q114" i="12"/>
  <c r="V114" i="12"/>
  <c r="K116" i="12"/>
  <c r="Q116" i="12"/>
  <c r="G117" i="12"/>
  <c r="M117" i="12" s="1"/>
  <c r="M116" i="12" s="1"/>
  <c r="I117" i="12"/>
  <c r="I116" i="12" s="1"/>
  <c r="K117" i="12"/>
  <c r="O117" i="12"/>
  <c r="O116" i="12" s="1"/>
  <c r="Q117" i="12"/>
  <c r="V117" i="12"/>
  <c r="V116" i="12" s="1"/>
  <c r="G120" i="12"/>
  <c r="I120" i="12"/>
  <c r="I119" i="12" s="1"/>
  <c r="K120" i="12"/>
  <c r="K119" i="12" s="1"/>
  <c r="M120" i="12"/>
  <c r="O120" i="12"/>
  <c r="O119" i="12" s="1"/>
  <c r="Q120" i="12"/>
  <c r="Q119" i="12" s="1"/>
  <c r="V120" i="12"/>
  <c r="G122" i="12"/>
  <c r="I122" i="12"/>
  <c r="K122" i="12"/>
  <c r="M122" i="12"/>
  <c r="O122" i="12"/>
  <c r="Q122" i="12"/>
  <c r="V122" i="12"/>
  <c r="G124" i="12"/>
  <c r="G119" i="12" s="1"/>
  <c r="I124" i="12"/>
  <c r="K124" i="12"/>
  <c r="O124" i="12"/>
  <c r="Q124" i="12"/>
  <c r="V124" i="12"/>
  <c r="V119" i="12" s="1"/>
  <c r="G128" i="12"/>
  <c r="M128" i="12" s="1"/>
  <c r="I128" i="12"/>
  <c r="I127" i="12" s="1"/>
  <c r="K128" i="12"/>
  <c r="O128" i="12"/>
  <c r="O127" i="12" s="1"/>
  <c r="Q128" i="12"/>
  <c r="V128" i="12"/>
  <c r="V127" i="12" s="1"/>
  <c r="G131" i="12"/>
  <c r="I131" i="12"/>
  <c r="K131" i="12"/>
  <c r="M131" i="12"/>
  <c r="O131" i="12"/>
  <c r="Q131" i="12"/>
  <c r="V131" i="12"/>
  <c r="G133" i="12"/>
  <c r="I133" i="12"/>
  <c r="K133" i="12"/>
  <c r="K127" i="12" s="1"/>
  <c r="M133" i="12"/>
  <c r="O133" i="12"/>
  <c r="Q133" i="12"/>
  <c r="V133" i="12"/>
  <c r="G135" i="12"/>
  <c r="I135" i="12"/>
  <c r="K135" i="12"/>
  <c r="M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Q127" i="12" s="1"/>
  <c r="V139" i="12"/>
  <c r="G141" i="12"/>
  <c r="M141" i="12" s="1"/>
  <c r="I141" i="12"/>
  <c r="K141" i="12"/>
  <c r="O141" i="12"/>
  <c r="Q141" i="12"/>
  <c r="V141" i="12"/>
  <c r="G142" i="12"/>
  <c r="I142" i="12"/>
  <c r="K142" i="12"/>
  <c r="M142" i="12"/>
  <c r="O142" i="12"/>
  <c r="Q142" i="12"/>
  <c r="V142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8" i="12"/>
  <c r="M148" i="12" s="1"/>
  <c r="I148" i="12"/>
  <c r="K148" i="12"/>
  <c r="O148" i="12"/>
  <c r="Q148" i="12"/>
  <c r="V148" i="12"/>
  <c r="G153" i="12"/>
  <c r="M153" i="12" s="1"/>
  <c r="I153" i="12"/>
  <c r="K153" i="12"/>
  <c r="O153" i="12"/>
  <c r="Q153" i="12"/>
  <c r="V153" i="12"/>
  <c r="G156" i="12"/>
  <c r="M156" i="12" s="1"/>
  <c r="I156" i="12"/>
  <c r="K156" i="12"/>
  <c r="O156" i="12"/>
  <c r="Q156" i="12"/>
  <c r="V156" i="12"/>
  <c r="G159" i="12"/>
  <c r="M159" i="12"/>
  <c r="V159" i="12"/>
  <c r="G160" i="12"/>
  <c r="I160" i="12"/>
  <c r="I159" i="12" s="1"/>
  <c r="K160" i="12"/>
  <c r="K159" i="12" s="1"/>
  <c r="M160" i="12"/>
  <c r="O160" i="12"/>
  <c r="O159" i="12" s="1"/>
  <c r="Q160" i="12"/>
  <c r="Q159" i="12" s="1"/>
  <c r="V160" i="12"/>
  <c r="G162" i="12"/>
  <c r="G161" i="12" s="1"/>
  <c r="I162" i="12"/>
  <c r="K162" i="12"/>
  <c r="K161" i="12" s="1"/>
  <c r="M162" i="12"/>
  <c r="M161" i="12" s="1"/>
  <c r="O162" i="12"/>
  <c r="Q162" i="12"/>
  <c r="Q161" i="12" s="1"/>
  <c r="V162" i="12"/>
  <c r="V161" i="12" s="1"/>
  <c r="G164" i="12"/>
  <c r="M164" i="12" s="1"/>
  <c r="I164" i="12"/>
  <c r="K164" i="12"/>
  <c r="O164" i="12"/>
  <c r="Q164" i="12"/>
  <c r="V164" i="12"/>
  <c r="G166" i="12"/>
  <c r="M166" i="12" s="1"/>
  <c r="I166" i="12"/>
  <c r="I161" i="12" s="1"/>
  <c r="K166" i="12"/>
  <c r="O166" i="12"/>
  <c r="O161" i="12" s="1"/>
  <c r="Q166" i="12"/>
  <c r="V166" i="12"/>
  <c r="G168" i="12"/>
  <c r="I168" i="12"/>
  <c r="K168" i="12"/>
  <c r="M168" i="12"/>
  <c r="O168" i="12"/>
  <c r="Q168" i="12"/>
  <c r="V168" i="12"/>
  <c r="G170" i="12"/>
  <c r="I170" i="12"/>
  <c r="I169" i="12" s="1"/>
  <c r="K170" i="12"/>
  <c r="M170" i="12"/>
  <c r="O170" i="12"/>
  <c r="O169" i="12" s="1"/>
  <c r="Q170" i="12"/>
  <c r="V170" i="12"/>
  <c r="G172" i="12"/>
  <c r="G169" i="12" s="1"/>
  <c r="I172" i="12"/>
  <c r="K172" i="12"/>
  <c r="M172" i="12"/>
  <c r="O172" i="12"/>
  <c r="Q172" i="12"/>
  <c r="V172" i="12"/>
  <c r="V169" i="12" s="1"/>
  <c r="G174" i="12"/>
  <c r="I174" i="12"/>
  <c r="K174" i="12"/>
  <c r="K169" i="12" s="1"/>
  <c r="M174" i="12"/>
  <c r="O174" i="12"/>
  <c r="Q174" i="12"/>
  <c r="Q169" i="12" s="1"/>
  <c r="V174" i="12"/>
  <c r="G176" i="12"/>
  <c r="M176" i="12" s="1"/>
  <c r="I176" i="12"/>
  <c r="K176" i="12"/>
  <c r="O176" i="12"/>
  <c r="Q176" i="12"/>
  <c r="V176" i="12"/>
  <c r="G178" i="12"/>
  <c r="I178" i="12"/>
  <c r="K178" i="12"/>
  <c r="M178" i="12"/>
  <c r="O178" i="12"/>
  <c r="Q178" i="12"/>
  <c r="V178" i="12"/>
  <c r="G181" i="12"/>
  <c r="M181" i="12" s="1"/>
  <c r="I181" i="12"/>
  <c r="K181" i="12"/>
  <c r="O181" i="12"/>
  <c r="Q181" i="12"/>
  <c r="V181" i="12"/>
  <c r="G183" i="12"/>
  <c r="I183" i="12"/>
  <c r="K183" i="12"/>
  <c r="M183" i="12"/>
  <c r="O183" i="12"/>
  <c r="Q183" i="12"/>
  <c r="V183" i="12"/>
  <c r="G185" i="12"/>
  <c r="I185" i="12"/>
  <c r="K185" i="12"/>
  <c r="M185" i="12"/>
  <c r="O185" i="12"/>
  <c r="Q185" i="12"/>
  <c r="V185" i="12"/>
  <c r="G187" i="12"/>
  <c r="M187" i="12" s="1"/>
  <c r="M186" i="12" s="1"/>
  <c r="I187" i="12"/>
  <c r="I186" i="12" s="1"/>
  <c r="K187" i="12"/>
  <c r="O187" i="12"/>
  <c r="O186" i="12" s="1"/>
  <c r="Q187" i="12"/>
  <c r="V187" i="12"/>
  <c r="V186" i="12" s="1"/>
  <c r="G189" i="12"/>
  <c r="I189" i="12"/>
  <c r="K189" i="12"/>
  <c r="M189" i="12"/>
  <c r="O189" i="12"/>
  <c r="Q189" i="12"/>
  <c r="V189" i="12"/>
  <c r="G191" i="12"/>
  <c r="M191" i="12" s="1"/>
  <c r="I191" i="12"/>
  <c r="K191" i="12"/>
  <c r="K186" i="12" s="1"/>
  <c r="O191" i="12"/>
  <c r="Q191" i="12"/>
  <c r="Q186" i="12" s="1"/>
  <c r="V191" i="12"/>
  <c r="G193" i="12"/>
  <c r="I193" i="12"/>
  <c r="K193" i="12"/>
  <c r="M193" i="12"/>
  <c r="O193" i="12"/>
  <c r="Q193" i="12"/>
  <c r="V193" i="12"/>
  <c r="G195" i="12"/>
  <c r="I195" i="12"/>
  <c r="K195" i="12"/>
  <c r="M195" i="12"/>
  <c r="O195" i="12"/>
  <c r="Q195" i="12"/>
  <c r="V195" i="12"/>
  <c r="G197" i="12"/>
  <c r="I197" i="12"/>
  <c r="K197" i="12"/>
  <c r="M197" i="12"/>
  <c r="O197" i="12"/>
  <c r="Q197" i="12"/>
  <c r="V197" i="12"/>
  <c r="G199" i="12"/>
  <c r="M199" i="12" s="1"/>
  <c r="I199" i="12"/>
  <c r="K199" i="12"/>
  <c r="O199" i="12"/>
  <c r="Q199" i="12"/>
  <c r="V199" i="12"/>
  <c r="G201" i="12"/>
  <c r="I201" i="12"/>
  <c r="K201" i="12"/>
  <c r="M201" i="12"/>
  <c r="O201" i="12"/>
  <c r="Q201" i="12"/>
  <c r="V201" i="12"/>
  <c r="G203" i="12"/>
  <c r="M203" i="12" s="1"/>
  <c r="I203" i="12"/>
  <c r="K203" i="12"/>
  <c r="O203" i="12"/>
  <c r="Q203" i="12"/>
  <c r="V203" i="12"/>
  <c r="G205" i="12"/>
  <c r="I205" i="12"/>
  <c r="K205" i="12"/>
  <c r="M205" i="12"/>
  <c r="O205" i="12"/>
  <c r="Q205" i="12"/>
  <c r="V205" i="12"/>
  <c r="G208" i="12"/>
  <c r="I208" i="12"/>
  <c r="K208" i="12"/>
  <c r="M208" i="12"/>
  <c r="O208" i="12"/>
  <c r="Q208" i="12"/>
  <c r="V208" i="12"/>
  <c r="G210" i="12"/>
  <c r="I210" i="12"/>
  <c r="K210" i="12"/>
  <c r="M210" i="12"/>
  <c r="O210" i="12"/>
  <c r="Q210" i="12"/>
  <c r="V210" i="12"/>
  <c r="G212" i="12"/>
  <c r="G211" i="12" s="1"/>
  <c r="I212" i="12"/>
  <c r="K212" i="12"/>
  <c r="O212" i="12"/>
  <c r="Q212" i="12"/>
  <c r="Q211" i="12" s="1"/>
  <c r="V212" i="12"/>
  <c r="V211" i="12" s="1"/>
  <c r="G214" i="12"/>
  <c r="M214" i="12" s="1"/>
  <c r="I214" i="12"/>
  <c r="K214" i="12"/>
  <c r="K211" i="12" s="1"/>
  <c r="O214" i="12"/>
  <c r="Q214" i="12"/>
  <c r="V214" i="12"/>
  <c r="G215" i="12"/>
  <c r="I215" i="12"/>
  <c r="I211" i="12" s="1"/>
  <c r="K215" i="12"/>
  <c r="M215" i="12"/>
  <c r="O215" i="12"/>
  <c r="O211" i="12" s="1"/>
  <c r="Q215" i="12"/>
  <c r="V215" i="12"/>
  <c r="G218" i="12"/>
  <c r="I218" i="12"/>
  <c r="K218" i="12"/>
  <c r="M218" i="12"/>
  <c r="O218" i="12"/>
  <c r="Q218" i="12"/>
  <c r="V218" i="12"/>
  <c r="G222" i="12"/>
  <c r="I222" i="12"/>
  <c r="K222" i="12"/>
  <c r="M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8" i="12"/>
  <c r="M228" i="12" s="1"/>
  <c r="I228" i="12"/>
  <c r="K228" i="12"/>
  <c r="O228" i="12"/>
  <c r="Q228" i="12"/>
  <c r="V228" i="12"/>
  <c r="G230" i="12"/>
  <c r="I230" i="12"/>
  <c r="K230" i="12"/>
  <c r="M230" i="12"/>
  <c r="O230" i="12"/>
  <c r="Q230" i="12"/>
  <c r="V230" i="12"/>
  <c r="G232" i="12"/>
  <c r="I232" i="12"/>
  <c r="K232" i="12"/>
  <c r="M232" i="12"/>
  <c r="O232" i="12"/>
  <c r="Q232" i="12"/>
  <c r="V232" i="12"/>
  <c r="G234" i="12"/>
  <c r="I234" i="12"/>
  <c r="K234" i="12"/>
  <c r="M234" i="12"/>
  <c r="O234" i="12"/>
  <c r="Q234" i="12"/>
  <c r="V234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2" i="12"/>
  <c r="I242" i="12"/>
  <c r="K242" i="12"/>
  <c r="M242" i="12"/>
  <c r="O242" i="12"/>
  <c r="Q242" i="12"/>
  <c r="V242" i="12"/>
  <c r="G244" i="12"/>
  <c r="I244" i="12"/>
  <c r="K244" i="12"/>
  <c r="M244" i="12"/>
  <c r="O244" i="12"/>
  <c r="Q244" i="12"/>
  <c r="V244" i="12"/>
  <c r="G246" i="12"/>
  <c r="I246" i="12"/>
  <c r="K246" i="12"/>
  <c r="M246" i="12"/>
  <c r="O246" i="12"/>
  <c r="Q246" i="12"/>
  <c r="V246" i="12"/>
  <c r="G250" i="12"/>
  <c r="M250" i="12" s="1"/>
  <c r="I250" i="12"/>
  <c r="K250" i="12"/>
  <c r="O250" i="12"/>
  <c r="Q250" i="12"/>
  <c r="V250" i="12"/>
  <c r="G253" i="12"/>
  <c r="M253" i="12" s="1"/>
  <c r="I253" i="12"/>
  <c r="K253" i="12"/>
  <c r="O253" i="12"/>
  <c r="Q253" i="12"/>
  <c r="V253" i="12"/>
  <c r="G255" i="12"/>
  <c r="I255" i="12"/>
  <c r="I254" i="12" s="1"/>
  <c r="K255" i="12"/>
  <c r="M255" i="12"/>
  <c r="O255" i="12"/>
  <c r="O254" i="12" s="1"/>
  <c r="Q255" i="12"/>
  <c r="V255" i="12"/>
  <c r="G257" i="12"/>
  <c r="G254" i="12" s="1"/>
  <c r="I257" i="12"/>
  <c r="K257" i="12"/>
  <c r="M257" i="12"/>
  <c r="O257" i="12"/>
  <c r="Q257" i="12"/>
  <c r="V257" i="12"/>
  <c r="V254" i="12" s="1"/>
  <c r="G258" i="12"/>
  <c r="I258" i="12"/>
  <c r="K258" i="12"/>
  <c r="K254" i="12" s="1"/>
  <c r="M258" i="12"/>
  <c r="O258" i="12"/>
  <c r="Q258" i="12"/>
  <c r="Q254" i="12" s="1"/>
  <c r="V258" i="12"/>
  <c r="G260" i="12"/>
  <c r="M260" i="12" s="1"/>
  <c r="I260" i="12"/>
  <c r="K260" i="12"/>
  <c r="O260" i="12"/>
  <c r="Q260" i="12"/>
  <c r="V260" i="12"/>
  <c r="G262" i="12"/>
  <c r="M262" i="12" s="1"/>
  <c r="I262" i="12"/>
  <c r="K262" i="12"/>
  <c r="O262" i="12"/>
  <c r="Q262" i="12"/>
  <c r="V262" i="12"/>
  <c r="G264" i="12"/>
  <c r="I264" i="12"/>
  <c r="I263" i="12" s="1"/>
  <c r="K264" i="12"/>
  <c r="M264" i="12"/>
  <c r="M263" i="12" s="1"/>
  <c r="O264" i="12"/>
  <c r="O263" i="12" s="1"/>
  <c r="Q264" i="12"/>
  <c r="V264" i="12"/>
  <c r="G265" i="12"/>
  <c r="G263" i="12" s="1"/>
  <c r="I265" i="12"/>
  <c r="K265" i="12"/>
  <c r="M265" i="12"/>
  <c r="O265" i="12"/>
  <c r="Q265" i="12"/>
  <c r="V265" i="12"/>
  <c r="V263" i="12" s="1"/>
  <c r="G266" i="12"/>
  <c r="I266" i="12"/>
  <c r="K266" i="12"/>
  <c r="K263" i="12" s="1"/>
  <c r="M266" i="12"/>
  <c r="O266" i="12"/>
  <c r="Q266" i="12"/>
  <c r="Q263" i="12" s="1"/>
  <c r="V266" i="12"/>
  <c r="G268" i="12"/>
  <c r="G267" i="12" s="1"/>
  <c r="I268" i="12"/>
  <c r="K268" i="12"/>
  <c r="O268" i="12"/>
  <c r="Q268" i="12"/>
  <c r="Q267" i="12" s="1"/>
  <c r="V268" i="12"/>
  <c r="V267" i="12" s="1"/>
  <c r="G270" i="12"/>
  <c r="M270" i="12" s="1"/>
  <c r="I270" i="12"/>
  <c r="K270" i="12"/>
  <c r="K267" i="12" s="1"/>
  <c r="O270" i="12"/>
  <c r="Q270" i="12"/>
  <c r="V270" i="12"/>
  <c r="G272" i="12"/>
  <c r="I272" i="12"/>
  <c r="I267" i="12" s="1"/>
  <c r="K272" i="12"/>
  <c r="M272" i="12"/>
  <c r="O272" i="12"/>
  <c r="O267" i="12" s="1"/>
  <c r="Q272" i="12"/>
  <c r="V272" i="12"/>
  <c r="G274" i="12"/>
  <c r="I274" i="12"/>
  <c r="K274" i="12"/>
  <c r="M274" i="12"/>
  <c r="O274" i="12"/>
  <c r="Q274" i="12"/>
  <c r="V274" i="12"/>
  <c r="G275" i="12"/>
  <c r="I275" i="12"/>
  <c r="K275" i="12"/>
  <c r="M275" i="12"/>
  <c r="O275" i="12"/>
  <c r="Q275" i="12"/>
  <c r="V275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I283" i="12"/>
  <c r="K283" i="12"/>
  <c r="M283" i="12"/>
  <c r="O283" i="12"/>
  <c r="Q283" i="12"/>
  <c r="V283" i="12"/>
  <c r="G285" i="12"/>
  <c r="I285" i="12"/>
  <c r="K285" i="12"/>
  <c r="M285" i="12"/>
  <c r="O285" i="12"/>
  <c r="Q285" i="12"/>
  <c r="V285" i="12"/>
  <c r="G287" i="12"/>
  <c r="I287" i="12"/>
  <c r="K287" i="12"/>
  <c r="M287" i="12"/>
  <c r="O287" i="12"/>
  <c r="Q287" i="12"/>
  <c r="V287" i="12"/>
  <c r="G288" i="12"/>
  <c r="M288" i="12" s="1"/>
  <c r="I288" i="12"/>
  <c r="K288" i="12"/>
  <c r="O288" i="12"/>
  <c r="Q288" i="12"/>
  <c r="V288" i="12"/>
  <c r="G290" i="12"/>
  <c r="M290" i="12" s="1"/>
  <c r="I290" i="12"/>
  <c r="K290" i="12"/>
  <c r="O290" i="12"/>
  <c r="Q290" i="12"/>
  <c r="V290" i="12"/>
  <c r="G292" i="12"/>
  <c r="M292" i="12" s="1"/>
  <c r="I292" i="12"/>
  <c r="K292" i="12"/>
  <c r="O292" i="12"/>
  <c r="Q292" i="12"/>
  <c r="V292" i="12"/>
  <c r="G294" i="12"/>
  <c r="I294" i="12"/>
  <c r="K294" i="12"/>
  <c r="M294" i="12"/>
  <c r="O294" i="12"/>
  <c r="Q294" i="12"/>
  <c r="V294" i="12"/>
  <c r="G295" i="12"/>
  <c r="I295" i="12"/>
  <c r="K295" i="12"/>
  <c r="M295" i="12"/>
  <c r="O295" i="12"/>
  <c r="Q295" i="12"/>
  <c r="V295" i="12"/>
  <c r="G296" i="12"/>
  <c r="I296" i="12"/>
  <c r="K296" i="12"/>
  <c r="M296" i="12"/>
  <c r="O296" i="12"/>
  <c r="Q296" i="12"/>
  <c r="V296" i="12"/>
  <c r="G298" i="12"/>
  <c r="M298" i="12" s="1"/>
  <c r="I298" i="12"/>
  <c r="K298" i="12"/>
  <c r="O298" i="12"/>
  <c r="Q298" i="12"/>
  <c r="V298" i="12"/>
  <c r="G299" i="12"/>
  <c r="M299" i="12" s="1"/>
  <c r="I299" i="12"/>
  <c r="K299" i="12"/>
  <c r="O299" i="12"/>
  <c r="Q299" i="12"/>
  <c r="V299" i="12"/>
  <c r="G300" i="12"/>
  <c r="M300" i="12" s="1"/>
  <c r="I300" i="12"/>
  <c r="K300" i="12"/>
  <c r="O300" i="12"/>
  <c r="Q300" i="12"/>
  <c r="V300" i="12"/>
  <c r="G302" i="12"/>
  <c r="I302" i="12"/>
  <c r="K302" i="12"/>
  <c r="M302" i="12"/>
  <c r="O302" i="12"/>
  <c r="Q302" i="12"/>
  <c r="V302" i="12"/>
  <c r="G303" i="12"/>
  <c r="I303" i="12"/>
  <c r="K303" i="12"/>
  <c r="M303" i="12"/>
  <c r="O303" i="12"/>
  <c r="Q303" i="12"/>
  <c r="V303" i="12"/>
  <c r="G305" i="12"/>
  <c r="M305" i="12" s="1"/>
  <c r="I305" i="12"/>
  <c r="I304" i="12" s="1"/>
  <c r="K305" i="12"/>
  <c r="O305" i="12"/>
  <c r="O304" i="12" s="1"/>
  <c r="Q305" i="12"/>
  <c r="V305" i="12"/>
  <c r="V304" i="12" s="1"/>
  <c r="G307" i="12"/>
  <c r="M307" i="12" s="1"/>
  <c r="I307" i="12"/>
  <c r="K307" i="12"/>
  <c r="O307" i="12"/>
  <c r="Q307" i="12"/>
  <c r="V307" i="12"/>
  <c r="G309" i="12"/>
  <c r="I309" i="12"/>
  <c r="K309" i="12"/>
  <c r="M309" i="12"/>
  <c r="O309" i="12"/>
  <c r="Q309" i="12"/>
  <c r="Q304" i="12" s="1"/>
  <c r="V309" i="12"/>
  <c r="G311" i="12"/>
  <c r="I311" i="12"/>
  <c r="K311" i="12"/>
  <c r="M311" i="12"/>
  <c r="O311" i="12"/>
  <c r="Q311" i="12"/>
  <c r="V311" i="12"/>
  <c r="G313" i="12"/>
  <c r="I313" i="12"/>
  <c r="K313" i="12"/>
  <c r="M313" i="12"/>
  <c r="O313" i="12"/>
  <c r="Q313" i="12"/>
  <c r="V313" i="12"/>
  <c r="G315" i="12"/>
  <c r="M315" i="12" s="1"/>
  <c r="I315" i="12"/>
  <c r="K315" i="12"/>
  <c r="K304" i="12" s="1"/>
  <c r="O315" i="12"/>
  <c r="Q315" i="12"/>
  <c r="V315" i="12"/>
  <c r="G317" i="12"/>
  <c r="M317" i="12" s="1"/>
  <c r="I317" i="12"/>
  <c r="K317" i="12"/>
  <c r="O317" i="12"/>
  <c r="Q317" i="12"/>
  <c r="V317" i="12"/>
  <c r="G319" i="12"/>
  <c r="M319" i="12" s="1"/>
  <c r="I319" i="12"/>
  <c r="K319" i="12"/>
  <c r="O319" i="12"/>
  <c r="Q319" i="12"/>
  <c r="V319" i="12"/>
  <c r="G321" i="12"/>
  <c r="I321" i="12"/>
  <c r="K321" i="12"/>
  <c r="M321" i="12"/>
  <c r="O321" i="12"/>
  <c r="Q321" i="12"/>
  <c r="V321" i="12"/>
  <c r="G323" i="12"/>
  <c r="I323" i="12"/>
  <c r="K323" i="12"/>
  <c r="M323" i="12"/>
  <c r="O323" i="12"/>
  <c r="Q323" i="12"/>
  <c r="V323" i="12"/>
  <c r="G325" i="12"/>
  <c r="I325" i="12"/>
  <c r="K325" i="12"/>
  <c r="M325" i="12"/>
  <c r="O325" i="12"/>
  <c r="Q325" i="12"/>
  <c r="V325" i="12"/>
  <c r="G327" i="12"/>
  <c r="M327" i="12" s="1"/>
  <c r="I327" i="12"/>
  <c r="K327" i="12"/>
  <c r="O327" i="12"/>
  <c r="Q327" i="12"/>
  <c r="V327" i="12"/>
  <c r="G329" i="12"/>
  <c r="M329" i="12" s="1"/>
  <c r="I329" i="12"/>
  <c r="K329" i="12"/>
  <c r="O329" i="12"/>
  <c r="Q329" i="12"/>
  <c r="V329" i="12"/>
  <c r="G330" i="12"/>
  <c r="G331" i="12"/>
  <c r="I331" i="12"/>
  <c r="I330" i="12" s="1"/>
  <c r="K331" i="12"/>
  <c r="K330" i="12" s="1"/>
  <c r="M331" i="12"/>
  <c r="O331" i="12"/>
  <c r="O330" i="12" s="1"/>
  <c r="Q331" i="12"/>
  <c r="Q330" i="12" s="1"/>
  <c r="V331" i="12"/>
  <c r="G333" i="12"/>
  <c r="I333" i="12"/>
  <c r="K333" i="12"/>
  <c r="M333" i="12"/>
  <c r="O333" i="12"/>
  <c r="Q333" i="12"/>
  <c r="V333" i="12"/>
  <c r="G335" i="12"/>
  <c r="I335" i="12"/>
  <c r="K335" i="12"/>
  <c r="M335" i="12"/>
  <c r="O335" i="12"/>
  <c r="Q335" i="12"/>
  <c r="V335" i="12"/>
  <c r="G338" i="12"/>
  <c r="I338" i="12"/>
  <c r="K338" i="12"/>
  <c r="M338" i="12"/>
  <c r="O338" i="12"/>
  <c r="Q338" i="12"/>
  <c r="V338" i="12"/>
  <c r="G340" i="12"/>
  <c r="M340" i="12" s="1"/>
  <c r="I340" i="12"/>
  <c r="K340" i="12"/>
  <c r="O340" i="12"/>
  <c r="Q340" i="12"/>
  <c r="V340" i="12"/>
  <c r="G342" i="12"/>
  <c r="M342" i="12" s="1"/>
  <c r="I342" i="12"/>
  <c r="K342" i="12"/>
  <c r="O342" i="12"/>
  <c r="Q342" i="12"/>
  <c r="V342" i="12"/>
  <c r="V330" i="12" s="1"/>
  <c r="G344" i="12"/>
  <c r="I344" i="12"/>
  <c r="K344" i="12"/>
  <c r="M344" i="12"/>
  <c r="O344" i="12"/>
  <c r="Q344" i="12"/>
  <c r="V344" i="12"/>
  <c r="I345" i="12"/>
  <c r="O345" i="12"/>
  <c r="G346" i="12"/>
  <c r="G345" i="12" s="1"/>
  <c r="I346" i="12"/>
  <c r="K346" i="12"/>
  <c r="K345" i="12" s="1"/>
  <c r="M346" i="12"/>
  <c r="M345" i="12" s="1"/>
  <c r="O346" i="12"/>
  <c r="Q346" i="12"/>
  <c r="Q345" i="12" s="1"/>
  <c r="V346" i="12"/>
  <c r="V345" i="12" s="1"/>
  <c r="G348" i="12"/>
  <c r="I348" i="12"/>
  <c r="K348" i="12"/>
  <c r="M348" i="12"/>
  <c r="O348" i="12"/>
  <c r="Q348" i="12"/>
  <c r="V348" i="12"/>
  <c r="I349" i="12"/>
  <c r="O349" i="12"/>
  <c r="G350" i="12"/>
  <c r="G349" i="12" s="1"/>
  <c r="I350" i="12"/>
  <c r="K350" i="12"/>
  <c r="K349" i="12" s="1"/>
  <c r="O350" i="12"/>
  <c r="Q350" i="12"/>
  <c r="Q349" i="12" s="1"/>
  <c r="V350" i="12"/>
  <c r="V349" i="12" s="1"/>
  <c r="G353" i="12"/>
  <c r="I353" i="12"/>
  <c r="K353" i="12"/>
  <c r="M353" i="12"/>
  <c r="O353" i="12"/>
  <c r="Q353" i="12"/>
  <c r="V353" i="12"/>
  <c r="G355" i="12"/>
  <c r="I355" i="12"/>
  <c r="K355" i="12"/>
  <c r="M355" i="12"/>
  <c r="O355" i="12"/>
  <c r="Q355" i="12"/>
  <c r="V355" i="12"/>
  <c r="G357" i="12"/>
  <c r="I357" i="12"/>
  <c r="K357" i="12"/>
  <c r="M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M361" i="12" s="1"/>
  <c r="I361" i="12"/>
  <c r="K361" i="12"/>
  <c r="O361" i="12"/>
  <c r="Q361" i="12"/>
  <c r="V361" i="12"/>
  <c r="G363" i="12"/>
  <c r="M363" i="12" s="1"/>
  <c r="I363" i="12"/>
  <c r="K363" i="12"/>
  <c r="O363" i="12"/>
  <c r="Q363" i="12"/>
  <c r="V363" i="12"/>
  <c r="G365" i="12"/>
  <c r="I365" i="12"/>
  <c r="K365" i="12"/>
  <c r="M365" i="12"/>
  <c r="O365" i="12"/>
  <c r="Q365" i="12"/>
  <c r="V365" i="12"/>
  <c r="G367" i="12"/>
  <c r="I367" i="12"/>
  <c r="K367" i="12"/>
  <c r="M367" i="12"/>
  <c r="O367" i="12"/>
  <c r="Q367" i="12"/>
  <c r="V367" i="12"/>
  <c r="G369" i="12"/>
  <c r="I369" i="12"/>
  <c r="K369" i="12"/>
  <c r="M369" i="12"/>
  <c r="O369" i="12"/>
  <c r="Q369" i="12"/>
  <c r="V369" i="12"/>
  <c r="G371" i="12"/>
  <c r="M371" i="12" s="1"/>
  <c r="I371" i="12"/>
  <c r="K371" i="12"/>
  <c r="O371" i="12"/>
  <c r="Q371" i="12"/>
  <c r="V371" i="12"/>
  <c r="G373" i="12"/>
  <c r="M373" i="12" s="1"/>
  <c r="I373" i="12"/>
  <c r="K373" i="12"/>
  <c r="O373" i="12"/>
  <c r="Q373" i="12"/>
  <c r="V373" i="12"/>
  <c r="G376" i="12"/>
  <c r="M376" i="12" s="1"/>
  <c r="I376" i="12"/>
  <c r="K376" i="12"/>
  <c r="O376" i="12"/>
  <c r="Q376" i="12"/>
  <c r="V376" i="12"/>
  <c r="G381" i="12"/>
  <c r="I381" i="12"/>
  <c r="K381" i="12"/>
  <c r="M381" i="12"/>
  <c r="O381" i="12"/>
  <c r="Q381" i="12"/>
  <c r="V381" i="12"/>
  <c r="G385" i="12"/>
  <c r="I385" i="12"/>
  <c r="K385" i="12"/>
  <c r="M385" i="12"/>
  <c r="O385" i="12"/>
  <c r="Q385" i="12"/>
  <c r="V385" i="12"/>
  <c r="G388" i="12"/>
  <c r="I388" i="12"/>
  <c r="K388" i="12"/>
  <c r="M388" i="12"/>
  <c r="O388" i="12"/>
  <c r="Q388" i="12"/>
  <c r="V388" i="12"/>
  <c r="I389" i="12"/>
  <c r="G390" i="12"/>
  <c r="G389" i="12" s="1"/>
  <c r="I390" i="12"/>
  <c r="K390" i="12"/>
  <c r="K389" i="12" s="1"/>
  <c r="O390" i="12"/>
  <c r="Q390" i="12"/>
  <c r="Q389" i="12" s="1"/>
  <c r="V390" i="12"/>
  <c r="V389" i="12" s="1"/>
  <c r="G396" i="12"/>
  <c r="I396" i="12"/>
  <c r="K396" i="12"/>
  <c r="M396" i="12"/>
  <c r="O396" i="12"/>
  <c r="Q396" i="12"/>
  <c r="V396" i="12"/>
  <c r="G398" i="12"/>
  <c r="I398" i="12"/>
  <c r="K398" i="12"/>
  <c r="M398" i="12"/>
  <c r="O398" i="12"/>
  <c r="O389" i="12" s="1"/>
  <c r="Q398" i="12"/>
  <c r="V398" i="12"/>
  <c r="G400" i="12"/>
  <c r="I400" i="12"/>
  <c r="K400" i="12"/>
  <c r="M400" i="12"/>
  <c r="O400" i="12"/>
  <c r="Q400" i="12"/>
  <c r="V400" i="12"/>
  <c r="G403" i="12"/>
  <c r="I403" i="12"/>
  <c r="K403" i="12"/>
  <c r="M403" i="12"/>
  <c r="O403" i="12"/>
  <c r="Q403" i="12"/>
  <c r="V403" i="12"/>
  <c r="I404" i="12"/>
  <c r="O404" i="12"/>
  <c r="G405" i="12"/>
  <c r="G404" i="12" s="1"/>
  <c r="I405" i="12"/>
  <c r="K405" i="12"/>
  <c r="K404" i="12" s="1"/>
  <c r="O405" i="12"/>
  <c r="Q405" i="12"/>
  <c r="Q404" i="12" s="1"/>
  <c r="V405" i="12"/>
  <c r="V404" i="12" s="1"/>
  <c r="G407" i="12"/>
  <c r="M407" i="12" s="1"/>
  <c r="I407" i="12"/>
  <c r="K407" i="12"/>
  <c r="O407" i="12"/>
  <c r="Q407" i="12"/>
  <c r="V407" i="12"/>
  <c r="I408" i="12"/>
  <c r="O408" i="12"/>
  <c r="G409" i="12"/>
  <c r="G408" i="12" s="1"/>
  <c r="I409" i="12"/>
  <c r="K409" i="12"/>
  <c r="K408" i="12" s="1"/>
  <c r="M409" i="12"/>
  <c r="M408" i="12" s="1"/>
  <c r="O409" i="12"/>
  <c r="Q409" i="12"/>
  <c r="Q408" i="12" s="1"/>
  <c r="V409" i="12"/>
  <c r="V408" i="12" s="1"/>
  <c r="G412" i="12"/>
  <c r="M412" i="12" s="1"/>
  <c r="I412" i="12"/>
  <c r="I411" i="12" s="1"/>
  <c r="K412" i="12"/>
  <c r="O412" i="12"/>
  <c r="O411" i="12" s="1"/>
  <c r="Q412" i="12"/>
  <c r="V412" i="12"/>
  <c r="V411" i="12" s="1"/>
  <c r="G414" i="12"/>
  <c r="M414" i="12" s="1"/>
  <c r="I414" i="12"/>
  <c r="K414" i="12"/>
  <c r="O414" i="12"/>
  <c r="Q414" i="12"/>
  <c r="V414" i="12"/>
  <c r="G416" i="12"/>
  <c r="I416" i="12"/>
  <c r="K416" i="12"/>
  <c r="M416" i="12"/>
  <c r="O416" i="12"/>
  <c r="Q416" i="12"/>
  <c r="Q411" i="12" s="1"/>
  <c r="V416" i="12"/>
  <c r="G423" i="12"/>
  <c r="I423" i="12"/>
  <c r="K423" i="12"/>
  <c r="M423" i="12"/>
  <c r="O423" i="12"/>
  <c r="Q423" i="12"/>
  <c r="V423" i="12"/>
  <c r="G425" i="12"/>
  <c r="I425" i="12"/>
  <c r="K425" i="12"/>
  <c r="M425" i="12"/>
  <c r="O425" i="12"/>
  <c r="Q425" i="12"/>
  <c r="V425" i="12"/>
  <c r="G427" i="12"/>
  <c r="M427" i="12" s="1"/>
  <c r="I427" i="12"/>
  <c r="K427" i="12"/>
  <c r="K411" i="12" s="1"/>
  <c r="O427" i="12"/>
  <c r="Q427" i="12"/>
  <c r="V427" i="12"/>
  <c r="I428" i="12"/>
  <c r="O428" i="12"/>
  <c r="G429" i="12"/>
  <c r="G428" i="12" s="1"/>
  <c r="I429" i="12"/>
  <c r="K429" i="12"/>
  <c r="K428" i="12" s="1"/>
  <c r="O429" i="12"/>
  <c r="Q429" i="12"/>
  <c r="Q428" i="12" s="1"/>
  <c r="V429" i="12"/>
  <c r="V428" i="12" s="1"/>
  <c r="Q433" i="12"/>
  <c r="G434" i="12"/>
  <c r="I434" i="12"/>
  <c r="I433" i="12" s="1"/>
  <c r="K434" i="12"/>
  <c r="M434" i="12"/>
  <c r="M433" i="12" s="1"/>
  <c r="O434" i="12"/>
  <c r="O433" i="12" s="1"/>
  <c r="Q434" i="12"/>
  <c r="V434" i="12"/>
  <c r="G436" i="12"/>
  <c r="G433" i="12" s="1"/>
  <c r="I436" i="12"/>
  <c r="K436" i="12"/>
  <c r="M436" i="12"/>
  <c r="O436" i="12"/>
  <c r="Q436" i="12"/>
  <c r="V436" i="12"/>
  <c r="V433" i="12" s="1"/>
  <c r="G442" i="12"/>
  <c r="I442" i="12"/>
  <c r="K442" i="12"/>
  <c r="K433" i="12" s="1"/>
  <c r="M442" i="12"/>
  <c r="O442" i="12"/>
  <c r="Q442" i="12"/>
  <c r="V442" i="12"/>
  <c r="G445" i="12"/>
  <c r="G444" i="12" s="1"/>
  <c r="I445" i="12"/>
  <c r="K445" i="12"/>
  <c r="O445" i="12"/>
  <c r="Q445" i="12"/>
  <c r="Q444" i="12" s="1"/>
  <c r="V445" i="12"/>
  <c r="V444" i="12" s="1"/>
  <c r="G447" i="12"/>
  <c r="M447" i="12" s="1"/>
  <c r="I447" i="12"/>
  <c r="K447" i="12"/>
  <c r="K444" i="12" s="1"/>
  <c r="O447" i="12"/>
  <c r="Q447" i="12"/>
  <c r="V447" i="12"/>
  <c r="G448" i="12"/>
  <c r="I448" i="12"/>
  <c r="K448" i="12"/>
  <c r="M448" i="12"/>
  <c r="O448" i="12"/>
  <c r="O444" i="12" s="1"/>
  <c r="Q448" i="12"/>
  <c r="V448" i="12"/>
  <c r="G449" i="12"/>
  <c r="I449" i="12"/>
  <c r="K449" i="12"/>
  <c r="M449" i="12"/>
  <c r="O449" i="12"/>
  <c r="Q449" i="12"/>
  <c r="V449" i="12"/>
  <c r="G450" i="12"/>
  <c r="I450" i="12"/>
  <c r="K450" i="12"/>
  <c r="M450" i="12"/>
  <c r="O450" i="12"/>
  <c r="Q450" i="12"/>
  <c r="V450" i="12"/>
  <c r="G451" i="12"/>
  <c r="M451" i="12" s="1"/>
  <c r="I451" i="12"/>
  <c r="I444" i="12" s="1"/>
  <c r="K451" i="12"/>
  <c r="O451" i="12"/>
  <c r="Q451" i="12"/>
  <c r="V451" i="12"/>
  <c r="G452" i="12"/>
  <c r="V452" i="12"/>
  <c r="G453" i="12"/>
  <c r="M453" i="12" s="1"/>
  <c r="M452" i="12" s="1"/>
  <c r="I453" i="12"/>
  <c r="I452" i="12" s="1"/>
  <c r="K453" i="12"/>
  <c r="K452" i="12" s="1"/>
  <c r="O453" i="12"/>
  <c r="O452" i="12" s="1"/>
  <c r="Q453" i="12"/>
  <c r="Q452" i="12" s="1"/>
  <c r="V453" i="12"/>
  <c r="AE455" i="12"/>
  <c r="F41" i="1" s="1"/>
  <c r="AF455" i="12"/>
  <c r="G40" i="1" s="1"/>
  <c r="I20" i="1"/>
  <c r="I19" i="1"/>
  <c r="I18" i="1"/>
  <c r="H43" i="1"/>
  <c r="I43" i="1" s="1"/>
  <c r="J28" i="1"/>
  <c r="J26" i="1"/>
  <c r="G38" i="1"/>
  <c r="F38" i="1"/>
  <c r="J23" i="1"/>
  <c r="J24" i="1"/>
  <c r="J25" i="1"/>
  <c r="J27" i="1"/>
  <c r="E24" i="1"/>
  <c r="E26" i="1"/>
  <c r="O352" i="12" l="1"/>
  <c r="G41" i="1"/>
  <c r="H41" i="1" s="1"/>
  <c r="I41" i="1" s="1"/>
  <c r="K352" i="12"/>
  <c r="G39" i="1"/>
  <c r="G44" i="1" s="1"/>
  <c r="G25" i="1" s="1"/>
  <c r="A25" i="1" s="1"/>
  <c r="G26" i="1" s="1"/>
  <c r="Q352" i="12"/>
  <c r="V352" i="12"/>
  <c r="G352" i="12"/>
  <c r="I352" i="12"/>
  <c r="F39" i="1"/>
  <c r="F40" i="1"/>
  <c r="H40" i="1" s="1"/>
  <c r="I40" i="1" s="1"/>
  <c r="I16" i="1"/>
  <c r="A26" i="1"/>
  <c r="M129" i="13"/>
  <c r="M31" i="13"/>
  <c r="G129" i="13"/>
  <c r="M141" i="13"/>
  <c r="M138" i="13" s="1"/>
  <c r="M29" i="13"/>
  <c r="M26" i="13" s="1"/>
  <c r="M11" i="13"/>
  <c r="M8" i="13" s="1"/>
  <c r="M352" i="12"/>
  <c r="M105" i="12"/>
  <c r="M95" i="12"/>
  <c r="M127" i="12"/>
  <c r="M411" i="12"/>
  <c r="M330" i="12"/>
  <c r="M304" i="12"/>
  <c r="M56" i="12"/>
  <c r="M169" i="12"/>
  <c r="M254" i="12"/>
  <c r="G411" i="12"/>
  <c r="G304" i="12"/>
  <c r="G186" i="12"/>
  <c r="G127" i="12"/>
  <c r="G116" i="12"/>
  <c r="G105" i="12"/>
  <c r="M405" i="12"/>
  <c r="M404" i="12" s="1"/>
  <c r="M390" i="12"/>
  <c r="M389" i="12" s="1"/>
  <c r="M268" i="12"/>
  <c r="M267" i="12" s="1"/>
  <c r="M212" i="12"/>
  <c r="M211" i="12" s="1"/>
  <c r="G56" i="12"/>
  <c r="M51" i="12"/>
  <c r="M50" i="12" s="1"/>
  <c r="M9" i="12"/>
  <c r="M8" i="12" s="1"/>
  <c r="M445" i="12"/>
  <c r="M444" i="12" s="1"/>
  <c r="M429" i="12"/>
  <c r="M428" i="12" s="1"/>
  <c r="M350" i="12"/>
  <c r="M349" i="12" s="1"/>
  <c r="M124" i="12"/>
  <c r="M119" i="12" s="1"/>
  <c r="F44" i="1" l="1"/>
  <c r="H39" i="1"/>
  <c r="I80" i="1"/>
  <c r="G455" i="12"/>
  <c r="I17" i="1" l="1"/>
  <c r="I21" i="1" s="1"/>
  <c r="I92" i="1"/>
  <c r="G28" i="1"/>
  <c r="G23" i="1"/>
  <c r="A23" i="1" s="1"/>
  <c r="G24" i="1" s="1"/>
  <c r="A27" i="1" s="1"/>
  <c r="A29" i="1" s="1"/>
  <c r="G29" i="1" s="1"/>
  <c r="G27" i="1" s="1"/>
  <c r="H44" i="1"/>
  <c r="I39" i="1"/>
  <c r="I44" i="1" s="1"/>
  <c r="A24" i="1" l="1"/>
  <c r="J40" i="1"/>
  <c r="J42" i="1"/>
  <c r="J41" i="1"/>
  <c r="J39" i="1"/>
  <c r="J44" i="1" s="1"/>
  <c r="J43" i="1"/>
  <c r="J84" i="1"/>
  <c r="J87" i="1"/>
  <c r="J91" i="1"/>
  <c r="J80" i="1"/>
  <c r="J74" i="1"/>
  <c r="J68" i="1"/>
  <c r="J62" i="1"/>
  <c r="J56" i="1"/>
  <c r="J58" i="1"/>
  <c r="J79" i="1"/>
  <c r="J61" i="1"/>
  <c r="J82" i="1"/>
  <c r="J73" i="1"/>
  <c r="J85" i="1"/>
  <c r="J81" i="1"/>
  <c r="J75" i="1"/>
  <c r="J69" i="1"/>
  <c r="J63" i="1"/>
  <c r="J57" i="1"/>
  <c r="J90" i="1"/>
  <c r="J83" i="1"/>
  <c r="J77" i="1"/>
  <c r="J71" i="1"/>
  <c r="J65" i="1"/>
  <c r="J59" i="1"/>
  <c r="J70" i="1"/>
  <c r="J86" i="1"/>
  <c r="J67" i="1"/>
  <c r="J89" i="1"/>
  <c r="J76" i="1"/>
  <c r="J64" i="1"/>
  <c r="J88" i="1"/>
  <c r="J78" i="1"/>
  <c r="J72" i="1"/>
  <c r="J66" i="1"/>
  <c r="J60" i="1"/>
  <c r="J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E4B1AA8D-2B5A-4988-AC15-7EB13F957C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974F1C0-5240-4328-B5FF-3B491EE46F3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A793A43E-69D5-42A8-B1B2-EED1F8EEDEB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D2555ED-415C-430F-B320-7900792D467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<sst xmlns="http://schemas.openxmlformats.org/spreadsheetml/2006/main" count="3312" uniqueCount="1045">
  <si>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</si>
  <si>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</si>
  <si>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</si>
  <si>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</si>
  <si>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</si>
  <si>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</si>
  <si>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</si>
  <si>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</si>
  <si>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</si>
  <si>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</si>
  <si>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</si>
  <si>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</si>
  <si>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</si>
  <si>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</si>
  <si>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</si>
  <si>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</si>
  <si>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</si>
  <si>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</si>
  <si>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</si>
  <si>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</si>
  <si>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</si>
  <si>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</si>
  <si>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</si>
  <si>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</si>
  <si>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</si>
  <si>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</si>
  <si>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</si>
  <si>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</si>
  <si>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</si>
  <si>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</si>
  <si>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</si>
  <si>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</si>
  <si>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</si>
  <si>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</si>
  <si>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</si>
  <si>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</si>
  <si>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</si>
  <si>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</si>
  <si>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</si>
  <si>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</si>
  <si>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</si>
  <si>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</si>
  <si>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</si>
  <si>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2022/17</t>
  </si>
  <si>
    <t>Stavební úpravy KD Oblekovice</t>
  </si>
  <si>
    <t>Město Znojmo</t>
  </si>
  <si>
    <t>Obroková 1/12</t>
  </si>
  <si>
    <t>Znojmo</t>
  </si>
  <si>
    <t>66902</t>
  </si>
  <si>
    <t>00293881</t>
  </si>
  <si>
    <t>CZ00293881</t>
  </si>
  <si>
    <t>Stavba</t>
  </si>
  <si>
    <t>01</t>
  </si>
  <si>
    <t>Stavební část, ZTI</t>
  </si>
  <si>
    <t>2217_01</t>
  </si>
  <si>
    <t>02</t>
  </si>
  <si>
    <t>Vnitřní elektroinstalace</t>
  </si>
  <si>
    <t>2217_02</t>
  </si>
  <si>
    <t>Celkem za stavbu</t>
  </si>
  <si>
    <t>CZK</t>
  </si>
  <si>
    <t>#POPS</t>
  </si>
  <si>
    <t>Popis stavby: 2022/17 - Stavební úpravy KD Oblekovice</t>
  </si>
  <si>
    <t>#POPO</t>
  </si>
  <si>
    <t>Popis objektu: 01 - Stavební část, ZTI</t>
  </si>
  <si>
    <t>#POPR</t>
  </si>
  <si>
    <t>Popis rozpočtu: 2217_01 - Stavební část, ZTI</t>
  </si>
  <si>
    <t>Popis objektu: 02 - Vnitřní elektroinstalace</t>
  </si>
  <si>
    <t>Popis rozpočtu: 2217_02 - Vnitřní elektroinstalace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</si>
  <si>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</si>
  <si>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</si>
  <si>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</si>
  <si>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</si>
  <si>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</si>
  <si>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</si>
  <si>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</si>
  <si>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</si>
  <si>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</si>
  <si>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</si>
  <si>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</si>
  <si>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</si>
  <si>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</si>
  <si>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</si>
  <si>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</si>
  <si>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</si>
  <si>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</si>
  <si>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</si>
  <si>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</t>
  </si>
  <si>
    <t>Ostatní konstrukce, bourání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</si>
  <si>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</si>
  <si>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</si>
  <si>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</si>
  <si>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</si>
  <si>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</si>
  <si>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</si>
  <si>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</si>
  <si>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</si>
  <si>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</si>
  <si>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</si>
  <si>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</si>
  <si>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</si>
  <si>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</si>
  <si>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</si>
  <si>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</si>
  <si>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</si>
  <si>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</si>
  <si>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</si>
  <si>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724</t>
  </si>
  <si>
    <t>Strojní vybavení</t>
  </si>
  <si>
    <t>725</t>
  </si>
  <si>
    <t>Zařizovací předměty</t>
  </si>
  <si>
    <t>728</t>
  </si>
  <si>
    <t>Vzduchotechnika</t>
  </si>
  <si>
    <t>733</t>
  </si>
  <si>
    <t>Rozvod potrubí</t>
  </si>
  <si>
    <t>735</t>
  </si>
  <si>
    <t>Otopná tělesa</t>
  </si>
  <si>
    <t>762</t>
  </si>
  <si>
    <t>Konstrukce tesařské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</si>
  <si>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</si>
  <si>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</si>
  <si>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</si>
  <si>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</si>
  <si>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</si>
  <si>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</si>
  <si>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</si>
  <si>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</si>
  <si>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</si>
  <si>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</si>
  <si>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</si>
  <si>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</si>
  <si>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</si>
  <si>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</si>
  <si>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</si>
  <si>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</si>
  <si>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M21-3</t>
  </si>
  <si>
    <t>Elektroinsatalace - SVÍTIDLA</t>
  </si>
  <si>
    <t>M21-4</t>
  </si>
  <si>
    <t>Elektroinstalace - ROZVADĚČE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</si>
  <si>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</si>
  <si>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</si>
  <si>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</si>
  <si>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</si>
  <si>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</si>
  <si>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</si>
  <si>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</si>
  <si>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</si>
  <si>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</si>
  <si>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</si>
  <si>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</si>
  <si>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</si>
  <si>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</si>
  <si>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</si>
  <si>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</si>
  <si>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</si>
  <si>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</si>
  <si>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</si>
  <si>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</si>
  <si>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</si>
  <si>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</si>
  <si>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</si>
  <si>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</si>
  <si>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</si>
  <si>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</si>
  <si>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</si>
  <si>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</si>
  <si>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</si>
  <si>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</si>
  <si>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</si>
  <si>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</si>
  <si>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</si>
  <si>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139601103R00</t>
  </si>
  <si>
    <t>Ruční výkop jam, rýh a šachet v hornině tř. 4</t>
  </si>
  <si>
    <t>m3</t>
  </si>
  <si>
    <t>RTS 22/ I</t>
  </si>
  <si>
    <t>Práce</t>
  </si>
  <si>
    <t>POL1_</t>
  </si>
  <si>
    <t>kanalizace : 0,3*0,8*(3+5+1,2*2+0,5+0,5+0,5+2,5+1,5*3+1)</t>
  </si>
  <si>
    <t>VV</t>
  </si>
  <si>
    <t>příprava pro napojení na vodovod-uvnitř : 1*1*1,8</t>
  </si>
  <si>
    <t>venku : 0,8*0,8*0,8</t>
  </si>
  <si>
    <t>162701105R00</t>
  </si>
  <si>
    <t>Vodorovné přemístění výkopku z hor.1-4 do 10000 m</t>
  </si>
  <si>
    <t>příprava pro napojení na vodovod : 1*1*1,8</t>
  </si>
  <si>
    <t>162201203R00</t>
  </si>
  <si>
    <t>Vodorovné přemíst.výkopku, kolečko hor.1-4, do 10m</t>
  </si>
  <si>
    <t>162201210R00</t>
  </si>
  <si>
    <t>Příplatek za dalš.10 m, kolečko, výkop. z hor.1- 4</t>
  </si>
  <si>
    <t>Odkaz na mn. položky pořadí 3 : 6,57600</t>
  </si>
  <si>
    <t>174101102R00</t>
  </si>
  <si>
    <t>Zásyp ruční se zhutněním</t>
  </si>
  <si>
    <t>kanalizace : 0,3*(0,8-0,15-0,25)*(3+5+1,2*2+0,5+0,5+0,5+2,5+1,5*3+1)</t>
  </si>
  <si>
    <t>175101101RT2</t>
  </si>
  <si>
    <t>Obsyp potrubí bez prohození sypaniny s dodáním štěrkopísku frakce 0 - 22 mm</t>
  </si>
  <si>
    <t>kanalizace : 0,3*0,25*(3+5+1,2*2+0,5+0,5+0,5+2,5+1,5*3+1)</t>
  </si>
  <si>
    <t>199000002R00</t>
  </si>
  <si>
    <t>Poplatek za skládku horniny 1- 4, č. dle katal. odpadů 17 05 04</t>
  </si>
  <si>
    <t>Odkaz na mn. položky pořadí 2 : 6,57600</t>
  </si>
  <si>
    <t>583415004R</t>
  </si>
  <si>
    <t>Kamenivo drcené frakce  8/16  B Jihomor. kraj</t>
  </si>
  <si>
    <t>t</t>
  </si>
  <si>
    <t>SPCM</t>
  </si>
  <si>
    <t>Specifikace</t>
  </si>
  <si>
    <t>POL3_</t>
  </si>
  <si>
    <t>Odkaz na mn. položky pořadí 5 : 4,70000*1,8</t>
  </si>
  <si>
    <t>310239211R00</t>
  </si>
  <si>
    <t>Zazdívka otvorů plochy do 4 m2 cihlami na MVC</t>
  </si>
  <si>
    <t>0,45*0,9*2*2</t>
  </si>
  <si>
    <t>0,15*1,24*2,4</t>
  </si>
  <si>
    <t>317167121R00</t>
  </si>
  <si>
    <t>Překlad Heluz plochý 11,5/7,1/100 cm</t>
  </si>
  <si>
    <t>kus</t>
  </si>
  <si>
    <t>340238212RT2</t>
  </si>
  <si>
    <t>Zazdívka otvorů pl.1 m2,cihlami tl.zdi nad 10 cm s použitím suché maltové směsi</t>
  </si>
  <si>
    <t>m2</t>
  </si>
  <si>
    <t>0,9*2</t>
  </si>
  <si>
    <t>340239211RT2</t>
  </si>
  <si>
    <t>Zazdívka otvorů pl.4 m2,cihlami tl.zdi do 10 cm s použitím suché maltové směsi</t>
  </si>
  <si>
    <t>0,88*2,05+1,15*2,05+1,18*2,05</t>
  </si>
  <si>
    <t>342247522R00</t>
  </si>
  <si>
    <t>Příčky z cihel HELUZ broušených, lepidlo, tl. 8 cm</t>
  </si>
  <si>
    <t>2,9*(1,34+0,8+1,6+1+1,8+1,14+1,64+1,64)</t>
  </si>
  <si>
    <t>-(0,8*2*2+0,7*2*3+0,8*2)</t>
  </si>
  <si>
    <t>349231811R00</t>
  </si>
  <si>
    <t>Přizdívka ostění s ozubem z cihel, kapsy do 15 cm</t>
  </si>
  <si>
    <t>rozvaděže : 5</t>
  </si>
  <si>
    <t>342264051RT1</t>
  </si>
  <si>
    <t>Podhled sádrokartonový na zavěšenou ocel. konstr. desky standard tl. 12,5 mm, bez izolace</t>
  </si>
  <si>
    <t>43,4+39,09+35,28+2,77+3,54</t>
  </si>
  <si>
    <t>342264051RT3</t>
  </si>
  <si>
    <t>Podhled sádrokartonový na zavěšenou ocel. konstr. desky standard impreg. tl. 12,5 mm, bez izolace</t>
  </si>
  <si>
    <t>2,23+6,01+2,82+6,65+1,03</t>
  </si>
  <si>
    <t>451572111RK1</t>
  </si>
  <si>
    <t>Lože pod potrubí z kameniva těženého 0 - 4 mm kraj Jihomoravský</t>
  </si>
  <si>
    <t>kanalizace : 0,3*0,15*(3+5+1,2*2+0,5+0,5+0,5+2,5+1,5*3+1)</t>
  </si>
  <si>
    <t>602016193R00</t>
  </si>
  <si>
    <t>Penetrace hloubková stěn PROFI Akryl-Tiefengrund</t>
  </si>
  <si>
    <t>Odkaz na mn. položky pořadí 184 : 273,06400</t>
  </si>
  <si>
    <t>612401391R00</t>
  </si>
  <si>
    <t>Omítka malých ploch vnitřních stěn do 1 m2</t>
  </si>
  <si>
    <t>rozvaděče : 4</t>
  </si>
  <si>
    <t>612403380R00</t>
  </si>
  <si>
    <t>Hrubá výplň rýh ve stěnách do 3x3 cm maltou ze SMS</t>
  </si>
  <si>
    <t>m</t>
  </si>
  <si>
    <t>elektro : 162</t>
  </si>
  <si>
    <t>612403382R00</t>
  </si>
  <si>
    <t>Hrubá výplň rýh ve stěnách do 5x5 cm maltou ze SMS</t>
  </si>
  <si>
    <t>elektro : 95</t>
  </si>
  <si>
    <t>Odkaz na mn. položky pořadí 54 : 23,80000</t>
  </si>
  <si>
    <t>612403386R00</t>
  </si>
  <si>
    <t>Hrubá výplň rýh ve stěnách do 10x10cm maltou z SMS</t>
  </si>
  <si>
    <t>elektro : 145</t>
  </si>
  <si>
    <t>612403388R00</t>
  </si>
  <si>
    <t>Hrubá výplň rýh ve stěnách do 15x15cm maltou z SMS</t>
  </si>
  <si>
    <t>612409991RT2</t>
  </si>
  <si>
    <t>Začištění omítek kolem oken,dveří apod. s použitím suché maltové směsi</t>
  </si>
  <si>
    <t>ukončení soklíků : 89,5</t>
  </si>
  <si>
    <t xml:space="preserve">ukončení obkladů : </t>
  </si>
  <si>
    <t>(1,8*2+0,9*2)</t>
  </si>
  <si>
    <t>(1,6*2+0,9*2)</t>
  </si>
  <si>
    <t>(1,14*2+0,9*2)</t>
  </si>
  <si>
    <t>(1,14*2+2,5*2)</t>
  </si>
  <si>
    <t>(1,17*2+2,14*2+0,5*2)</t>
  </si>
  <si>
    <t>(1,64*6+0,9*2+2,5*2+1,17*2+0,5*2)</t>
  </si>
  <si>
    <t>612425931RT2</t>
  </si>
  <si>
    <t>Omítka vápenná vnitřního ostění - štuková s použitím suché maltové směsi</t>
  </si>
  <si>
    <t>zazdívané niky : 0,4*(1,15+2,05*2+1,18+2,05*2)</t>
  </si>
  <si>
    <t>v místě měněných zárubní : 0,35*(0,9+2*2)*4</t>
  </si>
  <si>
    <t>612471411RT2</t>
  </si>
  <si>
    <t>Úprava vnitřních stěn aktivovaným štukem s použitím suché maltové směsi</t>
  </si>
  <si>
    <t>2,9*(1,79*2+2,2*2+7,35*2+4,8*2+1,66*2+1,67*2+9,16*2+4,77*2+11,88*2+3,6)</t>
  </si>
  <si>
    <t>612473182R00</t>
  </si>
  <si>
    <t>Omítka vnitř.zdiva ze such.směsi, štuková, strojně</t>
  </si>
  <si>
    <t>nové příčky : 22,78*2</t>
  </si>
  <si>
    <t>dozdívky : 0,9*2*2+1,18*2,05*2+1,15*2,05+0,88*2,05</t>
  </si>
  <si>
    <t>stěny WC : 2,9*(0,9+1,14+1,64+1,8+1,6+1,17+3,77+2,14+1,64+1,17+2,5+0,9)</t>
  </si>
  <si>
    <t>-0,8*2*2</t>
  </si>
  <si>
    <t>ostění : 0,35*(0,8+2*2)*2</t>
  </si>
  <si>
    <t>R : 50</t>
  </si>
  <si>
    <t>612473186R00</t>
  </si>
  <si>
    <t>Příplatek za zabudované rohovníky, stěny</t>
  </si>
  <si>
    <t>2,9*4+2*4</t>
  </si>
  <si>
    <t>622471317RS8</t>
  </si>
  <si>
    <t>Nátěr nebo nástřik stěn vnějších, složitost 1 - 2 hmota silikátová Keim barevná skupina II</t>
  </si>
  <si>
    <t>okolo rozvaděčů : 2</t>
  </si>
  <si>
    <t>631312611R00</t>
  </si>
  <si>
    <t>Mazanina betonová tl. 5 - 8 cm C 16/20</t>
  </si>
  <si>
    <t>0,07*(43,4+39,09+35,28+2,23+6,01+2,82+6,65+1,03+2,77+3,54)</t>
  </si>
  <si>
    <t>631313611R00</t>
  </si>
  <si>
    <t>Mazanina betonová tl. 8 - 12 cm C 16/20</t>
  </si>
  <si>
    <t>0,1*(43,4+39,09+35,28+2,23+6,01+2,82+6,65+1,03+2,77+3,54)</t>
  </si>
  <si>
    <t>631361921RT5</t>
  </si>
  <si>
    <t>Výztuž mazanin svařovanou sítí průměr drátu  6,0, oka 150/150 mm KH20</t>
  </si>
  <si>
    <t>podkladní : 3,301*(43,4+35,28+39,22+2,23+6,01+2,82+6,65+1,03+2,77+3,54)/1000*1,2</t>
  </si>
  <si>
    <t>horní - R : 3,301*(43,4+35,28+39,22+2,23+6,01+2,82+6,65+1,03+2,77+3,54)/1000*1,2</t>
  </si>
  <si>
    <t>631571001R00</t>
  </si>
  <si>
    <t>Násyp z kameniva těženého 0 - 4, zpevňující</t>
  </si>
  <si>
    <t>0,08*(43,4+35,28+39,22+2,23+6,01+2,82+6,65+1,03+2,77+3,54)</t>
  </si>
  <si>
    <t>642942111RT3</t>
  </si>
  <si>
    <t>Osazení zárubní dveřních ocelových, pl. do 2,5 m2 včetně dodávky zárubně 700 x 1970 x 100 mm</t>
  </si>
  <si>
    <t>642942111RT4</t>
  </si>
  <si>
    <t>Osazení zárubní dveřních ocelových, pl. do 2,5 m2 včetně dodávky zárubně 800 x 1970 x 100 mm</t>
  </si>
  <si>
    <t>642942111RU4</t>
  </si>
  <si>
    <t>Osazení zárubní dveřních ocelových, pl. do 2,5 m2 včetně dodávky zárubně 800 x 1970 x 150 mm</t>
  </si>
  <si>
    <t>4+2</t>
  </si>
  <si>
    <t>642945111R00</t>
  </si>
  <si>
    <t>Osazení zárubní ocel. požár.1křídl. s obetonováním</t>
  </si>
  <si>
    <t>2</t>
  </si>
  <si>
    <t>553307420R</t>
  </si>
  <si>
    <t>Zárubeň ocelová YH 150 DV 800x1970x150 L ZAKO pro přesné zdění, s drážkou, těsněním, kapsové závěsy</t>
  </si>
  <si>
    <t>941955003R00</t>
  </si>
  <si>
    <t>Lešení lehké pomocné, výška podlahy do 2,5 m</t>
  </si>
  <si>
    <t>(16,31+43,4+35,28+39,22+2,23+6,01+2,82+6,65+1,03+2,77+3,54)</t>
  </si>
  <si>
    <t>952901111R00</t>
  </si>
  <si>
    <t>Vyčištění budov o výšce podlaží do 4 m</t>
  </si>
  <si>
    <t>95-100</t>
  </si>
  <si>
    <t>Zřízení monitorovacích sádrových terčů</t>
  </si>
  <si>
    <t>Vlastní</t>
  </si>
  <si>
    <t>Indiv</t>
  </si>
  <si>
    <t>praskliny na fasádě : 6</t>
  </si>
  <si>
    <t>900      RT3</t>
  </si>
  <si>
    <t>HZS Práce v tarifní třídě 6 (např. tesař)</t>
  </si>
  <si>
    <t>h</t>
  </si>
  <si>
    <t>Prav.M</t>
  </si>
  <si>
    <t>HZS</t>
  </si>
  <si>
    <t>POL10_</t>
  </si>
  <si>
    <t>napojení VZT a odvětr. kanalizace na stáv. prostupy ve střeše : 2</t>
  </si>
  <si>
    <t>nezměřitelné práce - R : 20</t>
  </si>
  <si>
    <t>962031113R00</t>
  </si>
  <si>
    <t>Bourání příček z cihel pálených plných tl. 65 mm</t>
  </si>
  <si>
    <t>2,9*(1+1+1)-0,8*2</t>
  </si>
  <si>
    <t>2,9*(2,14+ 1,97+0,82)-0,6*2*3</t>
  </si>
  <si>
    <t>962031116R00</t>
  </si>
  <si>
    <t>Bourání příček z cihel pálených plných tl. 140 mm</t>
  </si>
  <si>
    <t>2,9*(4,77+4,8)</t>
  </si>
  <si>
    <t>962084131R00</t>
  </si>
  <si>
    <t>Bourání příček deskových,sádrokartonových tl.10 cm</t>
  </si>
  <si>
    <t>2,9*(3,58+2,15)</t>
  </si>
  <si>
    <t>963016111R00</t>
  </si>
  <si>
    <t>DMTZ podhledu SDK, kovová kce., 1xoplášť.12,5 mm</t>
  </si>
  <si>
    <t>2,52*3,58</t>
  </si>
  <si>
    <t>965042141RT1</t>
  </si>
  <si>
    <t>Bourání mazanin betonových tl. 10 cm, nad 4 m2 ručně tl. mazaniny 5 - 8 cm</t>
  </si>
  <si>
    <t>965042241RT1</t>
  </si>
  <si>
    <t>Bourání mazanin betonových tl. nad 10 cm, nad 4 m2 ručně tl. mazaniny 10 - 15 cm</t>
  </si>
  <si>
    <t>0,12*(43,4+35,28+39,22+2,23+6,01+2,82+6,65+1,03+2,77+3,54)</t>
  </si>
  <si>
    <t>968061125R00</t>
  </si>
  <si>
    <t>Vyvěšení dřevěných dveřních křídel pl. do 2 m2</t>
  </si>
  <si>
    <t>968072455R00</t>
  </si>
  <si>
    <t>Vybourání kovových dveřních zárubní pl. do 2 m2</t>
  </si>
  <si>
    <t>0,6*2*3+0,8*2*11+0,9*2</t>
  </si>
  <si>
    <t>969021111R00</t>
  </si>
  <si>
    <t>Vybourání kanalizačního potrubí DN do 100 mm</t>
  </si>
  <si>
    <t>20</t>
  </si>
  <si>
    <t>970041035R00</t>
  </si>
  <si>
    <t>Vrtání jádrové do prostého betonu d 35-39 mm</t>
  </si>
  <si>
    <t>příprava pro napojení na vodovod-prostup základem : 1</t>
  </si>
  <si>
    <t>974031142R00</t>
  </si>
  <si>
    <t>Vysekání rýh ve zdi cihelné 7 x 7 cm</t>
  </si>
  <si>
    <t>kanalizace : 1+5</t>
  </si>
  <si>
    <t>2,5</t>
  </si>
  <si>
    <t xml:space="preserve">plyn : </t>
  </si>
  <si>
    <t>přemístění do zdiva : 2+3,6+2,5+0,6+1,6+5</t>
  </si>
  <si>
    <t>978013191R00</t>
  </si>
  <si>
    <t>Otlučení omítek vnitřních stěn v rozsahu do 100 %</t>
  </si>
  <si>
    <t>v rozsahu původních záchodů : 2,9*(2,2*2+4,75*2)-0,8*2*2</t>
  </si>
  <si>
    <t>978059531R00</t>
  </si>
  <si>
    <t>Odsekání vnitřních obkladů stěn nad 2 m2</t>
  </si>
  <si>
    <t>1,2*(1,2+2)</t>
  </si>
  <si>
    <t>2,2*(1*2+0,9)</t>
  </si>
  <si>
    <t>998011001R00</t>
  </si>
  <si>
    <t>Přesun hmot pro budovy zděné výšky do 6 m</t>
  </si>
  <si>
    <t>Přesun hmot</t>
  </si>
  <si>
    <t>POL7_</t>
  </si>
  <si>
    <t>711111001RZ1</t>
  </si>
  <si>
    <t>Izolace proti vlhkosti vodor. nátěr ALP za studena 1x nátěr - včetně dodávky penetračního laku ALP</t>
  </si>
  <si>
    <t>(43,4+35,28+39,22+2,23+6,01+2,82+6,65+1,03+2,77+3,54)</t>
  </si>
  <si>
    <t>711141559RY2</t>
  </si>
  <si>
    <t>Izolace proti vlhk. vodorovná pásy přitavením 1 vrstva - včetně dod. Glastek 40 special mineral</t>
  </si>
  <si>
    <t>(43,4+35,28+39,22+2,23+6,01+2,82+6,65+1,03+2,77+3,54)*1,15</t>
  </si>
  <si>
    <t>711140101R00</t>
  </si>
  <si>
    <t>Odstr.izolace proti vlhk.vodor. pásy přitav.,1vrst</t>
  </si>
  <si>
    <t>291,88</t>
  </si>
  <si>
    <t>998711201R00</t>
  </si>
  <si>
    <t>Přesun hmot pro izolace proti vodě, výšky do 6 m</t>
  </si>
  <si>
    <t>713111121R00</t>
  </si>
  <si>
    <t>Izolace tepelné stropů rovných spodem, drátem</t>
  </si>
  <si>
    <t>v podhledu : (43,4+39,09+35,28+2,23+6,01+2,82+6,65+1,03+2,77+3,54)</t>
  </si>
  <si>
    <t>713111211RK3</t>
  </si>
  <si>
    <t>Montáž parozábrany krovů spodem s přelepením spojů Jutafol N 110 standard</t>
  </si>
  <si>
    <t>v podhledu : (43,4+39,09+35,28+2,23+6,01+2,82+6,65+1,03+2,77+3,54)*1,2</t>
  </si>
  <si>
    <t>713121111R00</t>
  </si>
  <si>
    <t>Izolace tepelná podlah na sucho, jednovrstvá</t>
  </si>
  <si>
    <t>713191100RT9</t>
  </si>
  <si>
    <t>Položení separační fólie včetně dodávky PE fólie</t>
  </si>
  <si>
    <t>(43,4+35,28+39,22+2,23+6,01+2,82+6,65+1,03+2,77+3,54)*1,2</t>
  </si>
  <si>
    <t>713191221R00</t>
  </si>
  <si>
    <t>Dilatační pásek podél stěn výšky 100 mm vč.dodávky</t>
  </si>
  <si>
    <t>(1,79*2+2,2*2+7,35*2+4,8*2+1,66*2+1,67*2+9,16*2+4,77*2+1,64*26+0,9*2+2,5*2+1,17*2+11,88*2+3,6*2)</t>
  </si>
  <si>
    <t>(1,14*2+0,9*2+2,5*2+1,14*2+1,17*2+2,2*2+1,17*2+1,6*2+0,9*2)</t>
  </si>
  <si>
    <t>28375706R</t>
  </si>
  <si>
    <t>Deska izolační stabilizov. EPS 200  1000 x 500 mm</t>
  </si>
  <si>
    <t>0,1*(43,4+35,28+39,22+2,23+6,01+2,82+6,65+1,03+2,77+3,54)*1,05</t>
  </si>
  <si>
    <t>63151375.AR</t>
  </si>
  <si>
    <t>Deska z minerální plsti ORSIK tl. 1200x600x120 mm</t>
  </si>
  <si>
    <t>Odkaz na mn. položky pořadí 62 : 142,82000*1,05</t>
  </si>
  <si>
    <t>998713201R00</t>
  </si>
  <si>
    <t>Přesun hmot pro izolace tepelné, výšky do 6 m</t>
  </si>
  <si>
    <t>721170956R00</t>
  </si>
  <si>
    <t>Oprava-vsazení odbočky, potrubí PVC hrdlové D 140</t>
  </si>
  <si>
    <t>721170966R00</t>
  </si>
  <si>
    <t>Oprava - propojení dosavadního potrubí PVC D 140</t>
  </si>
  <si>
    <t>721176101R00</t>
  </si>
  <si>
    <t>Potrubí HT připojovací D 32 x 1,8 mm</t>
  </si>
  <si>
    <t>721176103R00</t>
  </si>
  <si>
    <t>Potrubí HT připojovací D 50 x 1,8 mm</t>
  </si>
  <si>
    <t>1+5</t>
  </si>
  <si>
    <t>721176105R00</t>
  </si>
  <si>
    <t>Potrubí HT připojovací D 110 x 2,7 mm</t>
  </si>
  <si>
    <t>1*9</t>
  </si>
  <si>
    <t>721176115R00</t>
  </si>
  <si>
    <t>Potrubí HT odpadní svislé D 110 x 2,7 mm</t>
  </si>
  <si>
    <t>odvětrání : 3+4</t>
  </si>
  <si>
    <t>721176223R00</t>
  </si>
  <si>
    <t>Potrubí KG svodné (ležaté) v zemi D 125 x 3,2 mm</t>
  </si>
  <si>
    <t>2,7</t>
  </si>
  <si>
    <t>721194105R00</t>
  </si>
  <si>
    <t>Vyvedení odpadních výpustek D 50 x 1,8</t>
  </si>
  <si>
    <t>5</t>
  </si>
  <si>
    <t>721194109R00</t>
  </si>
  <si>
    <t>Vyvedení odpadních výpustek D 110 x 2,3</t>
  </si>
  <si>
    <t>nezměřitelné práce : 10</t>
  </si>
  <si>
    <t>R : 15</t>
  </si>
  <si>
    <t>28615443.AR</t>
  </si>
  <si>
    <t>Kus čisticí HTRE D 110 mm PP</t>
  </si>
  <si>
    <t>na odvětrání : 1</t>
  </si>
  <si>
    <t>998721201R00</t>
  </si>
  <si>
    <t>Přesun hmot pro vnitřní kanalizaci, výšky do 6 m</t>
  </si>
  <si>
    <t>722170911R00</t>
  </si>
  <si>
    <t>Oprava potrubí z PE trubek,vsazení odbočky D 32</t>
  </si>
  <si>
    <t>722170924R00</t>
  </si>
  <si>
    <t>Oprava potrubí z PE, spojka přímá,vně.závit 32x1</t>
  </si>
  <si>
    <t>722171213R00</t>
  </si>
  <si>
    <t>Potrubí z PEHD, D 32 x 3,0 mm</t>
  </si>
  <si>
    <t>příprava pro napojení na vodovod : 1,5+1,5+2+4</t>
  </si>
  <si>
    <t>722172311R00</t>
  </si>
  <si>
    <t>Potrubí z PPR, D 20x2,8 mm, PN 16, vč.zed.výpom.</t>
  </si>
  <si>
    <t>2*(1+4,5+1+1,5)</t>
  </si>
  <si>
    <t>2*(3,5+1*5)</t>
  </si>
  <si>
    <t>1,5*2</t>
  </si>
  <si>
    <t>722172312R00</t>
  </si>
  <si>
    <t>Potrubí z PPR, D 25x3,5 mm, PN 16, vč.zed.výpom.</t>
  </si>
  <si>
    <t>2*(3,5+1,5+2)</t>
  </si>
  <si>
    <t>722172351R00</t>
  </si>
  <si>
    <t>Křížení potrubí z PPR, D 20 x 3,4 mm, PN 20</t>
  </si>
  <si>
    <t>722172352R00</t>
  </si>
  <si>
    <t>Křížení potrubí z PPR, D 25 x 4,2 mm, PN 20</t>
  </si>
  <si>
    <t>722181211RT7</t>
  </si>
  <si>
    <t>Izolace návleková MIRELON PRO tl. stěny 6 mm vnitřní průměr 22 mm</t>
  </si>
  <si>
    <t>Odkaz na mn. položky pořadí 85 : 36,00000</t>
  </si>
  <si>
    <t>722181211RT8</t>
  </si>
  <si>
    <t>Izolace návleková MIRELON PRO tl. stěny 6 mm vnitřní průměr 25 mm</t>
  </si>
  <si>
    <t>Odkaz na mn. položky pořadí 86 : 14,00000</t>
  </si>
  <si>
    <t>722190402R00</t>
  </si>
  <si>
    <t>Vyvedení a upevnění výpustek DN 20</t>
  </si>
  <si>
    <t>12</t>
  </si>
  <si>
    <t>722190403R00</t>
  </si>
  <si>
    <t>Vyvedení a upevnění výpustek DN 25</t>
  </si>
  <si>
    <t>722202221R00</t>
  </si>
  <si>
    <t>Komplet nástěnný MZD PP-R INSTAPLAST D 20xR1/2</t>
  </si>
  <si>
    <t>722237133R00</t>
  </si>
  <si>
    <t>Kohout vod.kulový s vypouš.,GIACOMINI R250DS DN 25</t>
  </si>
  <si>
    <t>722241112R00</t>
  </si>
  <si>
    <t>Armatura požární - hydrant K 522 A, G 3/4</t>
  </si>
  <si>
    <t>722254115RT1</t>
  </si>
  <si>
    <t>Skříň hydrantová s výzbrojí D25 (hadice Pyrotex) hydrantová skříň ocelová D25 s nátěrem</t>
  </si>
  <si>
    <t>soubor</t>
  </si>
  <si>
    <t>722265164R00</t>
  </si>
  <si>
    <t>Vodoměr domovní TV Sensus AN 90 DN25x260mm, Qn 3,5 vč. šroubení</t>
  </si>
  <si>
    <t>podružný vodoměr : 1</t>
  </si>
  <si>
    <t>722280106R00</t>
  </si>
  <si>
    <t>Tlaková zkouška vodovodního potrubí DN 32</t>
  </si>
  <si>
    <t>Odkaz na mn. položky pořadí 84 : 14,00000</t>
  </si>
  <si>
    <t>nezěmřitelné práce : 15</t>
  </si>
  <si>
    <t>R : 10</t>
  </si>
  <si>
    <t>998722201R00</t>
  </si>
  <si>
    <t>Přesun hmot pro vnitřní vodovod, výšky do 6 m</t>
  </si>
  <si>
    <t>723150305R00</t>
  </si>
  <si>
    <t>Potrubí ocelové hladké černé svařované D 38x2,6</t>
  </si>
  <si>
    <t>723190901R00</t>
  </si>
  <si>
    <t>Uzavření nebo otevření plynového potrubí</t>
  </si>
  <si>
    <t>723190907R00</t>
  </si>
  <si>
    <t>Odvzdušnění a napuštění plynového potrubí</t>
  </si>
  <si>
    <t>Odkaz na mn. položky pořadí 101 : 15,30000</t>
  </si>
  <si>
    <t>723190916R00</t>
  </si>
  <si>
    <t>Navaření odbočky na plynové potrubí DN 40</t>
  </si>
  <si>
    <t>998723201R00</t>
  </si>
  <si>
    <t>Přesun hmot pro vnitřní plynovod, výšky do 6 m</t>
  </si>
  <si>
    <t>724211811R00</t>
  </si>
  <si>
    <t>Demontáž dom.vodárny s odstřed.čerpadlem 300 l</t>
  </si>
  <si>
    <t>724211122RV</t>
  </si>
  <si>
    <t>Domovní vodárna, bez potrubí, s tlakovou nádobou 20l, vč. armatur typ vzor Wilo-Jet HWJ 301 EM 20l-M</t>
  </si>
  <si>
    <t>998724201R00</t>
  </si>
  <si>
    <t>Přesun hmot pro strojní vybavení, výšky do 6 m</t>
  </si>
  <si>
    <t>725110811R00</t>
  </si>
  <si>
    <t>Demontáž klozetů splachovacích</t>
  </si>
  <si>
    <t>725013165R00</t>
  </si>
  <si>
    <t>Klozet kombi LYRA Plus,nádrž s armat. odpad.svislý</t>
  </si>
  <si>
    <t>725016103R00</t>
  </si>
  <si>
    <t>Pisoár DOMINO 4110.1 s oplachov. ventilem, bílý</t>
  </si>
  <si>
    <t>725210821R00</t>
  </si>
  <si>
    <t>Demontáž umyvadel bez výtokových armatur</t>
  </si>
  <si>
    <t>725017173R00</t>
  </si>
  <si>
    <t>Umyvadlo na skříňku LYRA Plus , 60 x 46 cm, bílé</t>
  </si>
  <si>
    <t>725292001R00</t>
  </si>
  <si>
    <t>Zásobník na toaletní papír nerezový</t>
  </si>
  <si>
    <t>725292041R00</t>
  </si>
  <si>
    <t>Dávkovač tekutého mýdla nerezový 0,5 l</t>
  </si>
  <si>
    <t>725292061R00</t>
  </si>
  <si>
    <t>WC kartáč s nerezovým držákem na stěnu</t>
  </si>
  <si>
    <t>725299101R00</t>
  </si>
  <si>
    <t>Montáž koupelnových doplňků - mýdelníků, držáků ap</t>
  </si>
  <si>
    <t>osoušeč rukou : 2</t>
  </si>
  <si>
    <t>725019101R00</t>
  </si>
  <si>
    <t>Výlevka stojící MIRA 5104.6 s plastovou mřížkou</t>
  </si>
  <si>
    <t>725530823R00</t>
  </si>
  <si>
    <t>Demontáž, zásobník elektrický tlakový  200 l</t>
  </si>
  <si>
    <t>725810402R00</t>
  </si>
  <si>
    <t>Ventil rohový bez přípoj. trubičky TE 66 G 1/2</t>
  </si>
  <si>
    <t>3+4+3</t>
  </si>
  <si>
    <t>725823121RT1</t>
  </si>
  <si>
    <t>Baterie umyvadlová stoján. ruční, vč. otvír.odpadu standardní</t>
  </si>
  <si>
    <t>725825114RT1</t>
  </si>
  <si>
    <t>Baterie dřezová nástěnná ruční standardní</t>
  </si>
  <si>
    <t>výlevka : 1</t>
  </si>
  <si>
    <t>725820801R00</t>
  </si>
  <si>
    <t>Demontáž baterie nástěnné do G 3/4</t>
  </si>
  <si>
    <t>725840850R00</t>
  </si>
  <si>
    <t>Demontáž baterie sprch.diferenciální G 3/4x1</t>
  </si>
  <si>
    <t>725989101R00</t>
  </si>
  <si>
    <t>Montáž dvířek kovových i z PH</t>
  </si>
  <si>
    <t>725-100</t>
  </si>
  <si>
    <t>Deska pod umyvadlo 500x1170x48, povrch HPL laminát dod.+mont</t>
  </si>
  <si>
    <t>725534222RV</t>
  </si>
  <si>
    <t>Ohřívač elek. zásob. závěsný, 50l (typ vzor Ariston Velis EVO 50) dod.+mont</t>
  </si>
  <si>
    <t>553476539R</t>
  </si>
  <si>
    <t>Dvířka revizní LIGHT 30x30 cm, nerez</t>
  </si>
  <si>
    <t>725-101</t>
  </si>
  <si>
    <t>Tryskový vysoušeč rukou, kovové čelo (typ vzor Jet Dyer COMPACT), 42l/s, 106m/s</t>
  </si>
  <si>
    <t>998725201R00</t>
  </si>
  <si>
    <t>Přesun hmot pro zařizovací předměty, výšky do 6 m</t>
  </si>
  <si>
    <t>728114111R00</t>
  </si>
  <si>
    <t>Montáž potrubí plastového kruhového do d 100 mm</t>
  </si>
  <si>
    <t>1,5+0,5*4+2+1</t>
  </si>
  <si>
    <t>728114112R00</t>
  </si>
  <si>
    <t>Montáž potrubí plastového kruhového do d 200 mm</t>
  </si>
  <si>
    <t>4+2+5</t>
  </si>
  <si>
    <t>728115111R00</t>
  </si>
  <si>
    <t>Montáž potrubí ohebného neizol. z AL do d 100 mm</t>
  </si>
  <si>
    <t>1*6</t>
  </si>
  <si>
    <t>42981789R</t>
  </si>
  <si>
    <t>Trouba Flexo d 100 délka 1000 mm dvouvrstva Al</t>
  </si>
  <si>
    <t>429851112R</t>
  </si>
  <si>
    <t>Potrubí plastové kulaté VP 100/1000 KP</t>
  </si>
  <si>
    <t>7</t>
  </si>
  <si>
    <t>429851122R</t>
  </si>
  <si>
    <t>Potrubí plastové kulaté VP 125/1000 KP</t>
  </si>
  <si>
    <t>11</t>
  </si>
  <si>
    <t>429853210R</t>
  </si>
  <si>
    <t>Koleno 90° kulaté VP 100-90 KO</t>
  </si>
  <si>
    <t>8</t>
  </si>
  <si>
    <t>429853211R</t>
  </si>
  <si>
    <t>Koleno 90° kulaté VP 125-90 KO</t>
  </si>
  <si>
    <t>429853221R</t>
  </si>
  <si>
    <t>T-kus kruhový VP 125 KT</t>
  </si>
  <si>
    <t>429853230R</t>
  </si>
  <si>
    <t>Přechod kruhový osový VP 100/125 KPO</t>
  </si>
  <si>
    <t>429853240R</t>
  </si>
  <si>
    <t>Spojka potrubí kruhová VP 100 KS</t>
  </si>
  <si>
    <t>10</t>
  </si>
  <si>
    <t>429853241R</t>
  </si>
  <si>
    <t>Spojka potrubí kruhová VP 125 KS</t>
  </si>
  <si>
    <t>15</t>
  </si>
  <si>
    <t>998728202R00</t>
  </si>
  <si>
    <t>Přesun hmot pro vzduchotechniku, výšky do 12 m</t>
  </si>
  <si>
    <t>733120815R00</t>
  </si>
  <si>
    <t>Demontáž potrubí z hladkých trubek D 38</t>
  </si>
  <si>
    <t>9,2</t>
  </si>
  <si>
    <t>733120819R00</t>
  </si>
  <si>
    <t>Demontáž potrubí z hladkých trubek D 60,3</t>
  </si>
  <si>
    <t>5*2</t>
  </si>
  <si>
    <t>733160801R00</t>
  </si>
  <si>
    <t>Demontáž potrubí z měděných trubek D 28 mm</t>
  </si>
  <si>
    <t>přemísťované vedení : 2*(2+3,5+3+6)</t>
  </si>
  <si>
    <t>3*2</t>
  </si>
  <si>
    <t>733161906R00</t>
  </si>
  <si>
    <t>Propojení měděného potrubí vytápění D 35 mm</t>
  </si>
  <si>
    <t>733161926R00</t>
  </si>
  <si>
    <t>Vsazení odbočky do stáv.měd. potrubí vytápění D 35</t>
  </si>
  <si>
    <t>733163106R00</t>
  </si>
  <si>
    <t>Potrubí z měděných trubek vytápění D 35 x 1,5 mm</t>
  </si>
  <si>
    <t>998733201R00</t>
  </si>
  <si>
    <t>Přesun hmot pro rozvody potrubí, výšky do 6 m</t>
  </si>
  <si>
    <t>735151821R00</t>
  </si>
  <si>
    <t>Demontáž otopných těles panelových 2řadých,1500 mm</t>
  </si>
  <si>
    <t>998735201R00</t>
  </si>
  <si>
    <t>Přesun hmot pro otopná tělesa, výšky do 6 m</t>
  </si>
  <si>
    <t>762526811R00</t>
  </si>
  <si>
    <t>Demontáž podlah bez polštářů z dřevotřísky do 2 cm</t>
  </si>
  <si>
    <t>2,52*3,31+4,77*3,64</t>
  </si>
  <si>
    <t>766111820R00</t>
  </si>
  <si>
    <t>Demontáž dřevěných stěn plných</t>
  </si>
  <si>
    <t>okolo pův. vodárny : 2,5*(1+1)</t>
  </si>
  <si>
    <t>766661112R00</t>
  </si>
  <si>
    <t>Montáž dveří do zárubně,otevíravých 1kř.do 0,8 m</t>
  </si>
  <si>
    <t>4+3+3+1+1</t>
  </si>
  <si>
    <t>766664911R00</t>
  </si>
  <si>
    <t>Vyřezání otvoru v dveřních křídlech kompletizovan.</t>
  </si>
  <si>
    <t>mřížka : 6</t>
  </si>
  <si>
    <t>766669913R00</t>
  </si>
  <si>
    <t>Oprava okopného plechu</t>
  </si>
  <si>
    <t>osazení větracích mřížek : 6*2</t>
  </si>
  <si>
    <t>766670021R00</t>
  </si>
  <si>
    <t>Montáž kliky a štítku</t>
  </si>
  <si>
    <t>54914582R</t>
  </si>
  <si>
    <t>Kliky se štítem mezip  804/90 se zaj. Cr</t>
  </si>
  <si>
    <t>54914588R</t>
  </si>
  <si>
    <t>Kliky se štítem mezip  s ukazatelem 804 Cr</t>
  </si>
  <si>
    <t>wc zámek : 3</t>
  </si>
  <si>
    <t>549146420R</t>
  </si>
  <si>
    <t>Bezpečnostní kování BK RX807-40 EXCLUSIVE RC3, klika-klika Cr</t>
  </si>
  <si>
    <t>553430166V</t>
  </si>
  <si>
    <t>Větrací mřížka  dveřní 80x600mm, elox. hliník</t>
  </si>
  <si>
    <t>02 : 3*2</t>
  </si>
  <si>
    <t>553430166V1</t>
  </si>
  <si>
    <t>Větrací mřížka  dveřní 80x400mm, elox. hliník</t>
  </si>
  <si>
    <t>61165002R</t>
  </si>
  <si>
    <t>Dveře vnitřní laminované plné 1kř. 70x197 cm specifikace viz PD</t>
  </si>
  <si>
    <t xml:space="preserve">specifikace viz PD : </t>
  </si>
  <si>
    <t>03 : 3</t>
  </si>
  <si>
    <t>61165003R</t>
  </si>
  <si>
    <t>Dveře vnitřní laminované plné 1kř. 80x197 cm</t>
  </si>
  <si>
    <t/>
  </si>
  <si>
    <t>01 : 4</t>
  </si>
  <si>
    <t>02 : 1</t>
  </si>
  <si>
    <t>61165642R</t>
  </si>
  <si>
    <t>Dveře protipožární EI30 plné 80x197 cm HPL 0,8</t>
  </si>
  <si>
    <t>05 : 1</t>
  </si>
  <si>
    <t>61165643R</t>
  </si>
  <si>
    <t>Dveře protipožární EI30 plné 90x197 cm HPL 0,8</t>
  </si>
  <si>
    <t>04 : 1</t>
  </si>
  <si>
    <t>998766201R00</t>
  </si>
  <si>
    <t>Přesun hmot pro truhlářské konstr., výšky do 6 m</t>
  </si>
  <si>
    <t>771475014RT1</t>
  </si>
  <si>
    <t>Obklad soklíků keram.rovných, tmel,výška 10 cm lepidlo Monoflex, spár.hm.ASO-Flexfuge (Schömburg)</t>
  </si>
  <si>
    <t>9,16*2+4,77*2-0,8*2</t>
  </si>
  <si>
    <t>11,88*2+3,6+0,35*2*6-0,8*6-1</t>
  </si>
  <si>
    <t>1,7*2+1,7*2-0,8</t>
  </si>
  <si>
    <t>7,35*2+4,8*2-0,8</t>
  </si>
  <si>
    <t>1,79*2+2,2*2</t>
  </si>
  <si>
    <t>771479001R00</t>
  </si>
  <si>
    <t>Řezání dlaždic keramických pro soklíky</t>
  </si>
  <si>
    <t>Odkaz na mn. položky pořadí 169 : 89,50000</t>
  </si>
  <si>
    <t>771575109RT2</t>
  </si>
  <si>
    <t>Montáž podlah keram.,hladké, tmel, 30x30 cm Monoflex (lepidlo), ASO-Flexfuge (spár. hmota)</t>
  </si>
  <si>
    <t>(43,4+39,09+35,28+2,23+6,01+2,82+6,65+1,03+2,77+3,54)</t>
  </si>
  <si>
    <t>597642030R</t>
  </si>
  <si>
    <t>Dlažba Taurus Granit matná 300x300x9 mm Rio Negro</t>
  </si>
  <si>
    <t>Odkaz na mn. položky pořadí 171 : 142,82000*1,05</t>
  </si>
  <si>
    <t>89,5*0,1*1,05</t>
  </si>
  <si>
    <t>998771201R00</t>
  </si>
  <si>
    <t>Přesun hmot pro podlahy z dlaždic, výšky do 6 m</t>
  </si>
  <si>
    <t>775511800R00</t>
  </si>
  <si>
    <t>Demontáž podlah vlysových lepených včetně lišt</t>
  </si>
  <si>
    <t>1,67*1,66+4,8*3,6+4,8*3,6+1,61*2,2+3,58*2+3,31*2,52+4,77*3,64+4,77*1,64</t>
  </si>
  <si>
    <t>998775201R00</t>
  </si>
  <si>
    <t>Přesun hmot pro podlahy vlysové, výšky do 6 m</t>
  </si>
  <si>
    <t>776511810R00</t>
  </si>
  <si>
    <t>Odstranění PVC a koberců lepených bez podložky</t>
  </si>
  <si>
    <t>3,6*4,8+4,8*3,6+2,2*1,61+4,77*3,64+1,64*4,77+2,52*3,58</t>
  </si>
  <si>
    <t>781111115R00</t>
  </si>
  <si>
    <t>Otvor v obkladačce diamant.korunkou prům.do 30 mm</t>
  </si>
  <si>
    <t>4+10</t>
  </si>
  <si>
    <t>781111116R00</t>
  </si>
  <si>
    <t>Otvor v obkladačce diamant.korunkou prům.do 90 mm</t>
  </si>
  <si>
    <t>3+2+3+8</t>
  </si>
  <si>
    <t>781475115RT1</t>
  </si>
  <si>
    <t>Obklad vnitřní stěn keramický, do tmele, 25x25 cm weberfor profiflex (lep),webercolor comfort (sp)</t>
  </si>
  <si>
    <t>2*(1,8*2+0,9*2)-0,7*2</t>
  </si>
  <si>
    <t>2*(1,6*2+0,9*2)-0,7*2</t>
  </si>
  <si>
    <t>2*(1,14*2+0,9*2)-0,8*2</t>
  </si>
  <si>
    <t>2*(1,14*2+2,5*2)-(0,7*2+0,8*2*2)</t>
  </si>
  <si>
    <t>2*(1,17*2+2,14*2+0,5*2)-(0,8*2*2)</t>
  </si>
  <si>
    <t>2*(1,64*6+0,9*2+2,5*2+1,17*2+0,5*2)-(0,7*2+0,8*2*3)</t>
  </si>
  <si>
    <t>781497912R00</t>
  </si>
  <si>
    <t>Profil koutový DILEX-HKW (Schlüter) U 9/ O 9 mm</t>
  </si>
  <si>
    <t>2*8</t>
  </si>
  <si>
    <t>597813620R</t>
  </si>
  <si>
    <t>Obkládačka 20x20 šedá mat Color One</t>
  </si>
  <si>
    <t>Odkaz na mn. položky pořadí 179 : 80,32000*1,05</t>
  </si>
  <si>
    <t>998781201R00</t>
  </si>
  <si>
    <t>Přesun hmot pro obklady keramické, výšky do 6 m</t>
  </si>
  <si>
    <t>783225100R00</t>
  </si>
  <si>
    <t>Nátěr syntetický kovových konstrukcí 2x + 1x email</t>
  </si>
  <si>
    <t>zárubně : (0,8+1,97*2)*(0,1+0,05)*(4+3+1)</t>
  </si>
  <si>
    <t>(0,7+1,97*2)*(0,1+0,05)*3</t>
  </si>
  <si>
    <t>(0,9+1,97*2)*(0,1+0,05)*1</t>
  </si>
  <si>
    <t>784402801R00</t>
  </si>
  <si>
    <t>Odstranění malby oškrábáním v místnosti H do 3,8 m</t>
  </si>
  <si>
    <t>784161101R00</t>
  </si>
  <si>
    <t>Penetrace podkladu nátěrem HET, A - Grund 1x</t>
  </si>
  <si>
    <t>Odkaz na mn. položky pořadí 15 : 124,08000</t>
  </si>
  <si>
    <t>Odkaz na mn. položky pořadí 16 : 18,74000</t>
  </si>
  <si>
    <t>Odkaz na mn. položky pořadí 27 : 273,06400</t>
  </si>
  <si>
    <t>Odkaz na mn. položky pořadí 28 : 167,39250</t>
  </si>
  <si>
    <t>Odkaz na mn. položky pořadí 179 : 80,32000*-1</t>
  </si>
  <si>
    <t>784165522R00</t>
  </si>
  <si>
    <t>Malba HET Klasik, barva, bez penetrace, 2 x</t>
  </si>
  <si>
    <t>Odkaz na mn. položky pořadí 185 : 502,95650</t>
  </si>
  <si>
    <t>979990121R00</t>
  </si>
  <si>
    <t>Poplatek za uložení suti - asfaltové pásy, skupina odpadu 170302</t>
  </si>
  <si>
    <t>1,41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</si>
  <si>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</si>
  <si>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</si>
  <si>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</si>
  <si>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</si>
  <si>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</si>
  <si>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</si>
  <si>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</si>
  <si>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</si>
  <si>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</si>
  <si>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</si>
  <si>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979990105R00</t>
  </si>
  <si>
    <t>Poplatek za skládku suti - cihelné výrobky, skupina odpadu 170102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</si>
  <si>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</si>
  <si>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</si>
  <si>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</si>
  <si>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</si>
  <si>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</si>
  <si>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</si>
  <si>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</si>
  <si>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</si>
  <si>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</si>
  <si>
    <t>Pol__0125</t>
  </si>
  <si>
    <t>Příplatek za jádr. vrt. stropu v ŽB d 35-39mm</t>
  </si>
  <si>
    <t>POL1_1</t>
  </si>
  <si>
    <t>Pol__0126</t>
  </si>
  <si>
    <t>Vrtání otvorů, zeď cihelná do 3cm, hl. do 15cm</t>
  </si>
  <si>
    <t>ks</t>
  </si>
  <si>
    <t>Pol__0127</t>
  </si>
  <si>
    <t>Vrtání otvorů, zeď cihelná do 3cm, hl. do 30cm</t>
  </si>
  <si>
    <t>Pol__0128</t>
  </si>
  <si>
    <t>Vrtání otvorů, zeď cihelná do 3cm, hl. do 45cm</t>
  </si>
  <si>
    <t>Pol__0129</t>
  </si>
  <si>
    <t>Sekání kapes zdi leh. krabic 10x10x8cm</t>
  </si>
  <si>
    <t>Pol__0130</t>
  </si>
  <si>
    <t>Vysekání výklenků zeď cihel., pl.nad 0,25m2</t>
  </si>
  <si>
    <t>Pol__0131</t>
  </si>
  <si>
    <t>Vysekání rýh pro vodiče, omítka stěn, š. 3cm</t>
  </si>
  <si>
    <t>Pol__0132</t>
  </si>
  <si>
    <t>Vysekání rýh pro vodiče, omítka stěn, š. 5cm</t>
  </si>
  <si>
    <t>Pol__0133</t>
  </si>
  <si>
    <t>Vysekání rýh pro vodiče, omítka stěn, š. 10cm</t>
  </si>
  <si>
    <t>Pol__0134</t>
  </si>
  <si>
    <t>Vysekání rýh pro vodiče, omítka stěn, š. 15cm</t>
  </si>
  <si>
    <t>Pol__0135</t>
  </si>
  <si>
    <t>Přesun hmot pro opravy a údržbu do výšky 6m</t>
  </si>
  <si>
    <t>Pol__0136</t>
  </si>
  <si>
    <t>Odvoz suti a vybour. hmot na skládku do 1km</t>
  </si>
  <si>
    <t>Pol__0137</t>
  </si>
  <si>
    <t>Příplatek k odvozu za každý další 1km</t>
  </si>
  <si>
    <t>Pol__0138</t>
  </si>
  <si>
    <t>Vnitrostaveništní doprava suti do 10m</t>
  </si>
  <si>
    <t>Pol__0139</t>
  </si>
  <si>
    <t>Nakládání suti na dopravní prostředky</t>
  </si>
  <si>
    <t>Pol__0140</t>
  </si>
  <si>
    <t>Uložení suti na skládku bez zhutnění</t>
  </si>
  <si>
    <t>Pol__0141</t>
  </si>
  <si>
    <t>Skládkovné suti netříděné</t>
  </si>
  <si>
    <t>Pol__0001</t>
  </si>
  <si>
    <t>Demontáž stávající el. instalace</t>
  </si>
  <si>
    <t>hod.</t>
  </si>
  <si>
    <t>Pol__0002</t>
  </si>
  <si>
    <t>Výchozí revize el. rozvodů (do 1mil. Kč)</t>
  </si>
  <si>
    <t>Pol__0003</t>
  </si>
  <si>
    <t>Projektová dokumentace skutečného provedení</t>
  </si>
  <si>
    <t>Pol__0004</t>
  </si>
  <si>
    <t>Foto-dokumentace skutečného provedení</t>
  </si>
  <si>
    <t>Pol__0005</t>
  </si>
  <si>
    <t>Trubka elektroinst. ohebná toy25mm</t>
  </si>
  <si>
    <t xml:space="preserve">(18+19+19+12+27+27+18+18+12+19+45) : </t>
  </si>
  <si>
    <t>234</t>
  </si>
  <si>
    <t>Pol__0006</t>
  </si>
  <si>
    <t>Trubka elektroinst. tuhá AROT 110mm</t>
  </si>
  <si>
    <t>Pol__0007</t>
  </si>
  <si>
    <t>PVC žlab s víkem 24x22mm</t>
  </si>
  <si>
    <t xml:space="preserve">(50+50) : </t>
  </si>
  <si>
    <t>100</t>
  </si>
  <si>
    <t>Pol__0008</t>
  </si>
  <si>
    <t>PVC žlab s víkem 40x40mm</t>
  </si>
  <si>
    <t xml:space="preserve">(25+25) : </t>
  </si>
  <si>
    <t>50</t>
  </si>
  <si>
    <t>Pol__0009</t>
  </si>
  <si>
    <t>PVC žlab s víkem 60x100mm</t>
  </si>
  <si>
    <t xml:space="preserve">(12+12+8+18+18+10) : </t>
  </si>
  <si>
    <t>78</t>
  </si>
  <si>
    <t>Pol__0010</t>
  </si>
  <si>
    <t>Krabice 68mm s víčkem (KO68)</t>
  </si>
  <si>
    <t xml:space="preserve">(13+10) : </t>
  </si>
  <si>
    <t>23</t>
  </si>
  <si>
    <t>Pol__0011</t>
  </si>
  <si>
    <t>Krabice 125mm s víčkem (KO125)</t>
  </si>
  <si>
    <t>Pol__0012</t>
  </si>
  <si>
    <t>Krabice lištová 80mm (LK80)</t>
  </si>
  <si>
    <t>Pol__0013</t>
  </si>
  <si>
    <t>Krabice 68mm přístrojová (KP68)</t>
  </si>
  <si>
    <t xml:space="preserve">(12+4+1+7+25+4+2+2+6) : </t>
  </si>
  <si>
    <t>Pol__0014</t>
  </si>
  <si>
    <t>Krabice 68mm s víčkem a svorkovnicí (KR68)</t>
  </si>
  <si>
    <t xml:space="preserve">(18+5+5) : </t>
  </si>
  <si>
    <t>28</t>
  </si>
  <si>
    <t>Pol__0015</t>
  </si>
  <si>
    <t>Krabice 97mm s víčkem a svorkovnicí (KR97)</t>
  </si>
  <si>
    <t>Pol__0016</t>
  </si>
  <si>
    <t>Krabice s víčkem a svorkovnicí (plast. IP44)</t>
  </si>
  <si>
    <t>Pol__0017</t>
  </si>
  <si>
    <t>Spínač polozapuštěný řaz. 1, IP20 (V1)</t>
  </si>
  <si>
    <t>Pol__0018</t>
  </si>
  <si>
    <t>Spínač polozapuštěný řaz. 6, IP20 (V6)</t>
  </si>
  <si>
    <t>Pol__0019</t>
  </si>
  <si>
    <t>Spínač polozapuštěný řaz. 7, IP20 (V7)</t>
  </si>
  <si>
    <t>Pol__0020</t>
  </si>
  <si>
    <t>Spínač polozap. se sign. doutn. řaz. 1So (V1S)</t>
  </si>
  <si>
    <t>Pol__0021</t>
  </si>
  <si>
    <t>Sporáková přípojka p.o., IP20, 25A, 400V (V25)</t>
  </si>
  <si>
    <t>Pol__0022</t>
  </si>
  <si>
    <t>Tlač. ovladač total stop v proskl.skříňce, IP44 (TS)</t>
  </si>
  <si>
    <t>Pol__0023</t>
  </si>
  <si>
    <t>Prostorový termostat IP20 (Th)</t>
  </si>
  <si>
    <t>Pol__0024</t>
  </si>
  <si>
    <t>Zásuvka domovní polozapuštěná 2P+Z (Z1)</t>
  </si>
  <si>
    <t>Pol__0025</t>
  </si>
  <si>
    <t>Zásuvka domovní polozap. dvojitá 2x2P+Z (Z2)</t>
  </si>
  <si>
    <t>Pol__0026</t>
  </si>
  <si>
    <t>Zásuvka domovní polozap. 2P+Z s přep. o. (Z1P)</t>
  </si>
  <si>
    <t>Pol__0027</t>
  </si>
  <si>
    <t>Zás. dom. polozap. dvojitá 2x2P+Z s přep.o.(Z2P)</t>
  </si>
  <si>
    <t>Pol__0028</t>
  </si>
  <si>
    <t>Zásuvka nástěnná 2P+Z, IP44 (Z01)</t>
  </si>
  <si>
    <t>Pol__0029</t>
  </si>
  <si>
    <t>Zásuvka nástěnná 2P+Z s přep.o., IP44 (Z01P)</t>
  </si>
  <si>
    <t>Pol__0030</t>
  </si>
  <si>
    <t>Zásuvka reproduktorová polozap.  (Audio)</t>
  </si>
  <si>
    <t>Pol__0031</t>
  </si>
  <si>
    <t>Vodič protahovací AY4</t>
  </si>
  <si>
    <t>Pol__0032</t>
  </si>
  <si>
    <t>Vodič uzemňovací CYA1PEx16</t>
  </si>
  <si>
    <t xml:space="preserve">(48+7+19+28+18+25) : </t>
  </si>
  <si>
    <t>145</t>
  </si>
  <si>
    <t>Pol__0033</t>
  </si>
  <si>
    <t>Kabel CYKY-O 3x1,5 ulož. volně</t>
  </si>
  <si>
    <t xml:space="preserve">(62+40+25) : </t>
  </si>
  <si>
    <t>127</t>
  </si>
  <si>
    <t>Pol__0034</t>
  </si>
  <si>
    <t>Kabel CYKY-J 3x1,5 ulož. volně</t>
  </si>
  <si>
    <t xml:space="preserve">(50+54+45+25+32+43+49+46+25+55) : </t>
  </si>
  <si>
    <t>424</t>
  </si>
  <si>
    <t>Pol__0035</t>
  </si>
  <si>
    <t>Kabel CYKY-J 5x1,5 ulož. volně</t>
  </si>
  <si>
    <t xml:space="preserve">(34+45+35+25) : </t>
  </si>
  <si>
    <t>139</t>
  </si>
  <si>
    <t>Pol__0036</t>
  </si>
  <si>
    <t>Kabel CXKH-V-J 5x1,5 ulož. volně</t>
  </si>
  <si>
    <t>Pol__0037</t>
  </si>
  <si>
    <t>Kabel CYKY-J 3x2,5 ulož. volně</t>
  </si>
  <si>
    <t xml:space="preserve">(55+117+6*27+29+83+18+83+18+54+18+65+125) : </t>
  </si>
  <si>
    <t>827</t>
  </si>
  <si>
    <t>Pol__0038</t>
  </si>
  <si>
    <t>Kabel CYKY-J 5x2,5 ulož. volně</t>
  </si>
  <si>
    <t>Pol__0039</t>
  </si>
  <si>
    <t>Kabel CYKY-J 5x10 ulož. volně</t>
  </si>
  <si>
    <t xml:space="preserve">(45+18+18+25) : </t>
  </si>
  <si>
    <t>106</t>
  </si>
  <si>
    <t>Pol__0040</t>
  </si>
  <si>
    <t>Kabel CYKY-J 4x35 ulož. volně</t>
  </si>
  <si>
    <t xml:space="preserve">(6+30) : </t>
  </si>
  <si>
    <t>36</t>
  </si>
  <si>
    <t>Pol__0041</t>
  </si>
  <si>
    <t>Šňůra CGSG-J 3x2,5 ulož. volně</t>
  </si>
  <si>
    <t>Pol__0042</t>
  </si>
  <si>
    <t>Osazení hmoždinek 8mm</t>
  </si>
  <si>
    <t xml:space="preserve">(4*(1+3+6)+2*(2+2+2+3+2+1+9)+50+50+25+25+55+55) : </t>
  </si>
  <si>
    <t>342</t>
  </si>
  <si>
    <t>Pol__0043</t>
  </si>
  <si>
    <t>Osazení hmoždinek 10mm do sádrokartonu</t>
  </si>
  <si>
    <t xml:space="preserve">(4*(14+4+14+4+4)) : </t>
  </si>
  <si>
    <t>160</t>
  </si>
  <si>
    <t>Pol__0044</t>
  </si>
  <si>
    <t>Zapojení vodičů v rozvaděčích do 2,5mm2</t>
  </si>
  <si>
    <t>Pol__0045</t>
  </si>
  <si>
    <t>Zapojení vodičů v rozvaděčích do 16mm2</t>
  </si>
  <si>
    <t>Pol__0046</t>
  </si>
  <si>
    <t>Zapojení vodičů v rozvaděčích do 35mm2</t>
  </si>
  <si>
    <t>Pol__0047</t>
  </si>
  <si>
    <t>Montáž rozvaděče do 5kg</t>
  </si>
  <si>
    <t>Pol__0048</t>
  </si>
  <si>
    <t>Montáž rozvaděče do 30kg</t>
  </si>
  <si>
    <t>Pol__0049</t>
  </si>
  <si>
    <t>Montáž rozvaděče do 50kg</t>
  </si>
  <si>
    <t>Pol__0050</t>
  </si>
  <si>
    <t>Montáž svítidla EL1</t>
  </si>
  <si>
    <t>Pol__0051</t>
  </si>
  <si>
    <t>Montáž svítidla EL2</t>
  </si>
  <si>
    <t>Pol__0052</t>
  </si>
  <si>
    <t>Montáž svítidla EL3</t>
  </si>
  <si>
    <t>Pol__0053</t>
  </si>
  <si>
    <t>Montáž svítidla EL4</t>
  </si>
  <si>
    <t>Pol__0054</t>
  </si>
  <si>
    <t>Montáž svítidla EL5</t>
  </si>
  <si>
    <t>Pol__0055</t>
  </si>
  <si>
    <t>Montáž svítidla N1</t>
  </si>
  <si>
    <t>Pol__0056</t>
  </si>
  <si>
    <t>Montáž svítidla N2</t>
  </si>
  <si>
    <t>Pol__0057</t>
  </si>
  <si>
    <t>Montáž svítidla NP</t>
  </si>
  <si>
    <t>Pol__0058</t>
  </si>
  <si>
    <t>El. konvektor s vidlicí 230V, 500W, IP20</t>
  </si>
  <si>
    <t>Pol__0059</t>
  </si>
  <si>
    <t>El. konvektor s vidlicí 230V, 1500W, IP20</t>
  </si>
  <si>
    <t>Pol__0060</t>
  </si>
  <si>
    <t>El. konvektor s vidlicí 230V, 2500W, IP20</t>
  </si>
  <si>
    <t>Pol__0061</t>
  </si>
  <si>
    <t>Ventilátor s doběhem 230V, 50W</t>
  </si>
  <si>
    <t>Pol__0062</t>
  </si>
  <si>
    <t>Pojistková skříň SS100</t>
  </si>
  <si>
    <t>Pol__0063</t>
  </si>
  <si>
    <t>Pojistka PN00 80A</t>
  </si>
  <si>
    <t>Pol__0064</t>
  </si>
  <si>
    <t>Sběrnice HOP</t>
  </si>
  <si>
    <t>Pol__0065</t>
  </si>
  <si>
    <t>Protipožární ucpávky kabelů (ucpávky, tmel, atp.)</t>
  </si>
  <si>
    <t>Pol__0066</t>
  </si>
  <si>
    <t>Prořez (5%-m):</t>
  </si>
  <si>
    <t>kpl</t>
  </si>
  <si>
    <t>Pol__0067</t>
  </si>
  <si>
    <t>Podružný materiál (5%-ks):</t>
  </si>
  <si>
    <t>Pol__0068</t>
  </si>
  <si>
    <t>Svítidlo EL1</t>
  </si>
  <si>
    <t>Pol__0069</t>
  </si>
  <si>
    <t>Svítidlo EL2</t>
  </si>
  <si>
    <t>Pol__0070</t>
  </si>
  <si>
    <t>Svítidlo EL3</t>
  </si>
  <si>
    <t>Pol__0071</t>
  </si>
  <si>
    <t>Svítidlo EL4</t>
  </si>
  <si>
    <t>Pol__0072</t>
  </si>
  <si>
    <t>Svítidlo EL5</t>
  </si>
  <si>
    <t>Pol__0073</t>
  </si>
  <si>
    <t>Svítidlo N1</t>
  </si>
  <si>
    <t>Pol__0074</t>
  </si>
  <si>
    <t>Svítidlo N2</t>
  </si>
  <si>
    <t>Pol__0075</t>
  </si>
  <si>
    <t>Svítidlo NP</t>
  </si>
  <si>
    <t>Pol__0076</t>
  </si>
  <si>
    <t>Skříň oceloplech. Z800x1100x250mm</t>
  </si>
  <si>
    <t>Pol__0077</t>
  </si>
  <si>
    <t>Místo pro elektroměr 3f, 2s, 25A</t>
  </si>
  <si>
    <t>Pol__0078</t>
  </si>
  <si>
    <t>Místo pro elektroměr 3f, 2s, 32A</t>
  </si>
  <si>
    <t>Pol__0079</t>
  </si>
  <si>
    <t>Místo pro HDO</t>
  </si>
  <si>
    <t>Pol__0080</t>
  </si>
  <si>
    <t>Jistič B2/1</t>
  </si>
  <si>
    <t>Pol__0081</t>
  </si>
  <si>
    <t>Jistič B25/3</t>
  </si>
  <si>
    <t>Pol__0082</t>
  </si>
  <si>
    <t>Jistič B32/3</t>
  </si>
  <si>
    <t>Pol__0083</t>
  </si>
  <si>
    <t>Spínač 80A, 400V stř. na DIN</t>
  </si>
  <si>
    <t>Pol__0084</t>
  </si>
  <si>
    <t>Vypínací cívka 230V, šířka 1TE</t>
  </si>
  <si>
    <t>Pol__0085</t>
  </si>
  <si>
    <t>Přepěťová ochrana typu SPD T1, výměnný modul</t>
  </si>
  <si>
    <t>Pol__0086</t>
  </si>
  <si>
    <t>Napájecí lišta</t>
  </si>
  <si>
    <t>Pol__0087</t>
  </si>
  <si>
    <t>Nul. lišta</t>
  </si>
  <si>
    <t>Pol__0088</t>
  </si>
  <si>
    <t>Bezp. tabulka</t>
  </si>
  <si>
    <t>Pol__0089</t>
  </si>
  <si>
    <t>Nápis na dveře - počet písmen</t>
  </si>
  <si>
    <t>Pol__0090</t>
  </si>
  <si>
    <t>Obal na schema</t>
  </si>
  <si>
    <t>Pol__0091</t>
  </si>
  <si>
    <t>Skříň plast. Z550x500x140mm s dveřmi</t>
  </si>
  <si>
    <t>Pol__0092</t>
  </si>
  <si>
    <t>Protipožární dveře rozvaděče</t>
  </si>
  <si>
    <t>Pol__0093</t>
  </si>
  <si>
    <t>Subelektroměr 3f, 1s, 25A</t>
  </si>
  <si>
    <t>Pol__0094</t>
  </si>
  <si>
    <t>Jistič B10/1</t>
  </si>
  <si>
    <t>Pol__0095</t>
  </si>
  <si>
    <t>Jistič B16/1</t>
  </si>
  <si>
    <t>Pol__0096</t>
  </si>
  <si>
    <t>Jistič C16/3</t>
  </si>
  <si>
    <t>Pol__0097</t>
  </si>
  <si>
    <t>Proudový chránič s jističem FI10/003/2</t>
  </si>
  <si>
    <t>Pol__0098</t>
  </si>
  <si>
    <t>Proudový chránič s jističem FI16/003/2</t>
  </si>
  <si>
    <t>Pol__0099</t>
  </si>
  <si>
    <t>Proudový chránič FI25/003/4</t>
  </si>
  <si>
    <t>Pol__0100</t>
  </si>
  <si>
    <t>Spínač 25A, 400V stř. na DIN</t>
  </si>
  <si>
    <t>Pol__0101</t>
  </si>
  <si>
    <t>Přepěťová ochrana typu SPD T1 a T2</t>
  </si>
  <si>
    <t>Pol__0102</t>
  </si>
  <si>
    <t>Dig. spín. hodiny s týd. programem, 10A, 230V</t>
  </si>
  <si>
    <t>Pol__0103</t>
  </si>
  <si>
    <t>Pol__0104</t>
  </si>
  <si>
    <t>Pol__0105</t>
  </si>
  <si>
    <t>Pol__0106</t>
  </si>
  <si>
    <t>Pol__0107</t>
  </si>
  <si>
    <t>Pol__0108</t>
  </si>
  <si>
    <t>Pol__0109</t>
  </si>
  <si>
    <t>Pol__0110</t>
  </si>
  <si>
    <t>Pol__0111</t>
  </si>
  <si>
    <t>Jistič B6/1</t>
  </si>
  <si>
    <t>Pol__0112</t>
  </si>
  <si>
    <t>Pol__0113</t>
  </si>
  <si>
    <t>Proudový chránič FI40/003/4</t>
  </si>
  <si>
    <t>Pol__0114</t>
  </si>
  <si>
    <t>Pomocné relé 6A, cívka 230V stř.</t>
  </si>
  <si>
    <t>Pol__0115</t>
  </si>
  <si>
    <t>Zpoždovací relé 6A, cívka 230V stř.</t>
  </si>
  <si>
    <t>Pol__0116</t>
  </si>
  <si>
    <t>Relé 20A, cívka 230V stř.</t>
  </si>
  <si>
    <t>Pol__0117</t>
  </si>
  <si>
    <t>Spínač 40A, 400V stř. na DIN</t>
  </si>
  <si>
    <t>Pol__0118</t>
  </si>
  <si>
    <t>Spínač 6A, 250V stř. na DIN</t>
  </si>
  <si>
    <t>Pol__0119</t>
  </si>
  <si>
    <t>Pol__0120</t>
  </si>
  <si>
    <t>Pol__0121</t>
  </si>
  <si>
    <t>Pol__0122</t>
  </si>
  <si>
    <t>Pol__0123</t>
  </si>
  <si>
    <t>Pol__0124</t>
  </si>
  <si>
    <t>Dopravné: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</si>
</sst>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5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5" t="s">
        <v>4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">
      <c r="A2" s="2"/>
      <c r="B2" s="76" t="s">
        <v>24</v>
      </c>
      <c r="C2" s="77"/>
      <c r="D2" s="78" t="s">
        <v>43</v>
      </c>
      <c r="E2" s="204" t="s">
        <v>44</v>
      </c>
      <c r="F2" s="205"/>
      <c r="G2" s="205"/>
      <c r="H2" s="205"/>
      <c r="I2" s="205"/>
      <c r="J2" s="206"/>
      <c r="O2" s="1"/>
    </row>
    <row r="3" spans="1:15" ht="27" hidden="1" customHeight="1" x14ac:dyDescent="0.2">
      <c r="A3" s="2"/>
      <c r="B3" s="79"/>
      <c r="C3" s="77"/>
      <c r="D3" s="80"/>
      <c r="E3" s="207"/>
      <c r="F3" s="208"/>
      <c r="G3" s="208"/>
      <c r="H3" s="208"/>
      <c r="I3" s="208"/>
      <c r="J3" s="209"/>
    </row>
    <row r="4" spans="1:15" ht="23.25" customHeight="1" x14ac:dyDescent="0.2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23</v>
      </c>
      <c r="D5" s="221" t="s">
        <v>45</v>
      </c>
      <c r="E5" s="222"/>
      <c r="F5" s="222"/>
      <c r="G5" s="222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3" t="s">
        <v>46</v>
      </c>
      <c r="E6" s="224"/>
      <c r="F6" s="224"/>
      <c r="G6" s="224"/>
      <c r="H6" s="18" t="s">
        <v>36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25" t="s">
        <v>47</v>
      </c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1"/>
      <c r="E11" s="211"/>
      <c r="F11" s="211"/>
      <c r="G11" s="211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0"/>
      <c r="F15" s="210"/>
      <c r="G15" s="212"/>
      <c r="H15" s="212"/>
      <c r="I15" s="212" t="s">
        <v>31</v>
      </c>
      <c r="J15" s="213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201"/>
      <c r="F16" s="202"/>
      <c r="G16" s="201"/>
      <c r="H16" s="202"/>
      <c r="I16" s="201">
        <f>SUMIF(F56:F91,A16,I56:I91)+SUMIF(F56:F91,"PSU",I56:I91)</f>
        <v>0</v>
      </c>
      <c r="J16" s="203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201"/>
      <c r="F17" s="202"/>
      <c r="G17" s="201"/>
      <c r="H17" s="202"/>
      <c r="I17" s="201">
        <f>SUMIF(F56:F91,A17,I56:I91)</f>
        <v>0</v>
      </c>
      <c r="J17" s="203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201"/>
      <c r="F18" s="202"/>
      <c r="G18" s="201"/>
      <c r="H18" s="202"/>
      <c r="I18" s="201">
        <f>SUMIF(F56:F91,A18,I56:I91)</f>
        <v>0</v>
      </c>
      <c r="J18" s="203"/>
    </row>
    <row r="19" spans="1:10" ht="23.25" customHeight="1" x14ac:dyDescent="0.2">
      <c r="A19" s="140" t="s">
        <v>142</v>
      </c>
      <c r="B19" s="38" t="s">
        <v>29</v>
      </c>
      <c r="C19" s="62"/>
      <c r="D19" s="63"/>
      <c r="E19" s="201"/>
      <c r="F19" s="202"/>
      <c r="G19" s="201"/>
      <c r="H19" s="202"/>
      <c r="I19" s="201">
        <f>SUMIF(F56:F91,A19,I56:I91)</f>
        <v>0</v>
      </c>
      <c r="J19" s="203"/>
    </row>
    <row r="20" spans="1:10" ht="23.25" customHeight="1" x14ac:dyDescent="0.2">
      <c r="A20" s="140" t="s">
        <v>141</v>
      </c>
      <c r="B20" s="38" t="s">
        <v>30</v>
      </c>
      <c r="C20" s="62"/>
      <c r="D20" s="63"/>
      <c r="E20" s="201"/>
      <c r="F20" s="202"/>
      <c r="G20" s="201"/>
      <c r="H20" s="202"/>
      <c r="I20" s="201">
        <f>SUMIF(F56:F91,A20,I56:I91)</f>
        <v>0</v>
      </c>
      <c r="J20" s="203"/>
    </row>
    <row r="21" spans="1:10" ht="23.25" customHeight="1" x14ac:dyDescent="0.2">
      <c r="A21" s="2"/>
      <c r="B21" s="48" t="s">
        <v>31</v>
      </c>
      <c r="C21" s="64"/>
      <c r="D21" s="65"/>
      <c r="E21" s="214"/>
      <c r="F21" s="215"/>
      <c r="G21" s="214"/>
      <c r="H21" s="215"/>
      <c r="I21" s="214">
        <f>SUM(I16:J20)</f>
        <v>0</v>
      </c>
      <c r="J21" s="23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8">
        <f>A23</f>
        <v>0</v>
      </c>
      <c r="H24" s="229"/>
      <c r="I24" s="22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8">
        <f>A25</f>
        <v>0</v>
      </c>
      <c r="H26" s="199"/>
      <c r="I26" s="19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0">
        <f>CenaCelkem-(ZakladDPHSni+DPHSni+ZakladDPHZakl+DPHZakl)</f>
        <v>0</v>
      </c>
      <c r="H27" s="200"/>
      <c r="I27" s="200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34">
        <f>ZakladDPHSniVypocet+ZakladDPHZaklVypocet</f>
        <v>0</v>
      </c>
      <c r="H28" s="234"/>
      <c r="I28" s="234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3">
        <f>IF(A29&gt;50, ROUNDUP(A27, 0), ROUNDDOWN(A27, 0))</f>
        <v>0</v>
      </c>
      <c r="H29" s="233"/>
      <c r="I29" s="233"/>
      <c r="J29" s="121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51</v>
      </c>
      <c r="C39" s="239"/>
      <c r="D39" s="239"/>
      <c r="E39" s="239"/>
      <c r="F39" s="101">
        <f>'01 2217_01 Pol'!AE455+'02 2217_02 Pol'!AE189</f>
        <v>0</v>
      </c>
      <c r="G39" s="102">
        <f>'01 2217_01 Pol'!AF455+'02 2217_02 Pol'!AF189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customHeight="1" x14ac:dyDescent="0.2">
      <c r="A40" s="90">
        <v>2</v>
      </c>
      <c r="B40" s="105" t="s">
        <v>52</v>
      </c>
      <c r="C40" s="240" t="s">
        <v>53</v>
      </c>
      <c r="D40" s="240"/>
      <c r="E40" s="240"/>
      <c r="F40" s="106">
        <f>'01 2217_01 Pol'!AE455</f>
        <v>0</v>
      </c>
      <c r="G40" s="107">
        <f>'01 2217_01 Pol'!AF455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90">
        <v>3</v>
      </c>
      <c r="B41" s="109" t="s">
        <v>54</v>
      </c>
      <c r="C41" s="239" t="s">
        <v>53</v>
      </c>
      <c r="D41" s="239"/>
      <c r="E41" s="239"/>
      <c r="F41" s="110">
        <f>'01 2217_01 Pol'!AE455</f>
        <v>0</v>
      </c>
      <c r="G41" s="103">
        <f>'01 2217_01 Pol'!AF455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customHeight="1" x14ac:dyDescent="0.2">
      <c r="A42" s="90">
        <v>2</v>
      </c>
      <c r="B42" s="105" t="s">
        <v>55</v>
      </c>
      <c r="C42" s="240" t="s">
        <v>56</v>
      </c>
      <c r="D42" s="240"/>
      <c r="E42" s="240"/>
      <c r="F42" s="106">
        <f>'02 2217_02 Pol'!AE189</f>
        <v>0</v>
      </c>
      <c r="G42" s="107">
        <f>'02 2217_02 Pol'!AF189</f>
        <v>0</v>
      </c>
      <c r="H42" s="107">
        <f>(F42*SazbaDPH1/100)+(G42*SazbaDPH2/100)</f>
        <v>0</v>
      </c>
      <c r="I42" s="107">
        <f>F42+G42+H42</f>
        <v>0</v>
      </c>
      <c r="J42" s="108" t="str">
        <f>IF(CenaCelkemVypocet=0,"",I42/CenaCelkemVypocet*100)</f>
        <v/>
      </c>
    </row>
    <row r="43" spans="1:10" ht="25.5" customHeight="1" x14ac:dyDescent="0.2">
      <c r="A43" s="90">
        <v>3</v>
      </c>
      <c r="B43" s="109" t="s">
        <v>57</v>
      </c>
      <c r="C43" s="239" t="s">
        <v>56</v>
      </c>
      <c r="D43" s="239"/>
      <c r="E43" s="239"/>
      <c r="F43" s="110">
        <f>'02 2217_02 Pol'!AE189</f>
        <v>0</v>
      </c>
      <c r="G43" s="103">
        <f>'02 2217_02 Pol'!AF189</f>
        <v>0</v>
      </c>
      <c r="H43" s="103">
        <f>(F43*SazbaDPH1/100)+(G43*SazbaDPH2/100)</f>
        <v>0</v>
      </c>
      <c r="I43" s="103">
        <f>F43+G43+H43</f>
        <v>0</v>
      </c>
      <c r="J43" s="104" t="str">
        <f>IF(CenaCelkemVypocet=0,"",I43/CenaCelkemVypocet*100)</f>
        <v/>
      </c>
    </row>
    <row r="44" spans="1:10" ht="25.5" customHeight="1" x14ac:dyDescent="0.2">
      <c r="A44" s="90"/>
      <c r="B44" s="241" t="s">
        <v>58</v>
      </c>
      <c r="C44" s="242"/>
      <c r="D44" s="242"/>
      <c r="E44" s="243"/>
      <c r="F44" s="111">
        <f>SUMIF(A39:A43,"=1",F39:F43)</f>
        <v>0</v>
      </c>
      <c r="G44" s="112">
        <f>SUMIF(A39:A43,"=1",G39:G43)</f>
        <v>0</v>
      </c>
      <c r="H44" s="112">
        <f>SUMIF(A39:A43,"=1",H39:H43)</f>
        <v>0</v>
      </c>
      <c r="I44" s="112">
        <f>SUMIF(A39:A43,"=1",I39:I43)</f>
        <v>0</v>
      </c>
      <c r="J44" s="113">
        <f>SUMIF(A39:A43,"=1",J39:J43)</f>
        <v>0</v>
      </c>
    </row>
    <row r="46" spans="1:10" x14ac:dyDescent="0.2">
      <c r="A46" t="s">
        <v>60</v>
      </c>
      <c r="B46" t="s">
        <v>61</v>
      </c>
    </row>
    <row r="47" spans="1:10" x14ac:dyDescent="0.2">
      <c r="A47" t="s">
        <v>62</v>
      </c>
      <c r="B47" t="s">
        <v>63</v>
      </c>
    </row>
    <row r="48" spans="1:10" x14ac:dyDescent="0.2">
      <c r="A48" t="s">
        <v>64</v>
      </c>
      <c r="B48" t="s">
        <v>65</v>
      </c>
    </row>
    <row r="49" spans="1:10" x14ac:dyDescent="0.2">
      <c r="A49" t="s">
        <v>62</v>
      </c>
      <c r="B49" t="s">
        <v>66</v>
      </c>
    </row>
    <row r="50" spans="1:10" x14ac:dyDescent="0.2">
      <c r="A50" t="s">
        <v>64</v>
      </c>
      <c r="B50" t="s">
        <v>67</v>
      </c>
    </row>
    <row r="53" spans="1:10" ht="15.75" x14ac:dyDescent="0.25">
      <c r="B53" s="122" t="s">
        <v>68</v>
      </c>
    </row>
    <row r="55" spans="1:10" ht="25.5" customHeight="1" x14ac:dyDescent="0.2">
      <c r="A55" s="124"/>
      <c r="B55" s="127" t="s">
        <v>18</v>
      </c>
      <c r="C55" s="127" t="s">
        <v>6</v>
      </c>
      <c r="D55" s="128"/>
      <c r="E55" s="128"/>
      <c r="F55" s="129" t="s">
        <v>69</v>
      </c>
      <c r="G55" s="129"/>
      <c r="H55" s="129"/>
      <c r="I55" s="129" t="s">
        <v>31</v>
      </c>
      <c r="J55" s="129" t="s">
        <v>0</v>
      </c>
    </row>
    <row r="56" spans="1:10" ht="36.75" customHeight="1" x14ac:dyDescent="0.2">
      <c r="A56" s="125"/>
      <c r="B56" s="130" t="s">
        <v>70</v>
      </c>
      <c r="C56" s="244" t="s">
        <v>71</v>
      </c>
      <c r="D56" s="245"/>
      <c r="E56" s="245"/>
      <c r="F56" s="136" t="s">
        <v>26</v>
      </c>
      <c r="G56" s="137"/>
      <c r="H56" s="137"/>
      <c r="I56" s="137">
        <f>'01 2217_01 Pol'!G8</f>
        <v>0</v>
      </c>
      <c r="J56" s="134" t="str">
        <f>IF(I92=0,"",I56/I92*100)</f>
        <v/>
      </c>
    </row>
    <row r="57" spans="1:10" ht="36.75" customHeight="1" x14ac:dyDescent="0.2">
      <c r="A57" s="125"/>
      <c r="B57" s="130" t="s">
        <v>72</v>
      </c>
      <c r="C57" s="244" t="s">
        <v>73</v>
      </c>
      <c r="D57" s="245"/>
      <c r="E57" s="245"/>
      <c r="F57" s="136" t="s">
        <v>26</v>
      </c>
      <c r="G57" s="137"/>
      <c r="H57" s="137"/>
      <c r="I57" s="137">
        <f>'01 2217_01 Pol'!G31+'02 2217_02 Pol'!G8</f>
        <v>0</v>
      </c>
      <c r="J57" s="134" t="str">
        <f>IF(I92=0,"",I57/I92*100)</f>
        <v/>
      </c>
    </row>
    <row r="58" spans="1:10" ht="36.75" customHeight="1" x14ac:dyDescent="0.2">
      <c r="A58" s="125"/>
      <c r="B58" s="130" t="s">
        <v>74</v>
      </c>
      <c r="C58" s="244" t="s">
        <v>75</v>
      </c>
      <c r="D58" s="245"/>
      <c r="E58" s="245"/>
      <c r="F58" s="136" t="s">
        <v>26</v>
      </c>
      <c r="G58" s="137"/>
      <c r="H58" s="137"/>
      <c r="I58" s="137">
        <f>'01 2217_01 Pol'!G50</f>
        <v>0</v>
      </c>
      <c r="J58" s="134" t="str">
        <f>IF(I92=0,"",I58/I92*100)</f>
        <v/>
      </c>
    </row>
    <row r="59" spans="1:10" ht="36.75" customHeight="1" x14ac:dyDescent="0.2">
      <c r="A59" s="125"/>
      <c r="B59" s="130" t="s">
        <v>76</v>
      </c>
      <c r="C59" s="244" t="s">
        <v>77</v>
      </c>
      <c r="D59" s="245"/>
      <c r="E59" s="245"/>
      <c r="F59" s="136" t="s">
        <v>26</v>
      </c>
      <c r="G59" s="137"/>
      <c r="H59" s="137"/>
      <c r="I59" s="137">
        <f>'01 2217_01 Pol'!G53</f>
        <v>0</v>
      </c>
      <c r="J59" s="134" t="str">
        <f>IF(I92=0,"",I59/I92*100)</f>
        <v/>
      </c>
    </row>
    <row r="60" spans="1:10" ht="36.75" customHeight="1" x14ac:dyDescent="0.2">
      <c r="A60" s="125"/>
      <c r="B60" s="130" t="s">
        <v>78</v>
      </c>
      <c r="C60" s="244" t="s">
        <v>79</v>
      </c>
      <c r="D60" s="245"/>
      <c r="E60" s="245"/>
      <c r="F60" s="136" t="s">
        <v>26</v>
      </c>
      <c r="G60" s="137"/>
      <c r="H60" s="137"/>
      <c r="I60" s="137">
        <f>'01 2217_01 Pol'!G56</f>
        <v>0</v>
      </c>
      <c r="J60" s="134" t="str">
        <f>IF(I92=0,"",I60/I92*100)</f>
        <v/>
      </c>
    </row>
    <row r="61" spans="1:10" ht="36.75" customHeight="1" x14ac:dyDescent="0.2">
      <c r="A61" s="125"/>
      <c r="B61" s="130" t="s">
        <v>80</v>
      </c>
      <c r="C61" s="244" t="s">
        <v>81</v>
      </c>
      <c r="D61" s="245"/>
      <c r="E61" s="245"/>
      <c r="F61" s="136" t="s">
        <v>26</v>
      </c>
      <c r="G61" s="137"/>
      <c r="H61" s="137"/>
      <c r="I61" s="137">
        <f>'01 2217_01 Pol'!G92</f>
        <v>0</v>
      </c>
      <c r="J61" s="134" t="str">
        <f>IF(I92=0,"",I61/I92*100)</f>
        <v/>
      </c>
    </row>
    <row r="62" spans="1:10" ht="36.75" customHeight="1" x14ac:dyDescent="0.2">
      <c r="A62" s="125"/>
      <c r="B62" s="130" t="s">
        <v>82</v>
      </c>
      <c r="C62" s="244" t="s">
        <v>83</v>
      </c>
      <c r="D62" s="245"/>
      <c r="E62" s="245"/>
      <c r="F62" s="136" t="s">
        <v>26</v>
      </c>
      <c r="G62" s="137"/>
      <c r="H62" s="137"/>
      <c r="I62" s="137">
        <f>'01 2217_01 Pol'!G95</f>
        <v>0</v>
      </c>
      <c r="J62" s="134" t="str">
        <f>IF(I92=0,"",I62/I92*100)</f>
        <v/>
      </c>
    </row>
    <row r="63" spans="1:10" ht="36.75" customHeight="1" x14ac:dyDescent="0.2">
      <c r="A63" s="125"/>
      <c r="B63" s="130" t="s">
        <v>84</v>
      </c>
      <c r="C63" s="244" t="s">
        <v>85</v>
      </c>
      <c r="D63" s="245"/>
      <c r="E63" s="245"/>
      <c r="F63" s="136" t="s">
        <v>26</v>
      </c>
      <c r="G63" s="137"/>
      <c r="H63" s="137"/>
      <c r="I63" s="137">
        <f>'01 2217_01 Pol'!G105</f>
        <v>0</v>
      </c>
      <c r="J63" s="134" t="str">
        <f>IF(I92=0,"",I63/I92*100)</f>
        <v/>
      </c>
    </row>
    <row r="64" spans="1:10" ht="36.75" customHeight="1" x14ac:dyDescent="0.2">
      <c r="A64" s="125"/>
      <c r="B64" s="130" t="s">
        <v>86</v>
      </c>
      <c r="C64" s="244" t="s">
        <v>87</v>
      </c>
      <c r="D64" s="245"/>
      <c r="E64" s="245"/>
      <c r="F64" s="136" t="s">
        <v>26</v>
      </c>
      <c r="G64" s="137"/>
      <c r="H64" s="137"/>
      <c r="I64" s="137">
        <f>'02 2217_02 Pol'!G26</f>
        <v>0</v>
      </c>
      <c r="J64" s="134" t="str">
        <f>IF(I92=0,"",I64/I92*100)</f>
        <v/>
      </c>
    </row>
    <row r="65" spans="1:10" ht="36.75" customHeight="1" x14ac:dyDescent="0.2">
      <c r="A65" s="125"/>
      <c r="B65" s="130" t="s">
        <v>88</v>
      </c>
      <c r="C65" s="244" t="s">
        <v>89</v>
      </c>
      <c r="D65" s="245"/>
      <c r="E65" s="245"/>
      <c r="F65" s="136" t="s">
        <v>26</v>
      </c>
      <c r="G65" s="137"/>
      <c r="H65" s="137"/>
      <c r="I65" s="137">
        <f>'01 2217_01 Pol'!G116</f>
        <v>0</v>
      </c>
      <c r="J65" s="134" t="str">
        <f>IF(I92=0,"",I65/I92*100)</f>
        <v/>
      </c>
    </row>
    <row r="66" spans="1:10" ht="36.75" customHeight="1" x14ac:dyDescent="0.2">
      <c r="A66" s="125"/>
      <c r="B66" s="130" t="s">
        <v>90</v>
      </c>
      <c r="C66" s="244" t="s">
        <v>91</v>
      </c>
      <c r="D66" s="245"/>
      <c r="E66" s="245"/>
      <c r="F66" s="136" t="s">
        <v>26</v>
      </c>
      <c r="G66" s="137"/>
      <c r="H66" s="137"/>
      <c r="I66" s="137">
        <f>'01 2217_01 Pol'!G119</f>
        <v>0</v>
      </c>
      <c r="J66" s="134" t="str">
        <f>IF(I92=0,"",I66/I92*100)</f>
        <v/>
      </c>
    </row>
    <row r="67" spans="1:10" ht="36.75" customHeight="1" x14ac:dyDescent="0.2">
      <c r="A67" s="125"/>
      <c r="B67" s="130" t="s">
        <v>92</v>
      </c>
      <c r="C67" s="244" t="s">
        <v>93</v>
      </c>
      <c r="D67" s="245"/>
      <c r="E67" s="245"/>
      <c r="F67" s="136" t="s">
        <v>26</v>
      </c>
      <c r="G67" s="137"/>
      <c r="H67" s="137"/>
      <c r="I67" s="137">
        <f>'01 2217_01 Pol'!G127</f>
        <v>0</v>
      </c>
      <c r="J67" s="134" t="str">
        <f>IF(I92=0,"",I67/I92*100)</f>
        <v/>
      </c>
    </row>
    <row r="68" spans="1:10" ht="36.75" customHeight="1" x14ac:dyDescent="0.2">
      <c r="A68" s="125"/>
      <c r="B68" s="130" t="s">
        <v>94</v>
      </c>
      <c r="C68" s="244" t="s">
        <v>95</v>
      </c>
      <c r="D68" s="245"/>
      <c r="E68" s="245"/>
      <c r="F68" s="136" t="s">
        <v>26</v>
      </c>
      <c r="G68" s="137"/>
      <c r="H68" s="137"/>
      <c r="I68" s="137">
        <f>'01 2217_01 Pol'!G159</f>
        <v>0</v>
      </c>
      <c r="J68" s="134" t="str">
        <f>IF(I92=0,"",I68/I92*100)</f>
        <v/>
      </c>
    </row>
    <row r="69" spans="1:10" ht="36.75" customHeight="1" x14ac:dyDescent="0.2">
      <c r="A69" s="125"/>
      <c r="B69" s="130" t="s">
        <v>96</v>
      </c>
      <c r="C69" s="244" t="s">
        <v>97</v>
      </c>
      <c r="D69" s="245"/>
      <c r="E69" s="245"/>
      <c r="F69" s="136" t="s">
        <v>27</v>
      </c>
      <c r="G69" s="137"/>
      <c r="H69" s="137"/>
      <c r="I69" s="137">
        <f>'01 2217_01 Pol'!G161</f>
        <v>0</v>
      </c>
      <c r="J69" s="134" t="str">
        <f>IF(I92=0,"",I69/I92*100)</f>
        <v/>
      </c>
    </row>
    <row r="70" spans="1:10" ht="36.75" customHeight="1" x14ac:dyDescent="0.2">
      <c r="A70" s="125"/>
      <c r="B70" s="130" t="s">
        <v>98</v>
      </c>
      <c r="C70" s="244" t="s">
        <v>99</v>
      </c>
      <c r="D70" s="245"/>
      <c r="E70" s="245"/>
      <c r="F70" s="136" t="s">
        <v>27</v>
      </c>
      <c r="G70" s="137"/>
      <c r="H70" s="137"/>
      <c r="I70" s="137">
        <f>'01 2217_01 Pol'!G169</f>
        <v>0</v>
      </c>
      <c r="J70" s="134" t="str">
        <f>IF(I92=0,"",I70/I92*100)</f>
        <v/>
      </c>
    </row>
    <row r="71" spans="1:10" ht="36.75" customHeight="1" x14ac:dyDescent="0.2">
      <c r="A71" s="125"/>
      <c r="B71" s="130" t="s">
        <v>100</v>
      </c>
      <c r="C71" s="244" t="s">
        <v>101</v>
      </c>
      <c r="D71" s="245"/>
      <c r="E71" s="245"/>
      <c r="F71" s="136" t="s">
        <v>27</v>
      </c>
      <c r="G71" s="137"/>
      <c r="H71" s="137"/>
      <c r="I71" s="137">
        <f>'01 2217_01 Pol'!G186</f>
        <v>0</v>
      </c>
      <c r="J71" s="134" t="str">
        <f>IF(I92=0,"",I71/I92*100)</f>
        <v/>
      </c>
    </row>
    <row r="72" spans="1:10" ht="36.75" customHeight="1" x14ac:dyDescent="0.2">
      <c r="A72" s="125"/>
      <c r="B72" s="130" t="s">
        <v>102</v>
      </c>
      <c r="C72" s="244" t="s">
        <v>103</v>
      </c>
      <c r="D72" s="245"/>
      <c r="E72" s="245"/>
      <c r="F72" s="136" t="s">
        <v>27</v>
      </c>
      <c r="G72" s="137"/>
      <c r="H72" s="137"/>
      <c r="I72" s="137">
        <f>'01 2217_01 Pol'!G211</f>
        <v>0</v>
      </c>
      <c r="J72" s="134" t="str">
        <f>IF(I92=0,"",I72/I92*100)</f>
        <v/>
      </c>
    </row>
    <row r="73" spans="1:10" ht="36.75" customHeight="1" x14ac:dyDescent="0.2">
      <c r="A73" s="125"/>
      <c r="B73" s="130" t="s">
        <v>104</v>
      </c>
      <c r="C73" s="244" t="s">
        <v>105</v>
      </c>
      <c r="D73" s="245"/>
      <c r="E73" s="245"/>
      <c r="F73" s="136" t="s">
        <v>27</v>
      </c>
      <c r="G73" s="137"/>
      <c r="H73" s="137"/>
      <c r="I73" s="137">
        <f>'01 2217_01 Pol'!G254</f>
        <v>0</v>
      </c>
      <c r="J73" s="134" t="str">
        <f>IF(I92=0,"",I73/I92*100)</f>
        <v/>
      </c>
    </row>
    <row r="74" spans="1:10" ht="36.75" customHeight="1" x14ac:dyDescent="0.2">
      <c r="A74" s="125"/>
      <c r="B74" s="130" t="s">
        <v>106</v>
      </c>
      <c r="C74" s="244" t="s">
        <v>107</v>
      </c>
      <c r="D74" s="245"/>
      <c r="E74" s="245"/>
      <c r="F74" s="136" t="s">
        <v>27</v>
      </c>
      <c r="G74" s="137"/>
      <c r="H74" s="137"/>
      <c r="I74" s="137">
        <f>'01 2217_01 Pol'!G263</f>
        <v>0</v>
      </c>
      <c r="J74" s="134" t="str">
        <f>IF(I92=0,"",I74/I92*100)</f>
        <v/>
      </c>
    </row>
    <row r="75" spans="1:10" ht="36.75" customHeight="1" x14ac:dyDescent="0.2">
      <c r="A75" s="125"/>
      <c r="B75" s="130" t="s">
        <v>108</v>
      </c>
      <c r="C75" s="244" t="s">
        <v>109</v>
      </c>
      <c r="D75" s="245"/>
      <c r="E75" s="245"/>
      <c r="F75" s="136" t="s">
        <v>27</v>
      </c>
      <c r="G75" s="137"/>
      <c r="H75" s="137"/>
      <c r="I75" s="137">
        <f>'01 2217_01 Pol'!G267</f>
        <v>0</v>
      </c>
      <c r="J75" s="134" t="str">
        <f>IF(I92=0,"",I75/I92*100)</f>
        <v/>
      </c>
    </row>
    <row r="76" spans="1:10" ht="36.75" customHeight="1" x14ac:dyDescent="0.2">
      <c r="A76" s="125"/>
      <c r="B76" s="130" t="s">
        <v>110</v>
      </c>
      <c r="C76" s="244" t="s">
        <v>111</v>
      </c>
      <c r="D76" s="245"/>
      <c r="E76" s="245"/>
      <c r="F76" s="136" t="s">
        <v>27</v>
      </c>
      <c r="G76" s="137"/>
      <c r="H76" s="137"/>
      <c r="I76" s="137">
        <f>'01 2217_01 Pol'!G304</f>
        <v>0</v>
      </c>
      <c r="J76" s="134" t="str">
        <f>IF(I92=0,"",I76/I92*100)</f>
        <v/>
      </c>
    </row>
    <row r="77" spans="1:10" ht="36.75" customHeight="1" x14ac:dyDescent="0.2">
      <c r="A77" s="125"/>
      <c r="B77" s="130" t="s">
        <v>112</v>
      </c>
      <c r="C77" s="244" t="s">
        <v>113</v>
      </c>
      <c r="D77" s="245"/>
      <c r="E77" s="245"/>
      <c r="F77" s="136" t="s">
        <v>27</v>
      </c>
      <c r="G77" s="137"/>
      <c r="H77" s="137"/>
      <c r="I77" s="137">
        <f>'01 2217_01 Pol'!G330</f>
        <v>0</v>
      </c>
      <c r="J77" s="134" t="str">
        <f>IF(I92=0,"",I77/I92*100)</f>
        <v/>
      </c>
    </row>
    <row r="78" spans="1:10" ht="36.75" customHeight="1" x14ac:dyDescent="0.2">
      <c r="A78" s="125"/>
      <c r="B78" s="130" t="s">
        <v>114</v>
      </c>
      <c r="C78" s="244" t="s">
        <v>115</v>
      </c>
      <c r="D78" s="245"/>
      <c r="E78" s="245"/>
      <c r="F78" s="136" t="s">
        <v>27</v>
      </c>
      <c r="G78" s="137"/>
      <c r="H78" s="137"/>
      <c r="I78" s="137">
        <f>'01 2217_01 Pol'!G345</f>
        <v>0</v>
      </c>
      <c r="J78" s="134" t="str">
        <f>IF(I92=0,"",I78/I92*100)</f>
        <v/>
      </c>
    </row>
    <row r="79" spans="1:10" ht="36.75" customHeight="1" x14ac:dyDescent="0.2">
      <c r="A79" s="125"/>
      <c r="B79" s="130" t="s">
        <v>116</v>
      </c>
      <c r="C79" s="244" t="s">
        <v>117</v>
      </c>
      <c r="D79" s="245"/>
      <c r="E79" s="245"/>
      <c r="F79" s="136" t="s">
        <v>27</v>
      </c>
      <c r="G79" s="137"/>
      <c r="H79" s="137"/>
      <c r="I79" s="137">
        <f>'01 2217_01 Pol'!G349</f>
        <v>0</v>
      </c>
      <c r="J79" s="134" t="str">
        <f>IF(I92=0,"",I79/I92*100)</f>
        <v/>
      </c>
    </row>
    <row r="80" spans="1:10" ht="36.75" customHeight="1" x14ac:dyDescent="0.2">
      <c r="A80" s="125"/>
      <c r="B80" s="130" t="s">
        <v>118</v>
      </c>
      <c r="C80" s="244" t="s">
        <v>119</v>
      </c>
      <c r="D80" s="245"/>
      <c r="E80" s="245"/>
      <c r="F80" s="136" t="s">
        <v>27</v>
      </c>
      <c r="G80" s="137"/>
      <c r="H80" s="137"/>
      <c r="I80" s="137">
        <f>'01 2217_01 Pol'!G352</f>
        <v>0</v>
      </c>
      <c r="J80" s="134" t="str">
        <f>IF(I92=0,"",I80/I92*100)</f>
        <v/>
      </c>
    </row>
    <row r="81" spans="1:10" ht="36.75" customHeight="1" x14ac:dyDescent="0.2">
      <c r="A81" s="125"/>
      <c r="B81" s="130" t="s">
        <v>120</v>
      </c>
      <c r="C81" s="244" t="s">
        <v>121</v>
      </c>
      <c r="D81" s="245"/>
      <c r="E81" s="245"/>
      <c r="F81" s="136" t="s">
        <v>27</v>
      </c>
      <c r="G81" s="137"/>
      <c r="H81" s="137"/>
      <c r="I81" s="137">
        <f>'01 2217_01 Pol'!G389</f>
        <v>0</v>
      </c>
      <c r="J81" s="134" t="str">
        <f>IF(I92=0,"",I81/I92*100)</f>
        <v/>
      </c>
    </row>
    <row r="82" spans="1:10" ht="36.75" customHeight="1" x14ac:dyDescent="0.2">
      <c r="A82" s="125"/>
      <c r="B82" s="130" t="s">
        <v>122</v>
      </c>
      <c r="C82" s="244" t="s">
        <v>123</v>
      </c>
      <c r="D82" s="245"/>
      <c r="E82" s="245"/>
      <c r="F82" s="136" t="s">
        <v>27</v>
      </c>
      <c r="G82" s="137"/>
      <c r="H82" s="137"/>
      <c r="I82" s="137">
        <f>'01 2217_01 Pol'!G404</f>
        <v>0</v>
      </c>
      <c r="J82" s="134" t="str">
        <f>IF(I92=0,"",I82/I92*100)</f>
        <v/>
      </c>
    </row>
    <row r="83" spans="1:10" ht="36.75" customHeight="1" x14ac:dyDescent="0.2">
      <c r="A83" s="125"/>
      <c r="B83" s="130" t="s">
        <v>124</v>
      </c>
      <c r="C83" s="244" t="s">
        <v>125</v>
      </c>
      <c r="D83" s="245"/>
      <c r="E83" s="245"/>
      <c r="F83" s="136" t="s">
        <v>27</v>
      </c>
      <c r="G83" s="137"/>
      <c r="H83" s="137"/>
      <c r="I83" s="137">
        <f>'01 2217_01 Pol'!G408</f>
        <v>0</v>
      </c>
      <c r="J83" s="134" t="str">
        <f>IF(I92=0,"",I83/I92*100)</f>
        <v/>
      </c>
    </row>
    <row r="84" spans="1:10" ht="36.75" customHeight="1" x14ac:dyDescent="0.2">
      <c r="A84" s="125"/>
      <c r="B84" s="130" t="s">
        <v>126</v>
      </c>
      <c r="C84" s="244" t="s">
        <v>127</v>
      </c>
      <c r="D84" s="245"/>
      <c r="E84" s="245"/>
      <c r="F84" s="136" t="s">
        <v>27</v>
      </c>
      <c r="G84" s="137"/>
      <c r="H84" s="137"/>
      <c r="I84" s="137">
        <f>'01 2217_01 Pol'!G411</f>
        <v>0</v>
      </c>
      <c r="J84" s="134" t="str">
        <f>IF(I92=0,"",I84/I92*100)</f>
        <v/>
      </c>
    </row>
    <row r="85" spans="1:10" ht="36.75" customHeight="1" x14ac:dyDescent="0.2">
      <c r="A85" s="125"/>
      <c r="B85" s="130" t="s">
        <v>128</v>
      </c>
      <c r="C85" s="244" t="s">
        <v>129</v>
      </c>
      <c r="D85" s="245"/>
      <c r="E85" s="245"/>
      <c r="F85" s="136" t="s">
        <v>27</v>
      </c>
      <c r="G85" s="137"/>
      <c r="H85" s="137"/>
      <c r="I85" s="137">
        <f>'01 2217_01 Pol'!G428</f>
        <v>0</v>
      </c>
      <c r="J85" s="134" t="str">
        <f>IF(I92=0,"",I85/I92*100)</f>
        <v/>
      </c>
    </row>
    <row r="86" spans="1:10" ht="36.75" customHeight="1" x14ac:dyDescent="0.2">
      <c r="A86" s="125"/>
      <c r="B86" s="130" t="s">
        <v>130</v>
      </c>
      <c r="C86" s="244" t="s">
        <v>131</v>
      </c>
      <c r="D86" s="245"/>
      <c r="E86" s="245"/>
      <c r="F86" s="136" t="s">
        <v>27</v>
      </c>
      <c r="G86" s="137"/>
      <c r="H86" s="137"/>
      <c r="I86" s="137">
        <f>'01 2217_01 Pol'!G433</f>
        <v>0</v>
      </c>
      <c r="J86" s="134" t="str">
        <f>IF(I92=0,"",I86/I92*100)</f>
        <v/>
      </c>
    </row>
    <row r="87" spans="1:10" ht="36.75" customHeight="1" x14ac:dyDescent="0.2">
      <c r="A87" s="125"/>
      <c r="B87" s="130" t="s">
        <v>132</v>
      </c>
      <c r="C87" s="244" t="s">
        <v>133</v>
      </c>
      <c r="D87" s="245"/>
      <c r="E87" s="245"/>
      <c r="F87" s="136" t="s">
        <v>28</v>
      </c>
      <c r="G87" s="137"/>
      <c r="H87" s="137"/>
      <c r="I87" s="137">
        <f>'02 2217_02 Pol'!G31</f>
        <v>0</v>
      </c>
      <c r="J87" s="134" t="str">
        <f>IF(I92=0,"",I87/I92*100)</f>
        <v/>
      </c>
    </row>
    <row r="88" spans="1:10" ht="36.75" customHeight="1" x14ac:dyDescent="0.2">
      <c r="A88" s="125"/>
      <c r="B88" s="130" t="s">
        <v>134</v>
      </c>
      <c r="C88" s="244" t="s">
        <v>135</v>
      </c>
      <c r="D88" s="245"/>
      <c r="E88" s="245"/>
      <c r="F88" s="136" t="s">
        <v>28</v>
      </c>
      <c r="G88" s="137"/>
      <c r="H88" s="137"/>
      <c r="I88" s="137">
        <f>'02 2217_02 Pol'!G129</f>
        <v>0</v>
      </c>
      <c r="J88" s="134" t="str">
        <f>IF(I92=0,"",I88/I92*100)</f>
        <v/>
      </c>
    </row>
    <row r="89" spans="1:10" ht="36.75" customHeight="1" x14ac:dyDescent="0.2">
      <c r="A89" s="125"/>
      <c r="B89" s="130" t="s">
        <v>136</v>
      </c>
      <c r="C89" s="244" t="s">
        <v>137</v>
      </c>
      <c r="D89" s="245"/>
      <c r="E89" s="245"/>
      <c r="F89" s="136" t="s">
        <v>28</v>
      </c>
      <c r="G89" s="137"/>
      <c r="H89" s="137"/>
      <c r="I89" s="137">
        <f>'02 2217_02 Pol'!G138</f>
        <v>0</v>
      </c>
      <c r="J89" s="134" t="str">
        <f>IF(I92=0,"",I89/I92*100)</f>
        <v/>
      </c>
    </row>
    <row r="90" spans="1:10" ht="36.75" customHeight="1" x14ac:dyDescent="0.2">
      <c r="A90" s="125"/>
      <c r="B90" s="130" t="s">
        <v>138</v>
      </c>
      <c r="C90" s="244" t="s">
        <v>139</v>
      </c>
      <c r="D90" s="245"/>
      <c r="E90" s="245"/>
      <c r="F90" s="136" t="s">
        <v>140</v>
      </c>
      <c r="G90" s="137"/>
      <c r="H90" s="137"/>
      <c r="I90" s="137">
        <f>'01 2217_01 Pol'!G444</f>
        <v>0</v>
      </c>
      <c r="J90" s="134" t="str">
        <f>IF(I92=0,"",I90/I92*100)</f>
        <v/>
      </c>
    </row>
    <row r="91" spans="1:10" ht="36.75" customHeight="1" x14ac:dyDescent="0.2">
      <c r="A91" s="125"/>
      <c r="B91" s="130" t="s">
        <v>141</v>
      </c>
      <c r="C91" s="244" t="s">
        <v>30</v>
      </c>
      <c r="D91" s="245"/>
      <c r="E91" s="245"/>
      <c r="F91" s="136" t="s">
        <v>141</v>
      </c>
      <c r="G91" s="137"/>
      <c r="H91" s="137"/>
      <c r="I91" s="137">
        <f>'01 2217_01 Pol'!G452</f>
        <v>0</v>
      </c>
      <c r="J91" s="134" t="str">
        <f>IF(I92=0,"",I91/I92*100)</f>
        <v/>
      </c>
    </row>
    <row r="92" spans="1:10" ht="25.5" customHeight="1" x14ac:dyDescent="0.2">
      <c r="A92" s="126"/>
      <c r="B92" s="131" t="s">
        <v>1</v>
      </c>
      <c r="C92" s="132"/>
      <c r="D92" s="133"/>
      <c r="E92" s="133"/>
      <c r="F92" s="138"/>
      <c r="G92" s="139"/>
      <c r="H92" s="139"/>
      <c r="I92" s="139">
        <f>SUM(I56:I91)</f>
        <v>0</v>
      </c>
      <c r="J92" s="135">
        <f>SUM(J56:J91)</f>
        <v>0</v>
      </c>
    </row>
    <row r="93" spans="1:10" x14ac:dyDescent="0.2">
      <c r="F93" s="88"/>
      <c r="G93" s="88"/>
      <c r="H93" s="88"/>
      <c r="I93" s="88"/>
      <c r="J93" s="89"/>
    </row>
    <row r="94" spans="1:10" x14ac:dyDescent="0.2">
      <c r="F94" s="88"/>
      <c r="G94" s="88"/>
      <c r="H94" s="88"/>
      <c r="I94" s="88"/>
      <c r="J94" s="89"/>
    </row>
    <row r="95" spans="1:10" x14ac:dyDescent="0.2">
      <c r="F95" s="88"/>
      <c r="G95" s="88"/>
      <c r="H95" s="88"/>
      <c r="I95" s="88"/>
      <c r="J95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C90:E90"/>
    <mergeCell ref="C91:E91"/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2A8F-049C-415E-857B-2146817BDD4C}">
  <sheetPr>
    <outlinePr summaryBelow="0"/>
  </sheetPr>
  <dimension ref="A1:BH5000"/>
  <sheetViews>
    <sheetView tabSelected="1" workbookViewId="0">
      <pane ySplit="7" topLeftCell="A364" activePane="bottomLeft" state="frozen"/>
      <selection pane="bottomLeft" activeCell="Z376" sqref="Z376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143</v>
      </c>
    </row>
    <row r="2" spans="1:60" ht="24.95" customHeight="1" x14ac:dyDescent="0.2">
      <c r="A2" s="141" t="s">
        <v>8</v>
      </c>
      <c r="B2" s="49" t="s">
        <v>43</v>
      </c>
      <c r="C2" s="263" t="s">
        <v>44</v>
      </c>
      <c r="D2" s="264"/>
      <c r="E2" s="264"/>
      <c r="F2" s="264"/>
      <c r="G2" s="265"/>
      <c r="AG2" t="s">
        <v>144</v>
      </c>
    </row>
    <row r="3" spans="1:60" ht="24.95" customHeight="1" x14ac:dyDescent="0.2">
      <c r="A3" s="141" t="s">
        <v>9</v>
      </c>
      <c r="B3" s="49" t="s">
        <v>52</v>
      </c>
      <c r="C3" s="263" t="s">
        <v>53</v>
      </c>
      <c r="D3" s="264"/>
      <c r="E3" s="264"/>
      <c r="F3" s="264"/>
      <c r="G3" s="265"/>
      <c r="AC3" s="123" t="s">
        <v>144</v>
      </c>
      <c r="AG3" t="s">
        <v>145</v>
      </c>
    </row>
    <row r="4" spans="1:60" ht="24.95" customHeight="1" x14ac:dyDescent="0.2">
      <c r="A4" s="142" t="s">
        <v>10</v>
      </c>
      <c r="B4" s="143" t="s">
        <v>54</v>
      </c>
      <c r="C4" s="266" t="s">
        <v>53</v>
      </c>
      <c r="D4" s="267"/>
      <c r="E4" s="267"/>
      <c r="F4" s="267"/>
      <c r="G4" s="268"/>
      <c r="AG4" t="s">
        <v>146</v>
      </c>
    </row>
    <row r="5" spans="1:60" x14ac:dyDescent="0.2">
      <c r="D5" s="10"/>
    </row>
    <row r="6" spans="1:60" ht="38.25" x14ac:dyDescent="0.2">
      <c r="A6" s="145" t="s">
        <v>147</v>
      </c>
      <c r="B6" s="147" t="s">
        <v>148</v>
      </c>
      <c r="C6" s="147" t="s">
        <v>149</v>
      </c>
      <c r="D6" s="146" t="s">
        <v>150</v>
      </c>
      <c r="E6" s="145" t="s">
        <v>151</v>
      </c>
      <c r="F6" s="144" t="s">
        <v>152</v>
      </c>
      <c r="G6" s="145" t="s">
        <v>31</v>
      </c>
      <c r="H6" s="148" t="s">
        <v>32</v>
      </c>
      <c r="I6" s="148" t="s">
        <v>153</v>
      </c>
      <c r="J6" s="148" t="s">
        <v>33</v>
      </c>
      <c r="K6" s="148" t="s">
        <v>154</v>
      </c>
      <c r="L6" s="148" t="s">
        <v>155</v>
      </c>
      <c r="M6" s="148" t="s">
        <v>156</v>
      </c>
      <c r="N6" s="148" t="s">
        <v>157</v>
      </c>
      <c r="O6" s="148" t="s">
        <v>158</v>
      </c>
      <c r="P6" s="148" t="s">
        <v>159</v>
      </c>
      <c r="Q6" s="148" t="s">
        <v>160</v>
      </c>
      <c r="R6" s="148" t="s">
        <v>161</v>
      </c>
      <c r="S6" s="148" t="s">
        <v>162</v>
      </c>
      <c r="T6" s="148" t="s">
        <v>163</v>
      </c>
      <c r="U6" s="148" t="s">
        <v>164</v>
      </c>
      <c r="V6" s="148" t="s">
        <v>165</v>
      </c>
      <c r="W6" s="148" t="s">
        <v>166</v>
      </c>
      <c r="X6" s="148" t="s">
        <v>167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168</v>
      </c>
      <c r="B8" s="167" t="s">
        <v>70</v>
      </c>
      <c r="C8" s="186" t="s">
        <v>71</v>
      </c>
      <c r="D8" s="168"/>
      <c r="E8" s="169"/>
      <c r="F8" s="170"/>
      <c r="G8" s="171">
        <f>SUMIF(AG9:AG30,"&lt;&gt;NOR",G9:G30)</f>
        <v>0</v>
      </c>
      <c r="H8" s="165"/>
      <c r="I8" s="165">
        <f>SUM(I9:I30)</f>
        <v>0</v>
      </c>
      <c r="J8" s="165"/>
      <c r="K8" s="165">
        <f>SUM(K9:K30)</f>
        <v>0</v>
      </c>
      <c r="L8" s="165"/>
      <c r="M8" s="165">
        <f>SUM(M9:M30)</f>
        <v>0</v>
      </c>
      <c r="N8" s="164"/>
      <c r="O8" s="164">
        <f>SUM(O9:O30)</f>
        <v>11</v>
      </c>
      <c r="P8" s="164"/>
      <c r="Q8" s="164">
        <f>SUM(Q9:Q30)</f>
        <v>0</v>
      </c>
      <c r="R8" s="165"/>
      <c r="S8" s="165"/>
      <c r="T8" s="165"/>
      <c r="U8" s="165"/>
      <c r="V8" s="165">
        <f>SUM(V9:V30)</f>
        <v>49.12</v>
      </c>
      <c r="W8" s="165"/>
      <c r="X8" s="165"/>
      <c r="AG8" t="s">
        <v>169</v>
      </c>
    </row>
    <row r="9" spans="1:60" outlineLevel="1" x14ac:dyDescent="0.2">
      <c r="A9" s="173">
        <v>1</v>
      </c>
      <c r="B9" s="174" t="s">
        <v>170</v>
      </c>
      <c r="C9" s="187" t="s">
        <v>171</v>
      </c>
      <c r="D9" s="175" t="s">
        <v>172</v>
      </c>
      <c r="E9" s="176">
        <v>7.0880000000000001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173</v>
      </c>
      <c r="T9" s="160" t="s">
        <v>173</v>
      </c>
      <c r="U9" s="160">
        <v>4.6550000000000002</v>
      </c>
      <c r="V9" s="160">
        <f>ROUND(E9*U9,2)</f>
        <v>32.99</v>
      </c>
      <c r="W9" s="160"/>
      <c r="X9" s="160" t="s">
        <v>174</v>
      </c>
      <c r="Y9" s="149"/>
      <c r="Z9" s="149"/>
      <c r="AA9" s="149"/>
      <c r="AB9" s="149"/>
      <c r="AC9" s="149"/>
      <c r="AD9" s="149"/>
      <c r="AE9" s="149"/>
      <c r="AF9" s="149"/>
      <c r="AG9" s="149" t="s">
        <v>175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1" x14ac:dyDescent="0.2">
      <c r="A10" s="156"/>
      <c r="B10" s="157"/>
      <c r="C10" s="188" t="s">
        <v>176</v>
      </c>
      <c r="D10" s="162"/>
      <c r="E10" s="163">
        <v>4.7759999999999998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49"/>
      <c r="Z10" s="149"/>
      <c r="AA10" s="149"/>
      <c r="AB10" s="149"/>
      <c r="AC10" s="149"/>
      <c r="AD10" s="149"/>
      <c r="AE10" s="149"/>
      <c r="AF10" s="149"/>
      <c r="AG10" s="149" t="s">
        <v>177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6"/>
      <c r="B11" s="157"/>
      <c r="C11" s="188" t="s">
        <v>178</v>
      </c>
      <c r="D11" s="162"/>
      <c r="E11" s="163">
        <v>1.8</v>
      </c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49"/>
      <c r="Z11" s="149"/>
      <c r="AA11" s="149"/>
      <c r="AB11" s="149"/>
      <c r="AC11" s="149"/>
      <c r="AD11" s="149"/>
      <c r="AE11" s="149"/>
      <c r="AF11" s="149"/>
      <c r="AG11" s="149" t="s">
        <v>177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6"/>
      <c r="B12" s="157"/>
      <c r="C12" s="188" t="s">
        <v>179</v>
      </c>
      <c r="D12" s="162"/>
      <c r="E12" s="163">
        <v>0.51200000000000001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49"/>
      <c r="Z12" s="149"/>
      <c r="AA12" s="149"/>
      <c r="AB12" s="149"/>
      <c r="AC12" s="149"/>
      <c r="AD12" s="149"/>
      <c r="AE12" s="149"/>
      <c r="AF12" s="149"/>
      <c r="AG12" s="149" t="s">
        <v>177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 x14ac:dyDescent="0.2">
      <c r="A13" s="173">
        <v>2</v>
      </c>
      <c r="B13" s="174" t="s">
        <v>180</v>
      </c>
      <c r="C13" s="187" t="s">
        <v>181</v>
      </c>
      <c r="D13" s="175" t="s">
        <v>172</v>
      </c>
      <c r="E13" s="176">
        <v>6.5759999999999996</v>
      </c>
      <c r="F13" s="177"/>
      <c r="G13" s="178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173</v>
      </c>
      <c r="T13" s="160" t="s">
        <v>173</v>
      </c>
      <c r="U13" s="160">
        <v>1.0999999999999999E-2</v>
      </c>
      <c r="V13" s="160">
        <f>ROUND(E13*U13,2)</f>
        <v>7.0000000000000007E-2</v>
      </c>
      <c r="W13" s="160"/>
      <c r="X13" s="160" t="s">
        <v>174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175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ht="22.5" outlineLevel="1" x14ac:dyDescent="0.2">
      <c r="A14" s="156"/>
      <c r="B14" s="157"/>
      <c r="C14" s="188" t="s">
        <v>176</v>
      </c>
      <c r="D14" s="162"/>
      <c r="E14" s="163">
        <v>4.7759999999999998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49"/>
      <c r="Z14" s="149"/>
      <c r="AA14" s="149"/>
      <c r="AB14" s="149"/>
      <c r="AC14" s="149"/>
      <c r="AD14" s="149"/>
      <c r="AE14" s="149"/>
      <c r="AF14" s="149"/>
      <c r="AG14" s="149" t="s">
        <v>177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188" t="s">
        <v>182</v>
      </c>
      <c r="D15" s="162"/>
      <c r="E15" s="163">
        <v>1.8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49"/>
      <c r="Z15" s="149"/>
      <c r="AA15" s="149"/>
      <c r="AB15" s="149"/>
      <c r="AC15" s="149"/>
      <c r="AD15" s="149"/>
      <c r="AE15" s="149"/>
      <c r="AF15" s="149"/>
      <c r="AG15" s="149" t="s">
        <v>177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22.5" outlineLevel="1" x14ac:dyDescent="0.2">
      <c r="A16" s="173">
        <v>3</v>
      </c>
      <c r="B16" s="174" t="s">
        <v>183</v>
      </c>
      <c r="C16" s="187" t="s">
        <v>184</v>
      </c>
      <c r="D16" s="175" t="s">
        <v>172</v>
      </c>
      <c r="E16" s="176">
        <v>6.5759999999999996</v>
      </c>
      <c r="F16" s="177"/>
      <c r="G16" s="178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</v>
      </c>
      <c r="O16" s="159">
        <f>ROUND(E16*N16,2)</f>
        <v>0</v>
      </c>
      <c r="P16" s="159">
        <v>0</v>
      </c>
      <c r="Q16" s="159">
        <f>ROUND(E16*P16,2)</f>
        <v>0</v>
      </c>
      <c r="R16" s="160"/>
      <c r="S16" s="160" t="s">
        <v>173</v>
      </c>
      <c r="T16" s="160" t="s">
        <v>173</v>
      </c>
      <c r="U16" s="160">
        <v>0.66800000000000004</v>
      </c>
      <c r="V16" s="160">
        <f>ROUND(E16*U16,2)</f>
        <v>4.3899999999999997</v>
      </c>
      <c r="W16" s="160"/>
      <c r="X16" s="160" t="s">
        <v>174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175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1" x14ac:dyDescent="0.2">
      <c r="A17" s="156"/>
      <c r="B17" s="157"/>
      <c r="C17" s="188" t="s">
        <v>176</v>
      </c>
      <c r="D17" s="162"/>
      <c r="E17" s="163">
        <v>4.7759999999999998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49"/>
      <c r="Z17" s="149"/>
      <c r="AA17" s="149"/>
      <c r="AB17" s="149"/>
      <c r="AC17" s="149"/>
      <c r="AD17" s="149"/>
      <c r="AE17" s="149"/>
      <c r="AF17" s="149"/>
      <c r="AG17" s="149" t="s">
        <v>177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6"/>
      <c r="B18" s="157"/>
      <c r="C18" s="188" t="s">
        <v>182</v>
      </c>
      <c r="D18" s="162"/>
      <c r="E18" s="163">
        <v>1.8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49"/>
      <c r="Z18" s="149"/>
      <c r="AA18" s="149"/>
      <c r="AB18" s="149"/>
      <c r="AC18" s="149"/>
      <c r="AD18" s="149"/>
      <c r="AE18" s="149"/>
      <c r="AF18" s="149"/>
      <c r="AG18" s="149" t="s">
        <v>177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3">
        <v>4</v>
      </c>
      <c r="B19" s="174" t="s">
        <v>185</v>
      </c>
      <c r="C19" s="187" t="s">
        <v>186</v>
      </c>
      <c r="D19" s="175" t="s">
        <v>172</v>
      </c>
      <c r="E19" s="176">
        <v>6.5759999999999996</v>
      </c>
      <c r="F19" s="177"/>
      <c r="G19" s="178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0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173</v>
      </c>
      <c r="T19" s="160" t="s">
        <v>173</v>
      </c>
      <c r="U19" s="160">
        <v>0.59099999999999997</v>
      </c>
      <c r="V19" s="160">
        <f>ROUND(E19*U19,2)</f>
        <v>3.89</v>
      </c>
      <c r="W19" s="160"/>
      <c r="X19" s="160" t="s">
        <v>174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175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6"/>
      <c r="B20" s="157"/>
      <c r="C20" s="188" t="s">
        <v>187</v>
      </c>
      <c r="D20" s="162"/>
      <c r="E20" s="163">
        <v>6.5759999999999996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49"/>
      <c r="Z20" s="149"/>
      <c r="AA20" s="149"/>
      <c r="AB20" s="149"/>
      <c r="AC20" s="149"/>
      <c r="AD20" s="149"/>
      <c r="AE20" s="149"/>
      <c r="AF20" s="149"/>
      <c r="AG20" s="149" t="s">
        <v>177</v>
      </c>
      <c r="AH20" s="149">
        <v>5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3">
        <v>5</v>
      </c>
      <c r="B21" s="174" t="s">
        <v>188</v>
      </c>
      <c r="C21" s="187" t="s">
        <v>189</v>
      </c>
      <c r="D21" s="175" t="s">
        <v>172</v>
      </c>
      <c r="E21" s="176">
        <v>4.7</v>
      </c>
      <c r="F21" s="177"/>
      <c r="G21" s="178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173</v>
      </c>
      <c r="T21" s="160" t="s">
        <v>173</v>
      </c>
      <c r="U21" s="160">
        <v>1.1499999999999999</v>
      </c>
      <c r="V21" s="160">
        <f>ROUND(E21*U21,2)</f>
        <v>5.41</v>
      </c>
      <c r="W21" s="160"/>
      <c r="X21" s="160" t="s">
        <v>174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175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ht="22.5" outlineLevel="1" x14ac:dyDescent="0.2">
      <c r="A22" s="156"/>
      <c r="B22" s="157"/>
      <c r="C22" s="188" t="s">
        <v>190</v>
      </c>
      <c r="D22" s="162"/>
      <c r="E22" s="163">
        <v>2.3879999999999999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49"/>
      <c r="Z22" s="149"/>
      <c r="AA22" s="149"/>
      <c r="AB22" s="149"/>
      <c r="AC22" s="149"/>
      <c r="AD22" s="149"/>
      <c r="AE22" s="149"/>
      <c r="AF22" s="149"/>
      <c r="AG22" s="149" t="s">
        <v>177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8" t="s">
        <v>182</v>
      </c>
      <c r="D23" s="162"/>
      <c r="E23" s="163">
        <v>1.8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49"/>
      <c r="Z23" s="149"/>
      <c r="AA23" s="149"/>
      <c r="AB23" s="149"/>
      <c r="AC23" s="149"/>
      <c r="AD23" s="149"/>
      <c r="AE23" s="149"/>
      <c r="AF23" s="149"/>
      <c r="AG23" s="149" t="s">
        <v>177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6"/>
      <c r="B24" s="157"/>
      <c r="C24" s="188" t="s">
        <v>179</v>
      </c>
      <c r="D24" s="162"/>
      <c r="E24" s="163">
        <v>0.51200000000000001</v>
      </c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49"/>
      <c r="Z24" s="149"/>
      <c r="AA24" s="149"/>
      <c r="AB24" s="149"/>
      <c r="AC24" s="149"/>
      <c r="AD24" s="149"/>
      <c r="AE24" s="149"/>
      <c r="AF24" s="149"/>
      <c r="AG24" s="149" t="s">
        <v>177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ht="22.5" outlineLevel="1" x14ac:dyDescent="0.2">
      <c r="A25" s="173">
        <v>6</v>
      </c>
      <c r="B25" s="174" t="s">
        <v>191</v>
      </c>
      <c r="C25" s="187" t="s">
        <v>192</v>
      </c>
      <c r="D25" s="175" t="s">
        <v>172</v>
      </c>
      <c r="E25" s="176">
        <v>1.4924999999999999</v>
      </c>
      <c r="F25" s="177"/>
      <c r="G25" s="178">
        <f>ROUND(E25*F25,2)</f>
        <v>0</v>
      </c>
      <c r="H25" s="161"/>
      <c r="I25" s="160">
        <f>ROUND(E25*H25,2)</f>
        <v>0</v>
      </c>
      <c r="J25" s="161"/>
      <c r="K25" s="160">
        <f>ROUND(E25*J25,2)</f>
        <v>0</v>
      </c>
      <c r="L25" s="160">
        <v>21</v>
      </c>
      <c r="M25" s="160">
        <f>G25*(1+L25/100)</f>
        <v>0</v>
      </c>
      <c r="N25" s="159">
        <v>1.7</v>
      </c>
      <c r="O25" s="159">
        <f>ROUND(E25*N25,2)</f>
        <v>2.54</v>
      </c>
      <c r="P25" s="159">
        <v>0</v>
      </c>
      <c r="Q25" s="159">
        <f>ROUND(E25*P25,2)</f>
        <v>0</v>
      </c>
      <c r="R25" s="160"/>
      <c r="S25" s="160" t="s">
        <v>173</v>
      </c>
      <c r="T25" s="160" t="s">
        <v>173</v>
      </c>
      <c r="U25" s="160">
        <v>1.587</v>
      </c>
      <c r="V25" s="160">
        <f>ROUND(E25*U25,2)</f>
        <v>2.37</v>
      </c>
      <c r="W25" s="160"/>
      <c r="X25" s="160" t="s">
        <v>174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175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ht="22.5" outlineLevel="1" x14ac:dyDescent="0.2">
      <c r="A26" s="156"/>
      <c r="B26" s="157"/>
      <c r="C26" s="188" t="s">
        <v>193</v>
      </c>
      <c r="D26" s="162"/>
      <c r="E26" s="163">
        <v>1.4924999999999999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49"/>
      <c r="Z26" s="149"/>
      <c r="AA26" s="149"/>
      <c r="AB26" s="149"/>
      <c r="AC26" s="149"/>
      <c r="AD26" s="149"/>
      <c r="AE26" s="149"/>
      <c r="AF26" s="149"/>
      <c r="AG26" s="149" t="s">
        <v>177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ht="22.5" outlineLevel="1" x14ac:dyDescent="0.2">
      <c r="A27" s="173">
        <v>7</v>
      </c>
      <c r="B27" s="174" t="s">
        <v>194</v>
      </c>
      <c r="C27" s="187" t="s">
        <v>195</v>
      </c>
      <c r="D27" s="175" t="s">
        <v>172</v>
      </c>
      <c r="E27" s="176">
        <v>6.5759999999999996</v>
      </c>
      <c r="F27" s="177"/>
      <c r="G27" s="178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0</v>
      </c>
      <c r="O27" s="159">
        <f>ROUND(E27*N27,2)</f>
        <v>0</v>
      </c>
      <c r="P27" s="159">
        <v>0</v>
      </c>
      <c r="Q27" s="159">
        <f>ROUND(E27*P27,2)</f>
        <v>0</v>
      </c>
      <c r="R27" s="160"/>
      <c r="S27" s="160" t="s">
        <v>173</v>
      </c>
      <c r="T27" s="160" t="s">
        <v>173</v>
      </c>
      <c r="U27" s="160">
        <v>0</v>
      </c>
      <c r="V27" s="160">
        <f>ROUND(E27*U27,2)</f>
        <v>0</v>
      </c>
      <c r="W27" s="160"/>
      <c r="X27" s="160" t="s">
        <v>174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175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6"/>
      <c r="B28" s="157"/>
      <c r="C28" s="188" t="s">
        <v>196</v>
      </c>
      <c r="D28" s="162"/>
      <c r="E28" s="163">
        <v>6.5759999999999996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49"/>
      <c r="Z28" s="149"/>
      <c r="AA28" s="149"/>
      <c r="AB28" s="149"/>
      <c r="AC28" s="149"/>
      <c r="AD28" s="149"/>
      <c r="AE28" s="149"/>
      <c r="AF28" s="149"/>
      <c r="AG28" s="149" t="s">
        <v>177</v>
      </c>
      <c r="AH28" s="149">
        <v>5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3">
        <v>8</v>
      </c>
      <c r="B29" s="174" t="s">
        <v>197</v>
      </c>
      <c r="C29" s="187" t="s">
        <v>198</v>
      </c>
      <c r="D29" s="175" t="s">
        <v>199</v>
      </c>
      <c r="E29" s="176">
        <v>8.4600000000000009</v>
      </c>
      <c r="F29" s="177"/>
      <c r="G29" s="178">
        <f>ROUND(E29*F29,2)</f>
        <v>0</v>
      </c>
      <c r="H29" s="161"/>
      <c r="I29" s="160">
        <f>ROUND(E29*H29,2)</f>
        <v>0</v>
      </c>
      <c r="J29" s="161"/>
      <c r="K29" s="160">
        <f>ROUND(E29*J29,2)</f>
        <v>0</v>
      </c>
      <c r="L29" s="160">
        <v>21</v>
      </c>
      <c r="M29" s="160">
        <f>G29*(1+L29/100)</f>
        <v>0</v>
      </c>
      <c r="N29" s="159">
        <v>1</v>
      </c>
      <c r="O29" s="159">
        <f>ROUND(E29*N29,2)</f>
        <v>8.4600000000000009</v>
      </c>
      <c r="P29" s="159">
        <v>0</v>
      </c>
      <c r="Q29" s="159">
        <f>ROUND(E29*P29,2)</f>
        <v>0</v>
      </c>
      <c r="R29" s="160" t="s">
        <v>200</v>
      </c>
      <c r="S29" s="160" t="s">
        <v>173</v>
      </c>
      <c r="T29" s="160" t="s">
        <v>173</v>
      </c>
      <c r="U29" s="160">
        <v>0</v>
      </c>
      <c r="V29" s="160">
        <f>ROUND(E29*U29,2)</f>
        <v>0</v>
      </c>
      <c r="W29" s="160"/>
      <c r="X29" s="160" t="s">
        <v>201</v>
      </c>
      <c r="Y29" s="149"/>
      <c r="Z29" s="149"/>
      <c r="AA29" s="149"/>
      <c r="AB29" s="149"/>
      <c r="AC29" s="149"/>
      <c r="AD29" s="149"/>
      <c r="AE29" s="149"/>
      <c r="AF29" s="149"/>
      <c r="AG29" s="149" t="s">
        <v>202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6"/>
      <c r="B30" s="157"/>
      <c r="C30" s="188" t="s">
        <v>203</v>
      </c>
      <c r="D30" s="162"/>
      <c r="E30" s="163">
        <v>8.4600000000000009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49"/>
      <c r="Z30" s="149"/>
      <c r="AA30" s="149"/>
      <c r="AB30" s="149"/>
      <c r="AC30" s="149"/>
      <c r="AD30" s="149"/>
      <c r="AE30" s="149"/>
      <c r="AF30" s="149"/>
      <c r="AG30" s="149" t="s">
        <v>177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x14ac:dyDescent="0.2">
      <c r="A31" s="166" t="s">
        <v>168</v>
      </c>
      <c r="B31" s="167" t="s">
        <v>72</v>
      </c>
      <c r="C31" s="186" t="s">
        <v>73</v>
      </c>
      <c r="D31" s="168"/>
      <c r="E31" s="169"/>
      <c r="F31" s="170"/>
      <c r="G31" s="171">
        <f>SUMIF(AG32:AG49,"&lt;&gt;NOR",G32:G49)</f>
        <v>0</v>
      </c>
      <c r="H31" s="165"/>
      <c r="I31" s="165">
        <f>SUM(I32:I49)</f>
        <v>0</v>
      </c>
      <c r="J31" s="165"/>
      <c r="K31" s="165">
        <f>SUM(K32:K49)</f>
        <v>0</v>
      </c>
      <c r="L31" s="165"/>
      <c r="M31" s="165">
        <f>SUM(M32:M49)</f>
        <v>0</v>
      </c>
      <c r="N31" s="164"/>
      <c r="O31" s="164">
        <f>SUM(O32:O49)</f>
        <v>9.4600000000000009</v>
      </c>
      <c r="P31" s="164"/>
      <c r="Q31" s="164">
        <f>SUM(Q32:Q49)</f>
        <v>0</v>
      </c>
      <c r="R31" s="165"/>
      <c r="S31" s="165"/>
      <c r="T31" s="165"/>
      <c r="U31" s="165"/>
      <c r="V31" s="165">
        <f>SUM(V32:V49)</f>
        <v>179.44</v>
      </c>
      <c r="W31" s="165"/>
      <c r="X31" s="165"/>
      <c r="AG31" t="s">
        <v>169</v>
      </c>
    </row>
    <row r="32" spans="1:60" outlineLevel="1" x14ac:dyDescent="0.2">
      <c r="A32" s="173">
        <v>9</v>
      </c>
      <c r="B32" s="174" t="s">
        <v>204</v>
      </c>
      <c r="C32" s="187" t="s">
        <v>205</v>
      </c>
      <c r="D32" s="175" t="s">
        <v>172</v>
      </c>
      <c r="E32" s="176">
        <v>2.0663999999999998</v>
      </c>
      <c r="F32" s="177"/>
      <c r="G32" s="178">
        <f>ROUND(E32*F32,2)</f>
        <v>0</v>
      </c>
      <c r="H32" s="161"/>
      <c r="I32" s="160">
        <f>ROUND(E32*H32,2)</f>
        <v>0</v>
      </c>
      <c r="J32" s="161"/>
      <c r="K32" s="160">
        <f>ROUND(E32*J32,2)</f>
        <v>0</v>
      </c>
      <c r="L32" s="160">
        <v>21</v>
      </c>
      <c r="M32" s="160">
        <f>G32*(1+L32/100)</f>
        <v>0</v>
      </c>
      <c r="N32" s="159">
        <v>1.84144</v>
      </c>
      <c r="O32" s="159">
        <f>ROUND(E32*N32,2)</f>
        <v>3.81</v>
      </c>
      <c r="P32" s="159">
        <v>0</v>
      </c>
      <c r="Q32" s="159">
        <f>ROUND(E32*P32,2)</f>
        <v>0</v>
      </c>
      <c r="R32" s="160"/>
      <c r="S32" s="160" t="s">
        <v>173</v>
      </c>
      <c r="T32" s="160" t="s">
        <v>173</v>
      </c>
      <c r="U32" s="160">
        <v>3.8420000000000001</v>
      </c>
      <c r="V32" s="160">
        <f>ROUND(E32*U32,2)</f>
        <v>7.94</v>
      </c>
      <c r="W32" s="160"/>
      <c r="X32" s="160" t="s">
        <v>174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175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6"/>
      <c r="B33" s="157"/>
      <c r="C33" s="188" t="s">
        <v>206</v>
      </c>
      <c r="D33" s="162"/>
      <c r="E33" s="163">
        <v>1.62</v>
      </c>
      <c r="F33" s="160"/>
      <c r="G33" s="1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49"/>
      <c r="Z33" s="149"/>
      <c r="AA33" s="149"/>
      <c r="AB33" s="149"/>
      <c r="AC33" s="149"/>
      <c r="AD33" s="149"/>
      <c r="AE33" s="149"/>
      <c r="AF33" s="149"/>
      <c r="AG33" s="149" t="s">
        <v>177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188" t="s">
        <v>207</v>
      </c>
      <c r="D34" s="162"/>
      <c r="E34" s="163">
        <v>0.44640000000000002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177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3">
        <v>10</v>
      </c>
      <c r="B35" s="174" t="s">
        <v>208</v>
      </c>
      <c r="C35" s="187" t="s">
        <v>209</v>
      </c>
      <c r="D35" s="175" t="s">
        <v>210</v>
      </c>
      <c r="E35" s="176">
        <v>6</v>
      </c>
      <c r="F35" s="177"/>
      <c r="G35" s="178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1.5730000000000001E-2</v>
      </c>
      <c r="O35" s="159">
        <f>ROUND(E35*N35,2)</f>
        <v>0.09</v>
      </c>
      <c r="P35" s="159">
        <v>0</v>
      </c>
      <c r="Q35" s="159">
        <f>ROUND(E35*P35,2)</f>
        <v>0</v>
      </c>
      <c r="R35" s="160"/>
      <c r="S35" s="160" t="s">
        <v>173</v>
      </c>
      <c r="T35" s="160" t="s">
        <v>173</v>
      </c>
      <c r="U35" s="160">
        <v>0.23250000000000001</v>
      </c>
      <c r="V35" s="160">
        <f>ROUND(E35*U35,2)</f>
        <v>1.4</v>
      </c>
      <c r="W35" s="160"/>
      <c r="X35" s="160" t="s">
        <v>174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175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6"/>
      <c r="B36" s="157"/>
      <c r="C36" s="188" t="s">
        <v>76</v>
      </c>
      <c r="D36" s="162"/>
      <c r="E36" s="163">
        <v>6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49"/>
      <c r="Z36" s="149"/>
      <c r="AA36" s="149"/>
      <c r="AB36" s="149"/>
      <c r="AC36" s="149"/>
      <c r="AD36" s="149"/>
      <c r="AE36" s="149"/>
      <c r="AF36" s="149"/>
      <c r="AG36" s="149" t="s">
        <v>177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ht="22.5" outlineLevel="1" x14ac:dyDescent="0.2">
      <c r="A37" s="173">
        <v>11</v>
      </c>
      <c r="B37" s="174" t="s">
        <v>211</v>
      </c>
      <c r="C37" s="187" t="s">
        <v>212</v>
      </c>
      <c r="D37" s="175" t="s">
        <v>213</v>
      </c>
      <c r="E37" s="176">
        <v>1.8</v>
      </c>
      <c r="F37" s="177"/>
      <c r="G37" s="178">
        <f>ROUND(E37*F37,2)</f>
        <v>0</v>
      </c>
      <c r="H37" s="161"/>
      <c r="I37" s="160">
        <f>ROUND(E37*H37,2)</f>
        <v>0</v>
      </c>
      <c r="J37" s="161"/>
      <c r="K37" s="160">
        <f>ROUND(E37*J37,2)</f>
        <v>0</v>
      </c>
      <c r="L37" s="160">
        <v>21</v>
      </c>
      <c r="M37" s="160">
        <f>G37*(1+L37/100)</f>
        <v>0</v>
      </c>
      <c r="N37" s="159">
        <v>0.23976</v>
      </c>
      <c r="O37" s="159">
        <f>ROUND(E37*N37,2)</f>
        <v>0.43</v>
      </c>
      <c r="P37" s="159">
        <v>0</v>
      </c>
      <c r="Q37" s="159">
        <f>ROUND(E37*P37,2)</f>
        <v>0</v>
      </c>
      <c r="R37" s="160"/>
      <c r="S37" s="160" t="s">
        <v>173</v>
      </c>
      <c r="T37" s="160" t="s">
        <v>173</v>
      </c>
      <c r="U37" s="160">
        <v>1.0329999999999999</v>
      </c>
      <c r="V37" s="160">
        <f>ROUND(E37*U37,2)</f>
        <v>1.86</v>
      </c>
      <c r="W37" s="160"/>
      <c r="X37" s="160" t="s">
        <v>174</v>
      </c>
      <c r="Y37" s="149"/>
      <c r="Z37" s="149"/>
      <c r="AA37" s="149"/>
      <c r="AB37" s="149"/>
      <c r="AC37" s="149"/>
      <c r="AD37" s="149"/>
      <c r="AE37" s="149"/>
      <c r="AF37" s="149"/>
      <c r="AG37" s="149" t="s">
        <v>175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88" t="s">
        <v>214</v>
      </c>
      <c r="D38" s="162"/>
      <c r="E38" s="163">
        <v>1.8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49"/>
      <c r="Z38" s="149"/>
      <c r="AA38" s="149"/>
      <c r="AB38" s="149"/>
      <c r="AC38" s="149"/>
      <c r="AD38" s="149"/>
      <c r="AE38" s="149"/>
      <c r="AF38" s="149"/>
      <c r="AG38" s="149" t="s">
        <v>177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73">
        <v>12</v>
      </c>
      <c r="B39" s="174" t="s">
        <v>215</v>
      </c>
      <c r="C39" s="187" t="s">
        <v>216</v>
      </c>
      <c r="D39" s="175" t="s">
        <v>213</v>
      </c>
      <c r="E39" s="176">
        <v>6.5804999999999998</v>
      </c>
      <c r="F39" s="177"/>
      <c r="G39" s="178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59">
        <v>0.11765</v>
      </c>
      <c r="O39" s="159">
        <f>ROUND(E39*N39,2)</f>
        <v>0.77</v>
      </c>
      <c r="P39" s="159">
        <v>0</v>
      </c>
      <c r="Q39" s="159">
        <f>ROUND(E39*P39,2)</f>
        <v>0</v>
      </c>
      <c r="R39" s="160"/>
      <c r="S39" s="160" t="s">
        <v>173</v>
      </c>
      <c r="T39" s="160" t="s">
        <v>173</v>
      </c>
      <c r="U39" s="160">
        <v>0.69430000000000003</v>
      </c>
      <c r="V39" s="160">
        <f>ROUND(E39*U39,2)</f>
        <v>4.57</v>
      </c>
      <c r="W39" s="160"/>
      <c r="X39" s="160" t="s">
        <v>174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175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188" t="s">
        <v>217</v>
      </c>
      <c r="D40" s="162"/>
      <c r="E40" s="163">
        <v>6.5804999999999998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49"/>
      <c r="Z40" s="149"/>
      <c r="AA40" s="149"/>
      <c r="AB40" s="149"/>
      <c r="AC40" s="149"/>
      <c r="AD40" s="149"/>
      <c r="AE40" s="149"/>
      <c r="AF40" s="149"/>
      <c r="AG40" s="149" t="s">
        <v>177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73">
        <v>13</v>
      </c>
      <c r="B41" s="174" t="s">
        <v>218</v>
      </c>
      <c r="C41" s="187" t="s">
        <v>219</v>
      </c>
      <c r="D41" s="175" t="s">
        <v>213</v>
      </c>
      <c r="E41" s="176">
        <v>22.783999999999999</v>
      </c>
      <c r="F41" s="177"/>
      <c r="G41" s="178">
        <f>ROUND(E41*F41,2)</f>
        <v>0</v>
      </c>
      <c r="H41" s="161"/>
      <c r="I41" s="160">
        <f>ROUND(E41*H41,2)</f>
        <v>0</v>
      </c>
      <c r="J41" s="161"/>
      <c r="K41" s="160">
        <f>ROUND(E41*J41,2)</f>
        <v>0</v>
      </c>
      <c r="L41" s="160">
        <v>21</v>
      </c>
      <c r="M41" s="160">
        <f>G41*(1+L41/100)</f>
        <v>0</v>
      </c>
      <c r="N41" s="159">
        <v>5.3190000000000001E-2</v>
      </c>
      <c r="O41" s="159">
        <f>ROUND(E41*N41,2)</f>
        <v>1.21</v>
      </c>
      <c r="P41" s="159">
        <v>0</v>
      </c>
      <c r="Q41" s="159">
        <f>ROUND(E41*P41,2)</f>
        <v>0</v>
      </c>
      <c r="R41" s="160"/>
      <c r="S41" s="160" t="s">
        <v>173</v>
      </c>
      <c r="T41" s="160" t="s">
        <v>173</v>
      </c>
      <c r="U41" s="160">
        <v>0.49390000000000001</v>
      </c>
      <c r="V41" s="160">
        <f>ROUND(E41*U41,2)</f>
        <v>11.25</v>
      </c>
      <c r="W41" s="160"/>
      <c r="X41" s="160" t="s">
        <v>174</v>
      </c>
      <c r="Y41" s="149"/>
      <c r="Z41" s="149"/>
      <c r="AA41" s="149"/>
      <c r="AB41" s="149"/>
      <c r="AC41" s="149"/>
      <c r="AD41" s="149"/>
      <c r="AE41" s="149"/>
      <c r="AF41" s="149"/>
      <c r="AG41" s="149" t="s">
        <v>175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6"/>
      <c r="B42" s="157"/>
      <c r="C42" s="188" t="s">
        <v>220</v>
      </c>
      <c r="D42" s="162"/>
      <c r="E42" s="163">
        <v>31.783999999999999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49"/>
      <c r="Z42" s="149"/>
      <c r="AA42" s="149"/>
      <c r="AB42" s="149"/>
      <c r="AC42" s="149"/>
      <c r="AD42" s="149"/>
      <c r="AE42" s="149"/>
      <c r="AF42" s="149"/>
      <c r="AG42" s="149" t="s">
        <v>177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8" t="s">
        <v>221</v>
      </c>
      <c r="D43" s="162"/>
      <c r="E43" s="163">
        <v>-9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177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73">
        <v>14</v>
      </c>
      <c r="B44" s="174" t="s">
        <v>222</v>
      </c>
      <c r="C44" s="187" t="s">
        <v>223</v>
      </c>
      <c r="D44" s="175" t="s">
        <v>213</v>
      </c>
      <c r="E44" s="176">
        <v>5</v>
      </c>
      <c r="F44" s="177"/>
      <c r="G44" s="178">
        <f>ROUND(E44*F44,2)</f>
        <v>0</v>
      </c>
      <c r="H44" s="161"/>
      <c r="I44" s="160">
        <f>ROUND(E44*H44,2)</f>
        <v>0</v>
      </c>
      <c r="J44" s="161"/>
      <c r="K44" s="160">
        <f>ROUND(E44*J44,2)</f>
        <v>0</v>
      </c>
      <c r="L44" s="160">
        <v>21</v>
      </c>
      <c r="M44" s="160">
        <f>G44*(1+L44/100)</f>
        <v>0</v>
      </c>
      <c r="N44" s="159">
        <v>0.28155999999999998</v>
      </c>
      <c r="O44" s="159">
        <f>ROUND(E44*N44,2)</f>
        <v>1.41</v>
      </c>
      <c r="P44" s="159">
        <v>0</v>
      </c>
      <c r="Q44" s="159">
        <f>ROUND(E44*P44,2)</f>
        <v>0</v>
      </c>
      <c r="R44" s="160"/>
      <c r="S44" s="160" t="s">
        <v>173</v>
      </c>
      <c r="T44" s="160" t="s">
        <v>173</v>
      </c>
      <c r="U44" s="160">
        <v>1.6060000000000001</v>
      </c>
      <c r="V44" s="160">
        <f>ROUND(E44*U44,2)</f>
        <v>8.0299999999999994</v>
      </c>
      <c r="W44" s="160"/>
      <c r="X44" s="160" t="s">
        <v>174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175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6"/>
      <c r="B45" s="157"/>
      <c r="C45" s="188" t="s">
        <v>224</v>
      </c>
      <c r="D45" s="162"/>
      <c r="E45" s="163">
        <v>5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49"/>
      <c r="Z45" s="149"/>
      <c r="AA45" s="149"/>
      <c r="AB45" s="149"/>
      <c r="AC45" s="149"/>
      <c r="AD45" s="149"/>
      <c r="AE45" s="149"/>
      <c r="AF45" s="149"/>
      <c r="AG45" s="149" t="s">
        <v>177</v>
      </c>
      <c r="AH45" s="149">
        <v>0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ht="22.5" outlineLevel="1" x14ac:dyDescent="0.2">
      <c r="A46" s="173">
        <v>15</v>
      </c>
      <c r="B46" s="174" t="s">
        <v>225</v>
      </c>
      <c r="C46" s="187" t="s">
        <v>226</v>
      </c>
      <c r="D46" s="175" t="s">
        <v>213</v>
      </c>
      <c r="E46" s="176">
        <v>124.08</v>
      </c>
      <c r="F46" s="177"/>
      <c r="G46" s="178">
        <f>ROUND(E46*F46,2)</f>
        <v>0</v>
      </c>
      <c r="H46" s="161"/>
      <c r="I46" s="160">
        <f>ROUND(E46*H46,2)</f>
        <v>0</v>
      </c>
      <c r="J46" s="161"/>
      <c r="K46" s="160">
        <f>ROUND(E46*J46,2)</f>
        <v>0</v>
      </c>
      <c r="L46" s="160">
        <v>21</v>
      </c>
      <c r="M46" s="160">
        <f>G46*(1+L46/100)</f>
        <v>0</v>
      </c>
      <c r="N46" s="159">
        <v>1.2149999999999999E-2</v>
      </c>
      <c r="O46" s="159">
        <f>ROUND(E46*N46,2)</f>
        <v>1.51</v>
      </c>
      <c r="P46" s="159">
        <v>0</v>
      </c>
      <c r="Q46" s="159">
        <f>ROUND(E46*P46,2)</f>
        <v>0</v>
      </c>
      <c r="R46" s="160"/>
      <c r="S46" s="160" t="s">
        <v>173</v>
      </c>
      <c r="T46" s="160" t="s">
        <v>173</v>
      </c>
      <c r="U46" s="160">
        <v>1.0109999999999999</v>
      </c>
      <c r="V46" s="160">
        <f>ROUND(E46*U46,2)</f>
        <v>125.44</v>
      </c>
      <c r="W46" s="160"/>
      <c r="X46" s="160" t="s">
        <v>174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175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8" t="s">
        <v>227</v>
      </c>
      <c r="D47" s="162"/>
      <c r="E47" s="163">
        <v>124.08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177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2.5" outlineLevel="1" x14ac:dyDescent="0.2">
      <c r="A48" s="173">
        <v>16</v>
      </c>
      <c r="B48" s="174" t="s">
        <v>228</v>
      </c>
      <c r="C48" s="187" t="s">
        <v>229</v>
      </c>
      <c r="D48" s="175" t="s">
        <v>213</v>
      </c>
      <c r="E48" s="176">
        <v>18.739999999999998</v>
      </c>
      <c r="F48" s="177"/>
      <c r="G48" s="178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1.2149999999999999E-2</v>
      </c>
      <c r="O48" s="159">
        <f>ROUND(E48*N48,2)</f>
        <v>0.23</v>
      </c>
      <c r="P48" s="159">
        <v>0</v>
      </c>
      <c r="Q48" s="159">
        <f>ROUND(E48*P48,2)</f>
        <v>0</v>
      </c>
      <c r="R48" s="160"/>
      <c r="S48" s="160" t="s">
        <v>173</v>
      </c>
      <c r="T48" s="160" t="s">
        <v>173</v>
      </c>
      <c r="U48" s="160">
        <v>1.0109999999999999</v>
      </c>
      <c r="V48" s="160">
        <f>ROUND(E48*U48,2)</f>
        <v>18.95</v>
      </c>
      <c r="W48" s="160"/>
      <c r="X48" s="160" t="s">
        <v>174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175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88" t="s">
        <v>230</v>
      </c>
      <c r="D49" s="162"/>
      <c r="E49" s="163">
        <v>18.739999999999998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49"/>
      <c r="Z49" s="149"/>
      <c r="AA49" s="149"/>
      <c r="AB49" s="149"/>
      <c r="AC49" s="149"/>
      <c r="AD49" s="149"/>
      <c r="AE49" s="149"/>
      <c r="AF49" s="149"/>
      <c r="AG49" s="149" t="s">
        <v>177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x14ac:dyDescent="0.2">
      <c r="A50" s="166" t="s">
        <v>168</v>
      </c>
      <c r="B50" s="167" t="s">
        <v>74</v>
      </c>
      <c r="C50" s="186" t="s">
        <v>75</v>
      </c>
      <c r="D50" s="168"/>
      <c r="E50" s="169"/>
      <c r="F50" s="170"/>
      <c r="G50" s="171">
        <f>SUMIF(AG51:AG52,"&lt;&gt;NOR",G51:G52)</f>
        <v>0</v>
      </c>
      <c r="H50" s="165"/>
      <c r="I50" s="165">
        <f>SUM(I51:I52)</f>
        <v>0</v>
      </c>
      <c r="J50" s="165"/>
      <c r="K50" s="165">
        <f>SUM(K51:K52)</f>
        <v>0</v>
      </c>
      <c r="L50" s="165"/>
      <c r="M50" s="165">
        <f>SUM(M51:M52)</f>
        <v>0</v>
      </c>
      <c r="N50" s="164"/>
      <c r="O50" s="164">
        <f>SUM(O51:O52)</f>
        <v>1.69</v>
      </c>
      <c r="P50" s="164"/>
      <c r="Q50" s="164">
        <f>SUM(Q51:Q52)</f>
        <v>0</v>
      </c>
      <c r="R50" s="165"/>
      <c r="S50" s="165"/>
      <c r="T50" s="165"/>
      <c r="U50" s="165"/>
      <c r="V50" s="165">
        <f>SUM(V51:V52)</f>
        <v>1.52</v>
      </c>
      <c r="W50" s="165"/>
      <c r="X50" s="165"/>
      <c r="AG50" t="s">
        <v>169</v>
      </c>
    </row>
    <row r="51" spans="1:60" ht="22.5" outlineLevel="1" x14ac:dyDescent="0.2">
      <c r="A51" s="173">
        <v>17</v>
      </c>
      <c r="B51" s="174" t="s">
        <v>231</v>
      </c>
      <c r="C51" s="187" t="s">
        <v>232</v>
      </c>
      <c r="D51" s="175" t="s">
        <v>172</v>
      </c>
      <c r="E51" s="176">
        <v>0.89549999999999996</v>
      </c>
      <c r="F51" s="177"/>
      <c r="G51" s="178">
        <f>ROUND(E51*F51,2)</f>
        <v>0</v>
      </c>
      <c r="H51" s="161"/>
      <c r="I51" s="160">
        <f>ROUND(E51*H51,2)</f>
        <v>0</v>
      </c>
      <c r="J51" s="161"/>
      <c r="K51" s="160">
        <f>ROUND(E51*J51,2)</f>
        <v>0</v>
      </c>
      <c r="L51" s="160">
        <v>21</v>
      </c>
      <c r="M51" s="160">
        <f>G51*(1+L51/100)</f>
        <v>0</v>
      </c>
      <c r="N51" s="159">
        <v>1.8907700000000001</v>
      </c>
      <c r="O51" s="159">
        <f>ROUND(E51*N51,2)</f>
        <v>1.69</v>
      </c>
      <c r="P51" s="159">
        <v>0</v>
      </c>
      <c r="Q51" s="159">
        <f>ROUND(E51*P51,2)</f>
        <v>0</v>
      </c>
      <c r="R51" s="160"/>
      <c r="S51" s="160" t="s">
        <v>173</v>
      </c>
      <c r="T51" s="160" t="s">
        <v>173</v>
      </c>
      <c r="U51" s="160">
        <v>1.6950000000000001</v>
      </c>
      <c r="V51" s="160">
        <f>ROUND(E51*U51,2)</f>
        <v>1.52</v>
      </c>
      <c r="W51" s="160"/>
      <c r="X51" s="160" t="s">
        <v>174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175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ht="22.5" outlineLevel="1" x14ac:dyDescent="0.2">
      <c r="A52" s="156"/>
      <c r="B52" s="157"/>
      <c r="C52" s="188" t="s">
        <v>233</v>
      </c>
      <c r="D52" s="162"/>
      <c r="E52" s="163">
        <v>0.89549999999999996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49"/>
      <c r="Z52" s="149"/>
      <c r="AA52" s="149"/>
      <c r="AB52" s="149"/>
      <c r="AC52" s="149"/>
      <c r="AD52" s="149"/>
      <c r="AE52" s="149"/>
      <c r="AF52" s="149"/>
      <c r="AG52" s="149" t="s">
        <v>177</v>
      </c>
      <c r="AH52" s="149">
        <v>0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x14ac:dyDescent="0.2">
      <c r="A53" s="166" t="s">
        <v>168</v>
      </c>
      <c r="B53" s="167" t="s">
        <v>76</v>
      </c>
      <c r="C53" s="186" t="s">
        <v>77</v>
      </c>
      <c r="D53" s="168"/>
      <c r="E53" s="169"/>
      <c r="F53" s="170"/>
      <c r="G53" s="171">
        <f>SUMIF(AG54:AG55,"&lt;&gt;NOR",G54:G55)</f>
        <v>0</v>
      </c>
      <c r="H53" s="165"/>
      <c r="I53" s="165">
        <f>SUM(I54:I55)</f>
        <v>0</v>
      </c>
      <c r="J53" s="165"/>
      <c r="K53" s="165">
        <f>SUM(K54:K55)</f>
        <v>0</v>
      </c>
      <c r="L53" s="165"/>
      <c r="M53" s="165">
        <f>SUM(M54:M55)</f>
        <v>0</v>
      </c>
      <c r="N53" s="164"/>
      <c r="O53" s="164">
        <f>SUM(O54:O55)</f>
        <v>0.09</v>
      </c>
      <c r="P53" s="164"/>
      <c r="Q53" s="164">
        <f>SUM(Q54:Q55)</f>
        <v>0</v>
      </c>
      <c r="R53" s="165"/>
      <c r="S53" s="165"/>
      <c r="T53" s="165"/>
      <c r="U53" s="165"/>
      <c r="V53" s="165">
        <f>SUM(V54:V55)</f>
        <v>19.11</v>
      </c>
      <c r="W53" s="165"/>
      <c r="X53" s="165"/>
      <c r="AG53" t="s">
        <v>169</v>
      </c>
    </row>
    <row r="54" spans="1:60" outlineLevel="1" x14ac:dyDescent="0.2">
      <c r="A54" s="173">
        <v>18</v>
      </c>
      <c r="B54" s="174" t="s">
        <v>234</v>
      </c>
      <c r="C54" s="187" t="s">
        <v>235</v>
      </c>
      <c r="D54" s="175" t="s">
        <v>213</v>
      </c>
      <c r="E54" s="176">
        <v>273.06400000000002</v>
      </c>
      <c r="F54" s="177"/>
      <c r="G54" s="178">
        <f>ROUND(E54*F54,2)</f>
        <v>0</v>
      </c>
      <c r="H54" s="161"/>
      <c r="I54" s="160">
        <f>ROUND(E54*H54,2)</f>
        <v>0</v>
      </c>
      <c r="J54" s="161"/>
      <c r="K54" s="160">
        <f>ROUND(E54*J54,2)</f>
        <v>0</v>
      </c>
      <c r="L54" s="160">
        <v>21</v>
      </c>
      <c r="M54" s="160">
        <f>G54*(1+L54/100)</f>
        <v>0</v>
      </c>
      <c r="N54" s="159">
        <v>3.2000000000000003E-4</v>
      </c>
      <c r="O54" s="159">
        <f>ROUND(E54*N54,2)</f>
        <v>0.09</v>
      </c>
      <c r="P54" s="159">
        <v>0</v>
      </c>
      <c r="Q54" s="159">
        <f>ROUND(E54*P54,2)</f>
        <v>0</v>
      </c>
      <c r="R54" s="160"/>
      <c r="S54" s="160" t="s">
        <v>173</v>
      </c>
      <c r="T54" s="160" t="s">
        <v>173</v>
      </c>
      <c r="U54" s="160">
        <v>7.0000000000000007E-2</v>
      </c>
      <c r="V54" s="160">
        <f>ROUND(E54*U54,2)</f>
        <v>19.11</v>
      </c>
      <c r="W54" s="160"/>
      <c r="X54" s="160" t="s">
        <v>174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175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8" t="s">
        <v>236</v>
      </c>
      <c r="D55" s="162"/>
      <c r="E55" s="163">
        <v>273.06400000000002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49"/>
      <c r="Z55" s="149"/>
      <c r="AA55" s="149"/>
      <c r="AB55" s="149"/>
      <c r="AC55" s="149"/>
      <c r="AD55" s="149"/>
      <c r="AE55" s="149"/>
      <c r="AF55" s="149"/>
      <c r="AG55" s="149" t="s">
        <v>177</v>
      </c>
      <c r="AH55" s="149">
        <v>5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x14ac:dyDescent="0.2">
      <c r="A56" s="166" t="s">
        <v>168</v>
      </c>
      <c r="B56" s="167" t="s">
        <v>78</v>
      </c>
      <c r="C56" s="186" t="s">
        <v>79</v>
      </c>
      <c r="D56" s="168"/>
      <c r="E56" s="169"/>
      <c r="F56" s="170"/>
      <c r="G56" s="171">
        <f>SUMIF(AG57:AG91,"&lt;&gt;NOR",G57:G91)</f>
        <v>0</v>
      </c>
      <c r="H56" s="165"/>
      <c r="I56" s="165">
        <f>SUM(I57:I91)</f>
        <v>0</v>
      </c>
      <c r="J56" s="165"/>
      <c r="K56" s="165">
        <f>SUM(K57:K91)</f>
        <v>0</v>
      </c>
      <c r="L56" s="165"/>
      <c r="M56" s="165">
        <f>SUM(M57:M91)</f>
        <v>0</v>
      </c>
      <c r="N56" s="164"/>
      <c r="O56" s="164">
        <f>SUM(O57:O91)</f>
        <v>13.77</v>
      </c>
      <c r="P56" s="164"/>
      <c r="Q56" s="164">
        <f>SUM(Q57:Q91)</f>
        <v>0</v>
      </c>
      <c r="R56" s="165"/>
      <c r="S56" s="165"/>
      <c r="T56" s="165"/>
      <c r="U56" s="165"/>
      <c r="V56" s="165">
        <f>SUM(V57:V91)</f>
        <v>317.33999999999997</v>
      </c>
      <c r="W56" s="165"/>
      <c r="X56" s="165"/>
      <c r="AG56" t="s">
        <v>169</v>
      </c>
    </row>
    <row r="57" spans="1:60" outlineLevel="1" x14ac:dyDescent="0.2">
      <c r="A57" s="173">
        <v>19</v>
      </c>
      <c r="B57" s="174" t="s">
        <v>237</v>
      </c>
      <c r="C57" s="187" t="s">
        <v>238</v>
      </c>
      <c r="D57" s="175" t="s">
        <v>210</v>
      </c>
      <c r="E57" s="176">
        <v>4</v>
      </c>
      <c r="F57" s="177"/>
      <c r="G57" s="178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4.3049999999999998E-2</v>
      </c>
      <c r="O57" s="159">
        <f>ROUND(E57*N57,2)</f>
        <v>0.17</v>
      </c>
      <c r="P57" s="159">
        <v>0</v>
      </c>
      <c r="Q57" s="159">
        <f>ROUND(E57*P57,2)</f>
        <v>0</v>
      </c>
      <c r="R57" s="160"/>
      <c r="S57" s="160" t="s">
        <v>173</v>
      </c>
      <c r="T57" s="160" t="s">
        <v>173</v>
      </c>
      <c r="U57" s="160">
        <v>0.87802999999999998</v>
      </c>
      <c r="V57" s="160">
        <f>ROUND(E57*U57,2)</f>
        <v>3.51</v>
      </c>
      <c r="W57" s="160"/>
      <c r="X57" s="160" t="s">
        <v>174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175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56"/>
      <c r="B58" s="157"/>
      <c r="C58" s="188" t="s">
        <v>239</v>
      </c>
      <c r="D58" s="162"/>
      <c r="E58" s="163">
        <v>4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49"/>
      <c r="Z58" s="149"/>
      <c r="AA58" s="149"/>
      <c r="AB58" s="149"/>
      <c r="AC58" s="149"/>
      <c r="AD58" s="149"/>
      <c r="AE58" s="149"/>
      <c r="AF58" s="149"/>
      <c r="AG58" s="149" t="s">
        <v>177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ht="22.5" outlineLevel="1" x14ac:dyDescent="0.2">
      <c r="A59" s="173">
        <v>20</v>
      </c>
      <c r="B59" s="174" t="s">
        <v>240</v>
      </c>
      <c r="C59" s="187" t="s">
        <v>241</v>
      </c>
      <c r="D59" s="175" t="s">
        <v>242</v>
      </c>
      <c r="E59" s="176">
        <v>162</v>
      </c>
      <c r="F59" s="177"/>
      <c r="G59" s="178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59">
        <v>1.56E-3</v>
      </c>
      <c r="O59" s="159">
        <f>ROUND(E59*N59,2)</f>
        <v>0.25</v>
      </c>
      <c r="P59" s="159">
        <v>0</v>
      </c>
      <c r="Q59" s="159">
        <f>ROUND(E59*P59,2)</f>
        <v>0</v>
      </c>
      <c r="R59" s="160"/>
      <c r="S59" s="160" t="s">
        <v>173</v>
      </c>
      <c r="T59" s="160" t="s">
        <v>173</v>
      </c>
      <c r="U59" s="160">
        <v>0.12</v>
      </c>
      <c r="V59" s="160">
        <f>ROUND(E59*U59,2)</f>
        <v>19.440000000000001</v>
      </c>
      <c r="W59" s="160"/>
      <c r="X59" s="160" t="s">
        <v>174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175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6"/>
      <c r="B60" s="157"/>
      <c r="C60" s="188" t="s">
        <v>243</v>
      </c>
      <c r="D60" s="162"/>
      <c r="E60" s="163">
        <v>162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49"/>
      <c r="Z60" s="149"/>
      <c r="AA60" s="149"/>
      <c r="AB60" s="149"/>
      <c r="AC60" s="149"/>
      <c r="AD60" s="149"/>
      <c r="AE60" s="149"/>
      <c r="AF60" s="149"/>
      <c r="AG60" s="149" t="s">
        <v>177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ht="22.5" outlineLevel="1" x14ac:dyDescent="0.2">
      <c r="A61" s="173">
        <v>21</v>
      </c>
      <c r="B61" s="174" t="s">
        <v>244</v>
      </c>
      <c r="C61" s="187" t="s">
        <v>245</v>
      </c>
      <c r="D61" s="175" t="s">
        <v>242</v>
      </c>
      <c r="E61" s="176">
        <v>95</v>
      </c>
      <c r="F61" s="177"/>
      <c r="G61" s="178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4.3299999999999996E-3</v>
      </c>
      <c r="O61" s="159">
        <f>ROUND(E61*N61,2)</f>
        <v>0.41</v>
      </c>
      <c r="P61" s="159">
        <v>0</v>
      </c>
      <c r="Q61" s="159">
        <f>ROUND(E61*P61,2)</f>
        <v>0</v>
      </c>
      <c r="R61" s="160"/>
      <c r="S61" s="160" t="s">
        <v>173</v>
      </c>
      <c r="T61" s="160" t="s">
        <v>173</v>
      </c>
      <c r="U61" s="160">
        <v>0.152</v>
      </c>
      <c r="V61" s="160">
        <f>ROUND(E61*U61,2)</f>
        <v>14.44</v>
      </c>
      <c r="W61" s="160"/>
      <c r="X61" s="160" t="s">
        <v>174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175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8" t="s">
        <v>246</v>
      </c>
      <c r="D62" s="162"/>
      <c r="E62" s="163">
        <v>95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49"/>
      <c r="Z62" s="149"/>
      <c r="AA62" s="149"/>
      <c r="AB62" s="149"/>
      <c r="AC62" s="149"/>
      <c r="AD62" s="149"/>
      <c r="AE62" s="149"/>
      <c r="AF62" s="149"/>
      <c r="AG62" s="149" t="s">
        <v>177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2.5" outlineLevel="1" x14ac:dyDescent="0.2">
      <c r="A63" s="173">
        <v>22</v>
      </c>
      <c r="B63" s="174" t="s">
        <v>244</v>
      </c>
      <c r="C63" s="187" t="s">
        <v>245</v>
      </c>
      <c r="D63" s="175" t="s">
        <v>242</v>
      </c>
      <c r="E63" s="176">
        <v>23.8</v>
      </c>
      <c r="F63" s="177"/>
      <c r="G63" s="178">
        <f>ROUND(E63*F63,2)</f>
        <v>0</v>
      </c>
      <c r="H63" s="161"/>
      <c r="I63" s="160">
        <f>ROUND(E63*H63,2)</f>
        <v>0</v>
      </c>
      <c r="J63" s="161"/>
      <c r="K63" s="160">
        <f>ROUND(E63*J63,2)</f>
        <v>0</v>
      </c>
      <c r="L63" s="160">
        <v>21</v>
      </c>
      <c r="M63" s="160">
        <f>G63*(1+L63/100)</f>
        <v>0</v>
      </c>
      <c r="N63" s="159">
        <v>4.3299999999999996E-3</v>
      </c>
      <c r="O63" s="159">
        <f>ROUND(E63*N63,2)</f>
        <v>0.1</v>
      </c>
      <c r="P63" s="159">
        <v>0</v>
      </c>
      <c r="Q63" s="159">
        <f>ROUND(E63*P63,2)</f>
        <v>0</v>
      </c>
      <c r="R63" s="160"/>
      <c r="S63" s="160" t="s">
        <v>173</v>
      </c>
      <c r="T63" s="160" t="s">
        <v>173</v>
      </c>
      <c r="U63" s="160">
        <v>0.152</v>
      </c>
      <c r="V63" s="160">
        <f>ROUND(E63*U63,2)</f>
        <v>3.62</v>
      </c>
      <c r="W63" s="160"/>
      <c r="X63" s="160" t="s">
        <v>174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175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8" t="s">
        <v>247</v>
      </c>
      <c r="D64" s="162"/>
      <c r="E64" s="163">
        <v>23.8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49"/>
      <c r="Z64" s="149"/>
      <c r="AA64" s="149"/>
      <c r="AB64" s="149"/>
      <c r="AC64" s="149"/>
      <c r="AD64" s="149"/>
      <c r="AE64" s="149"/>
      <c r="AF64" s="149"/>
      <c r="AG64" s="149" t="s">
        <v>177</v>
      </c>
      <c r="AH64" s="149">
        <v>5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ht="22.5" outlineLevel="1" x14ac:dyDescent="0.2">
      <c r="A65" s="173">
        <v>23</v>
      </c>
      <c r="B65" s="174" t="s">
        <v>248</v>
      </c>
      <c r="C65" s="187" t="s">
        <v>249</v>
      </c>
      <c r="D65" s="175" t="s">
        <v>242</v>
      </c>
      <c r="E65" s="176">
        <v>145</v>
      </c>
      <c r="F65" s="177"/>
      <c r="G65" s="178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1.7330000000000002E-2</v>
      </c>
      <c r="O65" s="159">
        <f>ROUND(E65*N65,2)</f>
        <v>2.5099999999999998</v>
      </c>
      <c r="P65" s="159">
        <v>0</v>
      </c>
      <c r="Q65" s="159">
        <f>ROUND(E65*P65,2)</f>
        <v>0</v>
      </c>
      <c r="R65" s="160"/>
      <c r="S65" s="160" t="s">
        <v>173</v>
      </c>
      <c r="T65" s="160" t="s">
        <v>173</v>
      </c>
      <c r="U65" s="160">
        <v>0.253</v>
      </c>
      <c r="V65" s="160">
        <f>ROUND(E65*U65,2)</f>
        <v>36.69</v>
      </c>
      <c r="W65" s="160"/>
      <c r="X65" s="160" t="s">
        <v>174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175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6"/>
      <c r="B66" s="157"/>
      <c r="C66" s="188" t="s">
        <v>250</v>
      </c>
      <c r="D66" s="162"/>
      <c r="E66" s="163">
        <v>145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49"/>
      <c r="Z66" s="149"/>
      <c r="AA66" s="149"/>
      <c r="AB66" s="149"/>
      <c r="AC66" s="149"/>
      <c r="AD66" s="149"/>
      <c r="AE66" s="149"/>
      <c r="AF66" s="149"/>
      <c r="AG66" s="149" t="s">
        <v>177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ht="22.5" outlineLevel="1" x14ac:dyDescent="0.2">
      <c r="A67" s="173">
        <v>24</v>
      </c>
      <c r="B67" s="174" t="s">
        <v>251</v>
      </c>
      <c r="C67" s="187" t="s">
        <v>252</v>
      </c>
      <c r="D67" s="175" t="s">
        <v>242</v>
      </c>
      <c r="E67" s="176">
        <v>95</v>
      </c>
      <c r="F67" s="177"/>
      <c r="G67" s="178">
        <f>ROUND(E67*F67,2)</f>
        <v>0</v>
      </c>
      <c r="H67" s="161"/>
      <c r="I67" s="160">
        <f>ROUND(E67*H67,2)</f>
        <v>0</v>
      </c>
      <c r="J67" s="161"/>
      <c r="K67" s="160">
        <f>ROUND(E67*J67,2)</f>
        <v>0</v>
      </c>
      <c r="L67" s="160">
        <v>21</v>
      </c>
      <c r="M67" s="160">
        <f>G67*(1+L67/100)</f>
        <v>0</v>
      </c>
      <c r="N67" s="159">
        <v>3.8980000000000001E-2</v>
      </c>
      <c r="O67" s="159">
        <f>ROUND(E67*N67,2)</f>
        <v>3.7</v>
      </c>
      <c r="P67" s="159">
        <v>0</v>
      </c>
      <c r="Q67" s="159">
        <f>ROUND(E67*P67,2)</f>
        <v>0</v>
      </c>
      <c r="R67" s="160"/>
      <c r="S67" s="160" t="s">
        <v>173</v>
      </c>
      <c r="T67" s="160" t="s">
        <v>173</v>
      </c>
      <c r="U67" s="160">
        <v>0.29299999999999998</v>
      </c>
      <c r="V67" s="160">
        <f>ROUND(E67*U67,2)</f>
        <v>27.84</v>
      </c>
      <c r="W67" s="160"/>
      <c r="X67" s="160" t="s">
        <v>174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175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6"/>
      <c r="B68" s="157"/>
      <c r="C68" s="188" t="s">
        <v>246</v>
      </c>
      <c r="D68" s="162"/>
      <c r="E68" s="163">
        <v>95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49"/>
      <c r="Z68" s="149"/>
      <c r="AA68" s="149"/>
      <c r="AB68" s="149"/>
      <c r="AC68" s="149"/>
      <c r="AD68" s="149"/>
      <c r="AE68" s="149"/>
      <c r="AF68" s="149"/>
      <c r="AG68" s="149" t="s">
        <v>177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ht="22.5" outlineLevel="1" x14ac:dyDescent="0.2">
      <c r="A69" s="173">
        <v>25</v>
      </c>
      <c r="B69" s="174" t="s">
        <v>253</v>
      </c>
      <c r="C69" s="187" t="s">
        <v>254</v>
      </c>
      <c r="D69" s="175" t="s">
        <v>242</v>
      </c>
      <c r="E69" s="176">
        <v>138.86000000000001</v>
      </c>
      <c r="F69" s="177"/>
      <c r="G69" s="178">
        <f>ROUND(E69*F69,2)</f>
        <v>0</v>
      </c>
      <c r="H69" s="161"/>
      <c r="I69" s="160">
        <f>ROUND(E69*H69,2)</f>
        <v>0</v>
      </c>
      <c r="J69" s="161"/>
      <c r="K69" s="160">
        <f>ROUND(E69*J69,2)</f>
        <v>0</v>
      </c>
      <c r="L69" s="160">
        <v>21</v>
      </c>
      <c r="M69" s="160">
        <f>G69*(1+L69/100)</f>
        <v>0</v>
      </c>
      <c r="N69" s="159">
        <v>2.3800000000000002E-3</v>
      </c>
      <c r="O69" s="159">
        <f>ROUND(E69*N69,2)</f>
        <v>0.33</v>
      </c>
      <c r="P69" s="159">
        <v>0</v>
      </c>
      <c r="Q69" s="159">
        <f>ROUND(E69*P69,2)</f>
        <v>0</v>
      </c>
      <c r="R69" s="160"/>
      <c r="S69" s="160" t="s">
        <v>173</v>
      </c>
      <c r="T69" s="160" t="s">
        <v>173</v>
      </c>
      <c r="U69" s="160">
        <v>0.18232999999999999</v>
      </c>
      <c r="V69" s="160">
        <f>ROUND(E69*U69,2)</f>
        <v>25.32</v>
      </c>
      <c r="W69" s="160"/>
      <c r="X69" s="160" t="s">
        <v>174</v>
      </c>
      <c r="Y69" s="149"/>
      <c r="Z69" s="149"/>
      <c r="AA69" s="149"/>
      <c r="AB69" s="149"/>
      <c r="AC69" s="149"/>
      <c r="AD69" s="149"/>
      <c r="AE69" s="149"/>
      <c r="AF69" s="149"/>
      <c r="AG69" s="149" t="s">
        <v>175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6"/>
      <c r="B70" s="157"/>
      <c r="C70" s="188" t="s">
        <v>255</v>
      </c>
      <c r="D70" s="162"/>
      <c r="E70" s="163">
        <v>89.5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49"/>
      <c r="Z70" s="149"/>
      <c r="AA70" s="149"/>
      <c r="AB70" s="149"/>
      <c r="AC70" s="149"/>
      <c r="AD70" s="149"/>
      <c r="AE70" s="149"/>
      <c r="AF70" s="149"/>
      <c r="AG70" s="149" t="s">
        <v>177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188" t="s">
        <v>256</v>
      </c>
      <c r="D71" s="162"/>
      <c r="E71" s="163"/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49"/>
      <c r="Z71" s="149"/>
      <c r="AA71" s="149"/>
      <c r="AB71" s="149"/>
      <c r="AC71" s="149"/>
      <c r="AD71" s="149"/>
      <c r="AE71" s="149"/>
      <c r="AF71" s="149"/>
      <c r="AG71" s="149" t="s">
        <v>177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6"/>
      <c r="B72" s="157"/>
      <c r="C72" s="188" t="s">
        <v>257</v>
      </c>
      <c r="D72" s="162"/>
      <c r="E72" s="163">
        <v>5.4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49"/>
      <c r="Z72" s="149"/>
      <c r="AA72" s="149"/>
      <c r="AB72" s="149"/>
      <c r="AC72" s="149"/>
      <c r="AD72" s="149"/>
      <c r="AE72" s="149"/>
      <c r="AF72" s="149"/>
      <c r="AG72" s="149" t="s">
        <v>177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8" t="s">
        <v>258</v>
      </c>
      <c r="D73" s="162"/>
      <c r="E73" s="163">
        <v>5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177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56"/>
      <c r="B74" s="157"/>
      <c r="C74" s="188" t="s">
        <v>259</v>
      </c>
      <c r="D74" s="162"/>
      <c r="E74" s="163">
        <v>4.08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49"/>
      <c r="Z74" s="149"/>
      <c r="AA74" s="149"/>
      <c r="AB74" s="149"/>
      <c r="AC74" s="149"/>
      <c r="AD74" s="149"/>
      <c r="AE74" s="149"/>
      <c r="AF74" s="149"/>
      <c r="AG74" s="149" t="s">
        <v>177</v>
      </c>
      <c r="AH74" s="149">
        <v>0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8" t="s">
        <v>260</v>
      </c>
      <c r="D75" s="162"/>
      <c r="E75" s="163">
        <v>7.28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49"/>
      <c r="Z75" s="149"/>
      <c r="AA75" s="149"/>
      <c r="AB75" s="149"/>
      <c r="AC75" s="149"/>
      <c r="AD75" s="149"/>
      <c r="AE75" s="149"/>
      <c r="AF75" s="149"/>
      <c r="AG75" s="149" t="s">
        <v>177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8" t="s">
        <v>261</v>
      </c>
      <c r="D76" s="162"/>
      <c r="E76" s="163">
        <v>7.62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49"/>
      <c r="Z76" s="149"/>
      <c r="AA76" s="149"/>
      <c r="AB76" s="149"/>
      <c r="AC76" s="149"/>
      <c r="AD76" s="149"/>
      <c r="AE76" s="149"/>
      <c r="AF76" s="149"/>
      <c r="AG76" s="149" t="s">
        <v>177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8" t="s">
        <v>262</v>
      </c>
      <c r="D77" s="162"/>
      <c r="E77" s="163">
        <v>19.98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49"/>
      <c r="Z77" s="149"/>
      <c r="AA77" s="149"/>
      <c r="AB77" s="149"/>
      <c r="AC77" s="149"/>
      <c r="AD77" s="149"/>
      <c r="AE77" s="149"/>
      <c r="AF77" s="149"/>
      <c r="AG77" s="149" t="s">
        <v>177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ht="22.5" outlineLevel="1" x14ac:dyDescent="0.2">
      <c r="A78" s="173">
        <v>26</v>
      </c>
      <c r="B78" s="174" t="s">
        <v>263</v>
      </c>
      <c r="C78" s="187" t="s">
        <v>264</v>
      </c>
      <c r="D78" s="175" t="s">
        <v>213</v>
      </c>
      <c r="E78" s="176">
        <v>11.071999999999999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3.4909999999999997E-2</v>
      </c>
      <c r="O78" s="159">
        <f>ROUND(E78*N78,2)</f>
        <v>0.39</v>
      </c>
      <c r="P78" s="159">
        <v>0</v>
      </c>
      <c r="Q78" s="159">
        <f>ROUND(E78*P78,2)</f>
        <v>0</v>
      </c>
      <c r="R78" s="160"/>
      <c r="S78" s="160" t="s">
        <v>173</v>
      </c>
      <c r="T78" s="160" t="s">
        <v>173</v>
      </c>
      <c r="U78" s="160">
        <v>1.1841699999999999</v>
      </c>
      <c r="V78" s="160">
        <f>ROUND(E78*U78,2)</f>
        <v>13.11</v>
      </c>
      <c r="W78" s="160"/>
      <c r="X78" s="160" t="s">
        <v>174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175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8" t="s">
        <v>265</v>
      </c>
      <c r="D79" s="162"/>
      <c r="E79" s="163">
        <v>4.2119999999999997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177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6"/>
      <c r="B80" s="157"/>
      <c r="C80" s="188" t="s">
        <v>266</v>
      </c>
      <c r="D80" s="162"/>
      <c r="E80" s="163">
        <v>6.86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49"/>
      <c r="Z80" s="149"/>
      <c r="AA80" s="149"/>
      <c r="AB80" s="149"/>
      <c r="AC80" s="149"/>
      <c r="AD80" s="149"/>
      <c r="AE80" s="149"/>
      <c r="AF80" s="149"/>
      <c r="AG80" s="149" t="s">
        <v>177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22.5" outlineLevel="1" x14ac:dyDescent="0.2">
      <c r="A81" s="173">
        <v>27</v>
      </c>
      <c r="B81" s="174" t="s">
        <v>267</v>
      </c>
      <c r="C81" s="187" t="s">
        <v>268</v>
      </c>
      <c r="D81" s="175" t="s">
        <v>213</v>
      </c>
      <c r="E81" s="176">
        <v>273.06400000000002</v>
      </c>
      <c r="F81" s="177"/>
      <c r="G81" s="178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4.4600000000000004E-3</v>
      </c>
      <c r="O81" s="159">
        <f>ROUND(E81*N81,2)</f>
        <v>1.22</v>
      </c>
      <c r="P81" s="159">
        <v>0</v>
      </c>
      <c r="Q81" s="159">
        <f>ROUND(E81*P81,2)</f>
        <v>0</v>
      </c>
      <c r="R81" s="160"/>
      <c r="S81" s="160" t="s">
        <v>173</v>
      </c>
      <c r="T81" s="160" t="s">
        <v>173</v>
      </c>
      <c r="U81" s="160">
        <v>0.25115999999999999</v>
      </c>
      <c r="V81" s="160">
        <f>ROUND(E81*U81,2)</f>
        <v>68.58</v>
      </c>
      <c r="W81" s="160"/>
      <c r="X81" s="160" t="s">
        <v>174</v>
      </c>
      <c r="Y81" s="149"/>
      <c r="Z81" s="149"/>
      <c r="AA81" s="149"/>
      <c r="AB81" s="149"/>
      <c r="AC81" s="149"/>
      <c r="AD81" s="149"/>
      <c r="AE81" s="149"/>
      <c r="AF81" s="149"/>
      <c r="AG81" s="149" t="s">
        <v>175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ht="22.5" outlineLevel="1" x14ac:dyDescent="0.2">
      <c r="A82" s="156"/>
      <c r="B82" s="157"/>
      <c r="C82" s="188" t="s">
        <v>269</v>
      </c>
      <c r="D82" s="162"/>
      <c r="E82" s="163">
        <v>273.06400000000002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49"/>
      <c r="Z82" s="149"/>
      <c r="AA82" s="149"/>
      <c r="AB82" s="149"/>
      <c r="AC82" s="149"/>
      <c r="AD82" s="149"/>
      <c r="AE82" s="149"/>
      <c r="AF82" s="149"/>
      <c r="AG82" s="149" t="s">
        <v>177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73">
        <v>28</v>
      </c>
      <c r="B83" s="174" t="s">
        <v>270</v>
      </c>
      <c r="C83" s="187" t="s">
        <v>271</v>
      </c>
      <c r="D83" s="175" t="s">
        <v>213</v>
      </c>
      <c r="E83" s="176">
        <v>167.39250000000001</v>
      </c>
      <c r="F83" s="177"/>
      <c r="G83" s="178">
        <f>ROUND(E83*F83,2)</f>
        <v>0</v>
      </c>
      <c r="H83" s="161"/>
      <c r="I83" s="160">
        <f>ROUND(E83*H83,2)</f>
        <v>0</v>
      </c>
      <c r="J83" s="161"/>
      <c r="K83" s="160">
        <f>ROUND(E83*J83,2)</f>
        <v>0</v>
      </c>
      <c r="L83" s="160">
        <v>21</v>
      </c>
      <c r="M83" s="160">
        <f>G83*(1+L83/100)</f>
        <v>0</v>
      </c>
      <c r="N83" s="159">
        <v>2.7980000000000001E-2</v>
      </c>
      <c r="O83" s="159">
        <f>ROUND(E83*N83,2)</f>
        <v>4.68</v>
      </c>
      <c r="P83" s="159">
        <v>0</v>
      </c>
      <c r="Q83" s="159">
        <f>ROUND(E83*P83,2)</f>
        <v>0</v>
      </c>
      <c r="R83" s="160"/>
      <c r="S83" s="160" t="s">
        <v>173</v>
      </c>
      <c r="T83" s="160" t="s">
        <v>173</v>
      </c>
      <c r="U83" s="160">
        <v>0.626</v>
      </c>
      <c r="V83" s="160">
        <f>ROUND(E83*U83,2)</f>
        <v>104.79</v>
      </c>
      <c r="W83" s="160"/>
      <c r="X83" s="160" t="s">
        <v>174</v>
      </c>
      <c r="Y83" s="149"/>
      <c r="Z83" s="149"/>
      <c r="AA83" s="149"/>
      <c r="AB83" s="149"/>
      <c r="AC83" s="149"/>
      <c r="AD83" s="149"/>
      <c r="AE83" s="149"/>
      <c r="AF83" s="149"/>
      <c r="AG83" s="149" t="s">
        <v>175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188" t="s">
        <v>272</v>
      </c>
      <c r="D84" s="162"/>
      <c r="E84" s="163">
        <v>45.56</v>
      </c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49"/>
      <c r="Z84" s="149"/>
      <c r="AA84" s="149"/>
      <c r="AB84" s="149"/>
      <c r="AC84" s="149"/>
      <c r="AD84" s="149"/>
      <c r="AE84" s="149"/>
      <c r="AF84" s="149"/>
      <c r="AG84" s="149" t="s">
        <v>177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8" t="s">
        <v>273</v>
      </c>
      <c r="D85" s="162"/>
      <c r="E85" s="163">
        <v>12.599500000000001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177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ht="33.75" outlineLevel="1" x14ac:dyDescent="0.2">
      <c r="A86" s="156"/>
      <c r="B86" s="157"/>
      <c r="C86" s="188" t="s">
        <v>274</v>
      </c>
      <c r="D86" s="162"/>
      <c r="E86" s="163">
        <v>59.073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49"/>
      <c r="Z86" s="149"/>
      <c r="AA86" s="149"/>
      <c r="AB86" s="149"/>
      <c r="AC86" s="149"/>
      <c r="AD86" s="149"/>
      <c r="AE86" s="149"/>
      <c r="AF86" s="149"/>
      <c r="AG86" s="149" t="s">
        <v>177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56"/>
      <c r="B87" s="157"/>
      <c r="C87" s="188" t="s">
        <v>275</v>
      </c>
      <c r="D87" s="162"/>
      <c r="E87" s="163">
        <v>-3.2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49"/>
      <c r="Z87" s="149"/>
      <c r="AA87" s="149"/>
      <c r="AB87" s="149"/>
      <c r="AC87" s="149"/>
      <c r="AD87" s="149"/>
      <c r="AE87" s="149"/>
      <c r="AF87" s="149"/>
      <c r="AG87" s="149" t="s">
        <v>177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8" t="s">
        <v>276</v>
      </c>
      <c r="D88" s="162"/>
      <c r="E88" s="163">
        <v>3.36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49"/>
      <c r="Z88" s="149"/>
      <c r="AA88" s="149"/>
      <c r="AB88" s="149"/>
      <c r="AC88" s="149"/>
      <c r="AD88" s="149"/>
      <c r="AE88" s="149"/>
      <c r="AF88" s="149"/>
      <c r="AG88" s="149" t="s">
        <v>177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6"/>
      <c r="B89" s="157"/>
      <c r="C89" s="188" t="s">
        <v>277</v>
      </c>
      <c r="D89" s="162"/>
      <c r="E89" s="163">
        <v>50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49"/>
      <c r="Z89" s="149"/>
      <c r="AA89" s="149"/>
      <c r="AB89" s="149"/>
      <c r="AC89" s="149"/>
      <c r="AD89" s="149"/>
      <c r="AE89" s="149"/>
      <c r="AF89" s="149"/>
      <c r="AG89" s="149" t="s">
        <v>177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73">
        <v>29</v>
      </c>
      <c r="B90" s="174" t="s">
        <v>278</v>
      </c>
      <c r="C90" s="187" t="s">
        <v>279</v>
      </c>
      <c r="D90" s="175" t="s">
        <v>242</v>
      </c>
      <c r="E90" s="176">
        <v>19.600000000000001</v>
      </c>
      <c r="F90" s="177"/>
      <c r="G90" s="178">
        <f>ROUND(E90*F90,2)</f>
        <v>0</v>
      </c>
      <c r="H90" s="161"/>
      <c r="I90" s="160">
        <f>ROUND(E90*H90,2)</f>
        <v>0</v>
      </c>
      <c r="J90" s="161"/>
      <c r="K90" s="160">
        <f>ROUND(E90*J90,2)</f>
        <v>0</v>
      </c>
      <c r="L90" s="160">
        <v>21</v>
      </c>
      <c r="M90" s="160">
        <f>G90*(1+L90/100)</f>
        <v>0</v>
      </c>
      <c r="N90" s="159">
        <v>4.6000000000000001E-4</v>
      </c>
      <c r="O90" s="159">
        <f>ROUND(E90*N90,2)</f>
        <v>0.01</v>
      </c>
      <c r="P90" s="159">
        <v>0</v>
      </c>
      <c r="Q90" s="159">
        <f>ROUND(E90*P90,2)</f>
        <v>0</v>
      </c>
      <c r="R90" s="160"/>
      <c r="S90" s="160" t="s">
        <v>173</v>
      </c>
      <c r="T90" s="160" t="s">
        <v>173</v>
      </c>
      <c r="U90" s="160">
        <v>0</v>
      </c>
      <c r="V90" s="160">
        <f>ROUND(E90*U90,2)</f>
        <v>0</v>
      </c>
      <c r="W90" s="160"/>
      <c r="X90" s="160" t="s">
        <v>174</v>
      </c>
      <c r="Y90" s="149"/>
      <c r="Z90" s="149"/>
      <c r="AA90" s="149"/>
      <c r="AB90" s="149"/>
      <c r="AC90" s="149"/>
      <c r="AD90" s="149"/>
      <c r="AE90" s="149"/>
      <c r="AF90" s="149"/>
      <c r="AG90" s="149" t="s">
        <v>175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56"/>
      <c r="B91" s="157"/>
      <c r="C91" s="188" t="s">
        <v>280</v>
      </c>
      <c r="D91" s="162"/>
      <c r="E91" s="163">
        <v>19.600000000000001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49"/>
      <c r="Z91" s="149"/>
      <c r="AA91" s="149"/>
      <c r="AB91" s="149"/>
      <c r="AC91" s="149"/>
      <c r="AD91" s="149"/>
      <c r="AE91" s="149"/>
      <c r="AF91" s="149"/>
      <c r="AG91" s="149" t="s">
        <v>177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x14ac:dyDescent="0.2">
      <c r="A92" s="166" t="s">
        <v>168</v>
      </c>
      <c r="B92" s="167" t="s">
        <v>80</v>
      </c>
      <c r="C92" s="186" t="s">
        <v>81</v>
      </c>
      <c r="D92" s="168"/>
      <c r="E92" s="169"/>
      <c r="F92" s="170"/>
      <c r="G92" s="171">
        <f>SUMIF(AG93:AG94,"&lt;&gt;NOR",G93:G94)</f>
        <v>0</v>
      </c>
      <c r="H92" s="165"/>
      <c r="I92" s="165">
        <f>SUM(I93:I94)</f>
        <v>0</v>
      </c>
      <c r="J92" s="165"/>
      <c r="K92" s="165">
        <f>SUM(K93:K94)</f>
        <v>0</v>
      </c>
      <c r="L92" s="165"/>
      <c r="M92" s="165">
        <f>SUM(M93:M94)</f>
        <v>0</v>
      </c>
      <c r="N92" s="164"/>
      <c r="O92" s="164">
        <f>SUM(O93:O94)</f>
        <v>0</v>
      </c>
      <c r="P92" s="164"/>
      <c r="Q92" s="164">
        <f>SUM(Q93:Q94)</f>
        <v>0</v>
      </c>
      <c r="R92" s="165"/>
      <c r="S92" s="165"/>
      <c r="T92" s="165"/>
      <c r="U92" s="165"/>
      <c r="V92" s="165">
        <f>SUM(V93:V94)</f>
        <v>0.46</v>
      </c>
      <c r="W92" s="165"/>
      <c r="X92" s="165"/>
      <c r="AG92" t="s">
        <v>169</v>
      </c>
    </row>
    <row r="93" spans="1:60" ht="22.5" outlineLevel="1" x14ac:dyDescent="0.2">
      <c r="A93" s="173">
        <v>30</v>
      </c>
      <c r="B93" s="174" t="s">
        <v>281</v>
      </c>
      <c r="C93" s="187" t="s">
        <v>282</v>
      </c>
      <c r="D93" s="175" t="s">
        <v>213</v>
      </c>
      <c r="E93" s="176">
        <v>2</v>
      </c>
      <c r="F93" s="177"/>
      <c r="G93" s="178">
        <f>ROUND(E93*F93,2)</f>
        <v>0</v>
      </c>
      <c r="H93" s="161"/>
      <c r="I93" s="160">
        <f>ROUND(E93*H93,2)</f>
        <v>0</v>
      </c>
      <c r="J93" s="161"/>
      <c r="K93" s="160">
        <f>ROUND(E93*J93,2)</f>
        <v>0</v>
      </c>
      <c r="L93" s="160">
        <v>21</v>
      </c>
      <c r="M93" s="160">
        <f>G93*(1+L93/100)</f>
        <v>0</v>
      </c>
      <c r="N93" s="159">
        <v>6.3000000000000003E-4</v>
      </c>
      <c r="O93" s="159">
        <f>ROUND(E93*N93,2)</f>
        <v>0</v>
      </c>
      <c r="P93" s="159">
        <v>0</v>
      </c>
      <c r="Q93" s="159">
        <f>ROUND(E93*P93,2)</f>
        <v>0</v>
      </c>
      <c r="R93" s="160"/>
      <c r="S93" s="160" t="s">
        <v>173</v>
      </c>
      <c r="T93" s="160" t="s">
        <v>173</v>
      </c>
      <c r="U93" s="160">
        <v>0.23</v>
      </c>
      <c r="V93" s="160">
        <f>ROUND(E93*U93,2)</f>
        <v>0.46</v>
      </c>
      <c r="W93" s="160"/>
      <c r="X93" s="160" t="s">
        <v>174</v>
      </c>
      <c r="Y93" s="149"/>
      <c r="Z93" s="149"/>
      <c r="AA93" s="149"/>
      <c r="AB93" s="149"/>
      <c r="AC93" s="149"/>
      <c r="AD93" s="149"/>
      <c r="AE93" s="149"/>
      <c r="AF93" s="149"/>
      <c r="AG93" s="149" t="s">
        <v>175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8" t="s">
        <v>283</v>
      </c>
      <c r="D94" s="162"/>
      <c r="E94" s="163">
        <v>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177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x14ac:dyDescent="0.2">
      <c r="A95" s="166" t="s">
        <v>168</v>
      </c>
      <c r="B95" s="167" t="s">
        <v>82</v>
      </c>
      <c r="C95" s="186" t="s">
        <v>83</v>
      </c>
      <c r="D95" s="168"/>
      <c r="E95" s="169"/>
      <c r="F95" s="170"/>
      <c r="G95" s="171">
        <f>SUMIF(AG96:AG104,"&lt;&gt;NOR",G96:G104)</f>
        <v>0</v>
      </c>
      <c r="H95" s="165"/>
      <c r="I95" s="165">
        <f>SUM(I96:I104)</f>
        <v>0</v>
      </c>
      <c r="J95" s="165"/>
      <c r="K95" s="165">
        <f>SUM(K96:K104)</f>
        <v>0</v>
      </c>
      <c r="L95" s="165"/>
      <c r="M95" s="165">
        <f>SUM(M96:M104)</f>
        <v>0</v>
      </c>
      <c r="N95" s="164"/>
      <c r="O95" s="164">
        <f>SUM(O96:O104)</f>
        <v>83.52</v>
      </c>
      <c r="P95" s="164"/>
      <c r="Q95" s="164">
        <f>SUM(Q96:Q104)</f>
        <v>0</v>
      </c>
      <c r="R95" s="165"/>
      <c r="S95" s="165"/>
      <c r="T95" s="165"/>
      <c r="U95" s="165"/>
      <c r="V95" s="165">
        <f>SUM(V96:V104)</f>
        <v>107.22</v>
      </c>
      <c r="W95" s="165"/>
      <c r="X95" s="165"/>
      <c r="AG95" t="s">
        <v>169</v>
      </c>
    </row>
    <row r="96" spans="1:60" outlineLevel="1" x14ac:dyDescent="0.2">
      <c r="A96" s="173">
        <v>31</v>
      </c>
      <c r="B96" s="174" t="s">
        <v>284</v>
      </c>
      <c r="C96" s="187" t="s">
        <v>285</v>
      </c>
      <c r="D96" s="175" t="s">
        <v>172</v>
      </c>
      <c r="E96" s="176">
        <v>9.9974000000000007</v>
      </c>
      <c r="F96" s="177"/>
      <c r="G96" s="178">
        <f>ROUND(E96*F96,2)</f>
        <v>0</v>
      </c>
      <c r="H96" s="161"/>
      <c r="I96" s="160">
        <f>ROUND(E96*H96,2)</f>
        <v>0</v>
      </c>
      <c r="J96" s="161"/>
      <c r="K96" s="160">
        <f>ROUND(E96*J96,2)</f>
        <v>0</v>
      </c>
      <c r="L96" s="160">
        <v>21</v>
      </c>
      <c r="M96" s="160">
        <f>G96*(1+L96/100)</f>
        <v>0</v>
      </c>
      <c r="N96" s="159">
        <v>2.5249999999999999</v>
      </c>
      <c r="O96" s="159">
        <f>ROUND(E96*N96,2)</f>
        <v>25.24</v>
      </c>
      <c r="P96" s="159">
        <v>0</v>
      </c>
      <c r="Q96" s="159">
        <f>ROUND(E96*P96,2)</f>
        <v>0</v>
      </c>
      <c r="R96" s="160"/>
      <c r="S96" s="160" t="s">
        <v>173</v>
      </c>
      <c r="T96" s="160" t="s">
        <v>173</v>
      </c>
      <c r="U96" s="160">
        <v>3.2130000000000001</v>
      </c>
      <c r="V96" s="160">
        <f>ROUND(E96*U96,2)</f>
        <v>32.119999999999997</v>
      </c>
      <c r="W96" s="160"/>
      <c r="X96" s="160" t="s">
        <v>174</v>
      </c>
      <c r="Y96" s="149"/>
      <c r="Z96" s="149"/>
      <c r="AA96" s="149"/>
      <c r="AB96" s="149"/>
      <c r="AC96" s="149"/>
      <c r="AD96" s="149"/>
      <c r="AE96" s="149"/>
      <c r="AF96" s="149"/>
      <c r="AG96" s="149" t="s">
        <v>175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22.5" outlineLevel="1" x14ac:dyDescent="0.2">
      <c r="A97" s="156"/>
      <c r="B97" s="157"/>
      <c r="C97" s="188" t="s">
        <v>286</v>
      </c>
      <c r="D97" s="162"/>
      <c r="E97" s="163">
        <v>9.9974000000000007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177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73">
        <v>32</v>
      </c>
      <c r="B98" s="174" t="s">
        <v>287</v>
      </c>
      <c r="C98" s="187" t="s">
        <v>288</v>
      </c>
      <c r="D98" s="175" t="s">
        <v>172</v>
      </c>
      <c r="E98" s="176">
        <v>14.282</v>
      </c>
      <c r="F98" s="177"/>
      <c r="G98" s="178">
        <f>ROUND(E98*F98,2)</f>
        <v>0</v>
      </c>
      <c r="H98" s="161"/>
      <c r="I98" s="160">
        <f>ROUND(E98*H98,2)</f>
        <v>0</v>
      </c>
      <c r="J98" s="161"/>
      <c r="K98" s="160">
        <f>ROUND(E98*J98,2)</f>
        <v>0</v>
      </c>
      <c r="L98" s="160">
        <v>21</v>
      </c>
      <c r="M98" s="160">
        <f>G98*(1+L98/100)</f>
        <v>0</v>
      </c>
      <c r="N98" s="159">
        <v>2.5249999999999999</v>
      </c>
      <c r="O98" s="159">
        <f>ROUND(E98*N98,2)</f>
        <v>36.06</v>
      </c>
      <c r="P98" s="159">
        <v>0</v>
      </c>
      <c r="Q98" s="159">
        <f>ROUND(E98*P98,2)</f>
        <v>0</v>
      </c>
      <c r="R98" s="160"/>
      <c r="S98" s="160" t="s">
        <v>173</v>
      </c>
      <c r="T98" s="160" t="s">
        <v>173</v>
      </c>
      <c r="U98" s="160">
        <v>2.58</v>
      </c>
      <c r="V98" s="160">
        <f>ROUND(E98*U98,2)</f>
        <v>36.85</v>
      </c>
      <c r="W98" s="160"/>
      <c r="X98" s="160" t="s">
        <v>174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175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ht="22.5" outlineLevel="1" x14ac:dyDescent="0.2">
      <c r="A99" s="156"/>
      <c r="B99" s="157"/>
      <c r="C99" s="188" t="s">
        <v>289</v>
      </c>
      <c r="D99" s="162"/>
      <c r="E99" s="163">
        <v>14.282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49"/>
      <c r="Z99" s="149"/>
      <c r="AA99" s="149"/>
      <c r="AB99" s="149"/>
      <c r="AC99" s="149"/>
      <c r="AD99" s="149"/>
      <c r="AE99" s="149"/>
      <c r="AF99" s="149"/>
      <c r="AG99" s="149" t="s">
        <v>177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ht="22.5" outlineLevel="1" x14ac:dyDescent="0.2">
      <c r="A100" s="173">
        <v>33</v>
      </c>
      <c r="B100" s="174" t="s">
        <v>290</v>
      </c>
      <c r="C100" s="187" t="s">
        <v>291</v>
      </c>
      <c r="D100" s="175" t="s">
        <v>199</v>
      </c>
      <c r="E100" s="176">
        <v>1.1325099999999999</v>
      </c>
      <c r="F100" s="177"/>
      <c r="G100" s="178">
        <f>ROUND(E100*F100,2)</f>
        <v>0</v>
      </c>
      <c r="H100" s="161"/>
      <c r="I100" s="160">
        <f>ROUND(E100*H100,2)</f>
        <v>0</v>
      </c>
      <c r="J100" s="161"/>
      <c r="K100" s="160">
        <f>ROUND(E100*J100,2)</f>
        <v>0</v>
      </c>
      <c r="L100" s="160">
        <v>21</v>
      </c>
      <c r="M100" s="160">
        <f>G100*(1+L100/100)</f>
        <v>0</v>
      </c>
      <c r="N100" s="159">
        <v>1.0662499999999999</v>
      </c>
      <c r="O100" s="159">
        <f>ROUND(E100*N100,2)</f>
        <v>1.21</v>
      </c>
      <c r="P100" s="159">
        <v>0</v>
      </c>
      <c r="Q100" s="159">
        <f>ROUND(E100*P100,2)</f>
        <v>0</v>
      </c>
      <c r="R100" s="160"/>
      <c r="S100" s="160" t="s">
        <v>173</v>
      </c>
      <c r="T100" s="160" t="s">
        <v>173</v>
      </c>
      <c r="U100" s="160">
        <v>15.231</v>
      </c>
      <c r="V100" s="160">
        <f>ROUND(E100*U100,2)</f>
        <v>17.25</v>
      </c>
      <c r="W100" s="160"/>
      <c r="X100" s="160" t="s">
        <v>174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175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ht="33.75" outlineLevel="1" x14ac:dyDescent="0.2">
      <c r="A101" s="156"/>
      <c r="B101" s="157"/>
      <c r="C101" s="188" t="s">
        <v>292</v>
      </c>
      <c r="D101" s="162"/>
      <c r="E101" s="163">
        <v>0.56625000000000003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177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ht="33.75" outlineLevel="1" x14ac:dyDescent="0.2">
      <c r="A102" s="156"/>
      <c r="B102" s="157"/>
      <c r="C102" s="188" t="s">
        <v>293</v>
      </c>
      <c r="D102" s="162"/>
      <c r="E102" s="163">
        <v>0.56625000000000003</v>
      </c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49"/>
      <c r="Z102" s="149"/>
      <c r="AA102" s="149"/>
      <c r="AB102" s="149"/>
      <c r="AC102" s="149"/>
      <c r="AD102" s="149"/>
      <c r="AE102" s="149"/>
      <c r="AF102" s="149"/>
      <c r="AG102" s="149" t="s">
        <v>177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73">
        <v>34</v>
      </c>
      <c r="B103" s="174" t="s">
        <v>294</v>
      </c>
      <c r="C103" s="187" t="s">
        <v>295</v>
      </c>
      <c r="D103" s="175" t="s">
        <v>172</v>
      </c>
      <c r="E103" s="176">
        <v>11.436</v>
      </c>
      <c r="F103" s="177"/>
      <c r="G103" s="178">
        <f>ROUND(E103*F103,2)</f>
        <v>0</v>
      </c>
      <c r="H103" s="161"/>
      <c r="I103" s="160">
        <f>ROUND(E103*H103,2)</f>
        <v>0</v>
      </c>
      <c r="J103" s="161"/>
      <c r="K103" s="160">
        <f>ROUND(E103*J103,2)</f>
        <v>0</v>
      </c>
      <c r="L103" s="160">
        <v>21</v>
      </c>
      <c r="M103" s="160">
        <f>G103*(1+L103/100)</f>
        <v>0</v>
      </c>
      <c r="N103" s="159">
        <v>1.837</v>
      </c>
      <c r="O103" s="159">
        <f>ROUND(E103*N103,2)</f>
        <v>21.01</v>
      </c>
      <c r="P103" s="159">
        <v>0</v>
      </c>
      <c r="Q103" s="159">
        <f>ROUND(E103*P103,2)</f>
        <v>0</v>
      </c>
      <c r="R103" s="160"/>
      <c r="S103" s="160" t="s">
        <v>173</v>
      </c>
      <c r="T103" s="160" t="s">
        <v>173</v>
      </c>
      <c r="U103" s="160">
        <v>1.8360000000000001</v>
      </c>
      <c r="V103" s="160">
        <f>ROUND(E103*U103,2)</f>
        <v>21</v>
      </c>
      <c r="W103" s="160"/>
      <c r="X103" s="160" t="s">
        <v>174</v>
      </c>
      <c r="Y103" s="149"/>
      <c r="Z103" s="149"/>
      <c r="AA103" s="149"/>
      <c r="AB103" s="149"/>
      <c r="AC103" s="149"/>
      <c r="AD103" s="149"/>
      <c r="AE103" s="149"/>
      <c r="AF103" s="149"/>
      <c r="AG103" s="149" t="s">
        <v>175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ht="22.5" outlineLevel="1" x14ac:dyDescent="0.2">
      <c r="A104" s="156"/>
      <c r="B104" s="157"/>
      <c r="C104" s="188" t="s">
        <v>296</v>
      </c>
      <c r="D104" s="162"/>
      <c r="E104" s="163">
        <v>11.436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177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x14ac:dyDescent="0.2">
      <c r="A105" s="166" t="s">
        <v>168</v>
      </c>
      <c r="B105" s="167" t="s">
        <v>84</v>
      </c>
      <c r="C105" s="186" t="s">
        <v>85</v>
      </c>
      <c r="D105" s="168"/>
      <c r="E105" s="169"/>
      <c r="F105" s="170"/>
      <c r="G105" s="171">
        <f>SUMIF(AG106:AG115,"&lt;&gt;NOR",G106:G115)</f>
        <v>0</v>
      </c>
      <c r="H105" s="165"/>
      <c r="I105" s="165">
        <f>SUM(I106:I115)</f>
        <v>0</v>
      </c>
      <c r="J105" s="165"/>
      <c r="K105" s="165">
        <f>SUM(K106:K115)</f>
        <v>0</v>
      </c>
      <c r="L105" s="165"/>
      <c r="M105" s="165">
        <f>SUM(M106:M115)</f>
        <v>0</v>
      </c>
      <c r="N105" s="164"/>
      <c r="O105" s="164">
        <f>SUM(O106:O115)</f>
        <v>1.34</v>
      </c>
      <c r="P105" s="164"/>
      <c r="Q105" s="164">
        <f>SUM(Q106:Q115)</f>
        <v>0</v>
      </c>
      <c r="R105" s="165"/>
      <c r="S105" s="165"/>
      <c r="T105" s="165"/>
      <c r="U105" s="165"/>
      <c r="V105" s="165">
        <f>SUM(V106:V115)</f>
        <v>36.24</v>
      </c>
      <c r="W105" s="165"/>
      <c r="X105" s="165"/>
      <c r="AG105" t="s">
        <v>169</v>
      </c>
    </row>
    <row r="106" spans="1:60" ht="22.5" outlineLevel="1" x14ac:dyDescent="0.2">
      <c r="A106" s="173">
        <v>35</v>
      </c>
      <c r="B106" s="174" t="s">
        <v>297</v>
      </c>
      <c r="C106" s="187" t="s">
        <v>298</v>
      </c>
      <c r="D106" s="175" t="s">
        <v>210</v>
      </c>
      <c r="E106" s="176">
        <v>3</v>
      </c>
      <c r="F106" s="177"/>
      <c r="G106" s="178">
        <f>ROUND(E106*F106,2)</f>
        <v>0</v>
      </c>
      <c r="H106" s="161"/>
      <c r="I106" s="160">
        <f>ROUND(E106*H106,2)</f>
        <v>0</v>
      </c>
      <c r="J106" s="161"/>
      <c r="K106" s="160">
        <f>ROUND(E106*J106,2)</f>
        <v>0</v>
      </c>
      <c r="L106" s="160">
        <v>21</v>
      </c>
      <c r="M106" s="160">
        <f>G106*(1+L106/100)</f>
        <v>0</v>
      </c>
      <c r="N106" s="159">
        <v>2.937E-2</v>
      </c>
      <c r="O106" s="159">
        <f>ROUND(E106*N106,2)</f>
        <v>0.09</v>
      </c>
      <c r="P106" s="159">
        <v>0</v>
      </c>
      <c r="Q106" s="159">
        <f>ROUND(E106*P106,2)</f>
        <v>0</v>
      </c>
      <c r="R106" s="160"/>
      <c r="S106" s="160" t="s">
        <v>173</v>
      </c>
      <c r="T106" s="160" t="s">
        <v>173</v>
      </c>
      <c r="U106" s="160">
        <v>1.86</v>
      </c>
      <c r="V106" s="160">
        <f>ROUND(E106*U106,2)</f>
        <v>5.58</v>
      </c>
      <c r="W106" s="160"/>
      <c r="X106" s="160" t="s">
        <v>174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175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56"/>
      <c r="B107" s="157"/>
      <c r="C107" s="188" t="s">
        <v>72</v>
      </c>
      <c r="D107" s="162"/>
      <c r="E107" s="163">
        <v>3</v>
      </c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49"/>
      <c r="Z107" s="149"/>
      <c r="AA107" s="149"/>
      <c r="AB107" s="149"/>
      <c r="AC107" s="149"/>
      <c r="AD107" s="149"/>
      <c r="AE107" s="149"/>
      <c r="AF107" s="149"/>
      <c r="AG107" s="149" t="s">
        <v>177</v>
      </c>
      <c r="AH107" s="149">
        <v>0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ht="22.5" outlineLevel="1" x14ac:dyDescent="0.2">
      <c r="A108" s="173">
        <v>36</v>
      </c>
      <c r="B108" s="174" t="s">
        <v>299</v>
      </c>
      <c r="C108" s="187" t="s">
        <v>300</v>
      </c>
      <c r="D108" s="175" t="s">
        <v>210</v>
      </c>
      <c r="E108" s="176">
        <v>1</v>
      </c>
      <c r="F108" s="177"/>
      <c r="G108" s="178">
        <f>ROUND(E108*F108,2)</f>
        <v>0</v>
      </c>
      <c r="H108" s="161"/>
      <c r="I108" s="160">
        <f>ROUND(E108*H108,2)</f>
        <v>0</v>
      </c>
      <c r="J108" s="161"/>
      <c r="K108" s="160">
        <f>ROUND(E108*J108,2)</f>
        <v>0</v>
      </c>
      <c r="L108" s="160">
        <v>21</v>
      </c>
      <c r="M108" s="160">
        <f>G108*(1+L108/100)</f>
        <v>0</v>
      </c>
      <c r="N108" s="159">
        <v>2.9569999999999999E-2</v>
      </c>
      <c r="O108" s="159">
        <f>ROUND(E108*N108,2)</f>
        <v>0.03</v>
      </c>
      <c r="P108" s="159">
        <v>0</v>
      </c>
      <c r="Q108" s="159">
        <f>ROUND(E108*P108,2)</f>
        <v>0</v>
      </c>
      <c r="R108" s="160"/>
      <c r="S108" s="160" t="s">
        <v>173</v>
      </c>
      <c r="T108" s="160" t="s">
        <v>173</v>
      </c>
      <c r="U108" s="160">
        <v>1.86</v>
      </c>
      <c r="V108" s="160">
        <f>ROUND(E108*U108,2)</f>
        <v>1.86</v>
      </c>
      <c r="W108" s="160"/>
      <c r="X108" s="160" t="s">
        <v>174</v>
      </c>
      <c r="Y108" s="149"/>
      <c r="Z108" s="149"/>
      <c r="AA108" s="149"/>
      <c r="AB108" s="149"/>
      <c r="AC108" s="149"/>
      <c r="AD108" s="149"/>
      <c r="AE108" s="149"/>
      <c r="AF108" s="149"/>
      <c r="AG108" s="149" t="s">
        <v>175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56"/>
      <c r="B109" s="157"/>
      <c r="C109" s="188" t="s">
        <v>70</v>
      </c>
      <c r="D109" s="162"/>
      <c r="E109" s="163">
        <v>1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49"/>
      <c r="Z109" s="149"/>
      <c r="AA109" s="149"/>
      <c r="AB109" s="149"/>
      <c r="AC109" s="149"/>
      <c r="AD109" s="149"/>
      <c r="AE109" s="149"/>
      <c r="AF109" s="149"/>
      <c r="AG109" s="149" t="s">
        <v>177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ht="22.5" outlineLevel="1" x14ac:dyDescent="0.2">
      <c r="A110" s="173">
        <v>37</v>
      </c>
      <c r="B110" s="174" t="s">
        <v>301</v>
      </c>
      <c r="C110" s="187" t="s">
        <v>302</v>
      </c>
      <c r="D110" s="175" t="s">
        <v>210</v>
      </c>
      <c r="E110" s="176">
        <v>6</v>
      </c>
      <c r="F110" s="177"/>
      <c r="G110" s="178">
        <f>ROUND(E110*F110,2)</f>
        <v>0</v>
      </c>
      <c r="H110" s="161"/>
      <c r="I110" s="160">
        <f>ROUND(E110*H110,2)</f>
        <v>0</v>
      </c>
      <c r="J110" s="161"/>
      <c r="K110" s="160">
        <f>ROUND(E110*J110,2)</f>
        <v>0</v>
      </c>
      <c r="L110" s="160">
        <v>21</v>
      </c>
      <c r="M110" s="160">
        <f>G110*(1+L110/100)</f>
        <v>0</v>
      </c>
      <c r="N110" s="159">
        <v>3.2070000000000001E-2</v>
      </c>
      <c r="O110" s="159">
        <f>ROUND(E110*N110,2)</f>
        <v>0.19</v>
      </c>
      <c r="P110" s="159">
        <v>0</v>
      </c>
      <c r="Q110" s="159">
        <f>ROUND(E110*P110,2)</f>
        <v>0</v>
      </c>
      <c r="R110" s="160"/>
      <c r="S110" s="160" t="s">
        <v>173</v>
      </c>
      <c r="T110" s="160" t="s">
        <v>173</v>
      </c>
      <c r="U110" s="160">
        <v>1.86</v>
      </c>
      <c r="V110" s="160">
        <f>ROUND(E110*U110,2)</f>
        <v>11.16</v>
      </c>
      <c r="W110" s="160"/>
      <c r="X110" s="160" t="s">
        <v>174</v>
      </c>
      <c r="Y110" s="149"/>
      <c r="Z110" s="149"/>
      <c r="AA110" s="149"/>
      <c r="AB110" s="149"/>
      <c r="AC110" s="149"/>
      <c r="AD110" s="149"/>
      <c r="AE110" s="149"/>
      <c r="AF110" s="149"/>
      <c r="AG110" s="149" t="s">
        <v>175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56"/>
      <c r="B111" s="157"/>
      <c r="C111" s="188" t="s">
        <v>303</v>
      </c>
      <c r="D111" s="162"/>
      <c r="E111" s="163">
        <v>6</v>
      </c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49"/>
      <c r="Z111" s="149"/>
      <c r="AA111" s="149"/>
      <c r="AB111" s="149"/>
      <c r="AC111" s="149"/>
      <c r="AD111" s="149"/>
      <c r="AE111" s="149"/>
      <c r="AF111" s="149"/>
      <c r="AG111" s="149" t="s">
        <v>177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73">
        <v>38</v>
      </c>
      <c r="B112" s="174" t="s">
        <v>304</v>
      </c>
      <c r="C112" s="187" t="s">
        <v>305</v>
      </c>
      <c r="D112" s="175" t="s">
        <v>210</v>
      </c>
      <c r="E112" s="176">
        <v>2</v>
      </c>
      <c r="F112" s="177"/>
      <c r="G112" s="178">
        <f>ROUND(E112*F112,2)</f>
        <v>0</v>
      </c>
      <c r="H112" s="161"/>
      <c r="I112" s="160">
        <f>ROUND(E112*H112,2)</f>
        <v>0</v>
      </c>
      <c r="J112" s="161"/>
      <c r="K112" s="160">
        <f>ROUND(E112*J112,2)</f>
        <v>0</v>
      </c>
      <c r="L112" s="160">
        <v>21</v>
      </c>
      <c r="M112" s="160">
        <f>G112*(1+L112/100)</f>
        <v>0</v>
      </c>
      <c r="N112" s="159">
        <v>0.49075000000000002</v>
      </c>
      <c r="O112" s="159">
        <f>ROUND(E112*N112,2)</f>
        <v>0.98</v>
      </c>
      <c r="P112" s="159">
        <v>0</v>
      </c>
      <c r="Q112" s="159">
        <f>ROUND(E112*P112,2)</f>
        <v>0</v>
      </c>
      <c r="R112" s="160"/>
      <c r="S112" s="160" t="s">
        <v>173</v>
      </c>
      <c r="T112" s="160" t="s">
        <v>173</v>
      </c>
      <c r="U112" s="160">
        <v>8.82</v>
      </c>
      <c r="V112" s="160">
        <f>ROUND(E112*U112,2)</f>
        <v>17.64</v>
      </c>
      <c r="W112" s="160"/>
      <c r="X112" s="160" t="s">
        <v>174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175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56"/>
      <c r="B113" s="157"/>
      <c r="C113" s="188" t="s">
        <v>306</v>
      </c>
      <c r="D113" s="162"/>
      <c r="E113" s="163">
        <v>2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177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ht="33.75" outlineLevel="1" x14ac:dyDescent="0.2">
      <c r="A114" s="173">
        <v>39</v>
      </c>
      <c r="B114" s="174" t="s">
        <v>307</v>
      </c>
      <c r="C114" s="187" t="s">
        <v>308</v>
      </c>
      <c r="D114" s="175" t="s">
        <v>210</v>
      </c>
      <c r="E114" s="176">
        <v>2</v>
      </c>
      <c r="F114" s="177"/>
      <c r="G114" s="178">
        <f>ROUND(E114*F114,2)</f>
        <v>0</v>
      </c>
      <c r="H114" s="161"/>
      <c r="I114" s="160">
        <f>ROUND(E114*H114,2)</f>
        <v>0</v>
      </c>
      <c r="J114" s="161"/>
      <c r="K114" s="160">
        <f>ROUND(E114*J114,2)</f>
        <v>0</v>
      </c>
      <c r="L114" s="160">
        <v>21</v>
      </c>
      <c r="M114" s="160">
        <f>G114*(1+L114/100)</f>
        <v>0</v>
      </c>
      <c r="N114" s="159">
        <v>2.2599999999999999E-2</v>
      </c>
      <c r="O114" s="159">
        <f>ROUND(E114*N114,2)</f>
        <v>0.05</v>
      </c>
      <c r="P114" s="159">
        <v>0</v>
      </c>
      <c r="Q114" s="159">
        <f>ROUND(E114*P114,2)</f>
        <v>0</v>
      </c>
      <c r="R114" s="160" t="s">
        <v>200</v>
      </c>
      <c r="S114" s="160" t="s">
        <v>173</v>
      </c>
      <c r="T114" s="160" t="s">
        <v>173</v>
      </c>
      <c r="U114" s="160">
        <v>0</v>
      </c>
      <c r="V114" s="160">
        <f>ROUND(E114*U114,2)</f>
        <v>0</v>
      </c>
      <c r="W114" s="160"/>
      <c r="X114" s="160" t="s">
        <v>201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202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8" t="s">
        <v>306</v>
      </c>
      <c r="D115" s="162"/>
      <c r="E115" s="163">
        <v>2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177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x14ac:dyDescent="0.2">
      <c r="A116" s="166" t="s">
        <v>168</v>
      </c>
      <c r="B116" s="167" t="s">
        <v>88</v>
      </c>
      <c r="C116" s="186" t="s">
        <v>89</v>
      </c>
      <c r="D116" s="168"/>
      <c r="E116" s="169"/>
      <c r="F116" s="170"/>
      <c r="G116" s="171">
        <f>SUMIF(AG117:AG118,"&lt;&gt;NOR",G117:G118)</f>
        <v>0</v>
      </c>
      <c r="H116" s="165"/>
      <c r="I116" s="165">
        <f>SUM(I117:I118)</f>
        <v>0</v>
      </c>
      <c r="J116" s="165"/>
      <c r="K116" s="165">
        <f>SUM(K117:K118)</f>
        <v>0</v>
      </c>
      <c r="L116" s="165"/>
      <c r="M116" s="165">
        <f>SUM(M117:M118)</f>
        <v>0</v>
      </c>
      <c r="N116" s="164"/>
      <c r="O116" s="164">
        <f>SUM(O117:O118)</f>
        <v>0.94</v>
      </c>
      <c r="P116" s="164"/>
      <c r="Q116" s="164">
        <f>SUM(Q117:Q118)</f>
        <v>0</v>
      </c>
      <c r="R116" s="165"/>
      <c r="S116" s="165"/>
      <c r="T116" s="165"/>
      <c r="U116" s="165"/>
      <c r="V116" s="165">
        <f>SUM(V117:V118)</f>
        <v>41.41</v>
      </c>
      <c r="W116" s="165"/>
      <c r="X116" s="165"/>
      <c r="AG116" t="s">
        <v>169</v>
      </c>
    </row>
    <row r="117" spans="1:60" outlineLevel="1" x14ac:dyDescent="0.2">
      <c r="A117" s="173">
        <v>40</v>
      </c>
      <c r="B117" s="174" t="s">
        <v>309</v>
      </c>
      <c r="C117" s="187" t="s">
        <v>310</v>
      </c>
      <c r="D117" s="175" t="s">
        <v>213</v>
      </c>
      <c r="E117" s="176">
        <v>159.26</v>
      </c>
      <c r="F117" s="177"/>
      <c r="G117" s="178">
        <f>ROUND(E117*F117,2)</f>
        <v>0</v>
      </c>
      <c r="H117" s="161"/>
      <c r="I117" s="160">
        <f>ROUND(E117*H117,2)</f>
        <v>0</v>
      </c>
      <c r="J117" s="161"/>
      <c r="K117" s="160">
        <f>ROUND(E117*J117,2)</f>
        <v>0</v>
      </c>
      <c r="L117" s="160">
        <v>21</v>
      </c>
      <c r="M117" s="160">
        <f>G117*(1+L117/100)</f>
        <v>0</v>
      </c>
      <c r="N117" s="159">
        <v>5.9199999999999999E-3</v>
      </c>
      <c r="O117" s="159">
        <f>ROUND(E117*N117,2)</f>
        <v>0.94</v>
      </c>
      <c r="P117" s="159">
        <v>0</v>
      </c>
      <c r="Q117" s="159">
        <f>ROUND(E117*P117,2)</f>
        <v>0</v>
      </c>
      <c r="R117" s="160"/>
      <c r="S117" s="160" t="s">
        <v>173</v>
      </c>
      <c r="T117" s="160" t="s">
        <v>173</v>
      </c>
      <c r="U117" s="160">
        <v>0.26</v>
      </c>
      <c r="V117" s="160">
        <f>ROUND(E117*U117,2)</f>
        <v>41.41</v>
      </c>
      <c r="W117" s="160"/>
      <c r="X117" s="160" t="s">
        <v>174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175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ht="22.5" outlineLevel="1" x14ac:dyDescent="0.2">
      <c r="A118" s="156"/>
      <c r="B118" s="157"/>
      <c r="C118" s="188" t="s">
        <v>311</v>
      </c>
      <c r="D118" s="162"/>
      <c r="E118" s="163">
        <v>159.26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49"/>
      <c r="Z118" s="149"/>
      <c r="AA118" s="149"/>
      <c r="AB118" s="149"/>
      <c r="AC118" s="149"/>
      <c r="AD118" s="149"/>
      <c r="AE118" s="149"/>
      <c r="AF118" s="149"/>
      <c r="AG118" s="149" t="s">
        <v>177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ht="25.5" x14ac:dyDescent="0.2">
      <c r="A119" s="166" t="s">
        <v>168</v>
      </c>
      <c r="B119" s="167" t="s">
        <v>90</v>
      </c>
      <c r="C119" s="186" t="s">
        <v>91</v>
      </c>
      <c r="D119" s="168"/>
      <c r="E119" s="169"/>
      <c r="F119" s="170"/>
      <c r="G119" s="171">
        <f>SUMIF(AG120:AG126,"&lt;&gt;NOR",G120:G126)</f>
        <v>0</v>
      </c>
      <c r="H119" s="165"/>
      <c r="I119" s="165">
        <f>SUM(I120:I126)</f>
        <v>0</v>
      </c>
      <c r="J119" s="165"/>
      <c r="K119" s="165">
        <f>SUM(K120:K126)</f>
        <v>0</v>
      </c>
      <c r="L119" s="165"/>
      <c r="M119" s="165">
        <f>SUM(M120:M126)</f>
        <v>0</v>
      </c>
      <c r="N119" s="164"/>
      <c r="O119" s="164">
        <f>SUM(O120:O126)</f>
        <v>0.01</v>
      </c>
      <c r="P119" s="164"/>
      <c r="Q119" s="164">
        <f>SUM(Q120:Q126)</f>
        <v>0</v>
      </c>
      <c r="R119" s="165"/>
      <c r="S119" s="165"/>
      <c r="T119" s="165"/>
      <c r="U119" s="165"/>
      <c r="V119" s="165">
        <f>SUM(V120:V126)</f>
        <v>71.05</v>
      </c>
      <c r="W119" s="165"/>
      <c r="X119" s="165"/>
      <c r="AG119" t="s">
        <v>169</v>
      </c>
    </row>
    <row r="120" spans="1:60" outlineLevel="1" x14ac:dyDescent="0.2">
      <c r="A120" s="173">
        <v>41</v>
      </c>
      <c r="B120" s="174" t="s">
        <v>312</v>
      </c>
      <c r="C120" s="187" t="s">
        <v>313</v>
      </c>
      <c r="D120" s="175" t="s">
        <v>213</v>
      </c>
      <c r="E120" s="176">
        <v>159.26</v>
      </c>
      <c r="F120" s="177"/>
      <c r="G120" s="178">
        <f>ROUND(E120*F120,2)</f>
        <v>0</v>
      </c>
      <c r="H120" s="161"/>
      <c r="I120" s="160">
        <f>ROUND(E120*H120,2)</f>
        <v>0</v>
      </c>
      <c r="J120" s="161"/>
      <c r="K120" s="160">
        <f>ROUND(E120*J120,2)</f>
        <v>0</v>
      </c>
      <c r="L120" s="160">
        <v>21</v>
      </c>
      <c r="M120" s="160">
        <f>G120*(1+L120/100)</f>
        <v>0</v>
      </c>
      <c r="N120" s="159">
        <v>4.0000000000000003E-5</v>
      </c>
      <c r="O120" s="159">
        <f>ROUND(E120*N120,2)</f>
        <v>0.01</v>
      </c>
      <c r="P120" s="159">
        <v>0</v>
      </c>
      <c r="Q120" s="159">
        <f>ROUND(E120*P120,2)</f>
        <v>0</v>
      </c>
      <c r="R120" s="160"/>
      <c r="S120" s="160" t="s">
        <v>173</v>
      </c>
      <c r="T120" s="160" t="s">
        <v>173</v>
      </c>
      <c r="U120" s="160">
        <v>0.308</v>
      </c>
      <c r="V120" s="160">
        <f>ROUND(E120*U120,2)</f>
        <v>49.05</v>
      </c>
      <c r="W120" s="160"/>
      <c r="X120" s="160" t="s">
        <v>174</v>
      </c>
      <c r="Y120" s="149"/>
      <c r="Z120" s="149"/>
      <c r="AA120" s="149"/>
      <c r="AB120" s="149"/>
      <c r="AC120" s="149"/>
      <c r="AD120" s="149"/>
      <c r="AE120" s="149"/>
      <c r="AF120" s="149"/>
      <c r="AG120" s="149" t="s">
        <v>175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ht="22.5" outlineLevel="1" x14ac:dyDescent="0.2">
      <c r="A121" s="156"/>
      <c r="B121" s="157"/>
      <c r="C121" s="188" t="s">
        <v>311</v>
      </c>
      <c r="D121" s="162"/>
      <c r="E121" s="163">
        <v>159.26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49"/>
      <c r="Z121" s="149"/>
      <c r="AA121" s="149"/>
      <c r="AB121" s="149"/>
      <c r="AC121" s="149"/>
      <c r="AD121" s="149"/>
      <c r="AE121" s="149"/>
      <c r="AF121" s="149"/>
      <c r="AG121" s="149" t="s">
        <v>177</v>
      </c>
      <c r="AH121" s="149">
        <v>0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73">
        <v>42</v>
      </c>
      <c r="B122" s="174" t="s">
        <v>314</v>
      </c>
      <c r="C122" s="187" t="s">
        <v>315</v>
      </c>
      <c r="D122" s="175" t="s">
        <v>210</v>
      </c>
      <c r="E122" s="176">
        <v>6</v>
      </c>
      <c r="F122" s="177"/>
      <c r="G122" s="178">
        <f>ROUND(E122*F122,2)</f>
        <v>0</v>
      </c>
      <c r="H122" s="161"/>
      <c r="I122" s="160">
        <f>ROUND(E122*H122,2)</f>
        <v>0</v>
      </c>
      <c r="J122" s="161"/>
      <c r="K122" s="160">
        <f>ROUND(E122*J122,2)</f>
        <v>0</v>
      </c>
      <c r="L122" s="160">
        <v>21</v>
      </c>
      <c r="M122" s="160">
        <f>G122*(1+L122/100)</f>
        <v>0</v>
      </c>
      <c r="N122" s="159">
        <v>0</v>
      </c>
      <c r="O122" s="159">
        <f>ROUND(E122*N122,2)</f>
        <v>0</v>
      </c>
      <c r="P122" s="159">
        <v>0</v>
      </c>
      <c r="Q122" s="159">
        <f>ROUND(E122*P122,2)</f>
        <v>0</v>
      </c>
      <c r="R122" s="160"/>
      <c r="S122" s="160" t="s">
        <v>316</v>
      </c>
      <c r="T122" s="160" t="s">
        <v>317</v>
      </c>
      <c r="U122" s="160">
        <v>0</v>
      </c>
      <c r="V122" s="160">
        <f>ROUND(E122*U122,2)</f>
        <v>0</v>
      </c>
      <c r="W122" s="160"/>
      <c r="X122" s="160" t="s">
        <v>174</v>
      </c>
      <c r="Y122" s="149"/>
      <c r="Z122" s="149"/>
      <c r="AA122" s="149"/>
      <c r="AB122" s="149"/>
      <c r="AC122" s="149"/>
      <c r="AD122" s="149"/>
      <c r="AE122" s="149"/>
      <c r="AF122" s="149"/>
      <c r="AG122" s="149" t="s">
        <v>175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56"/>
      <c r="B123" s="157"/>
      <c r="C123" s="188" t="s">
        <v>318</v>
      </c>
      <c r="D123" s="162"/>
      <c r="E123" s="163">
        <v>6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49"/>
      <c r="Z123" s="149"/>
      <c r="AA123" s="149"/>
      <c r="AB123" s="149"/>
      <c r="AC123" s="149"/>
      <c r="AD123" s="149"/>
      <c r="AE123" s="149"/>
      <c r="AF123" s="149"/>
      <c r="AG123" s="149" t="s">
        <v>177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73">
        <v>43</v>
      </c>
      <c r="B124" s="174" t="s">
        <v>319</v>
      </c>
      <c r="C124" s="187" t="s">
        <v>320</v>
      </c>
      <c r="D124" s="175" t="s">
        <v>321</v>
      </c>
      <c r="E124" s="176">
        <v>22</v>
      </c>
      <c r="F124" s="177"/>
      <c r="G124" s="178">
        <f>ROUND(E124*F124,2)</f>
        <v>0</v>
      </c>
      <c r="H124" s="161"/>
      <c r="I124" s="160">
        <f>ROUND(E124*H124,2)</f>
        <v>0</v>
      </c>
      <c r="J124" s="161"/>
      <c r="K124" s="160">
        <f>ROUND(E124*J124,2)</f>
        <v>0</v>
      </c>
      <c r="L124" s="160">
        <v>21</v>
      </c>
      <c r="M124" s="160">
        <f>G124*(1+L124/100)</f>
        <v>0</v>
      </c>
      <c r="N124" s="159">
        <v>0</v>
      </c>
      <c r="O124" s="159">
        <f>ROUND(E124*N124,2)</f>
        <v>0</v>
      </c>
      <c r="P124" s="159">
        <v>0</v>
      </c>
      <c r="Q124" s="159">
        <f>ROUND(E124*P124,2)</f>
        <v>0</v>
      </c>
      <c r="R124" s="160" t="s">
        <v>322</v>
      </c>
      <c r="S124" s="160" t="s">
        <v>173</v>
      </c>
      <c r="T124" s="160" t="s">
        <v>173</v>
      </c>
      <c r="U124" s="160">
        <v>1</v>
      </c>
      <c r="V124" s="160">
        <f>ROUND(E124*U124,2)</f>
        <v>22</v>
      </c>
      <c r="W124" s="160"/>
      <c r="X124" s="160" t="s">
        <v>323</v>
      </c>
      <c r="Y124" s="149"/>
      <c r="Z124" s="149"/>
      <c r="AA124" s="149"/>
      <c r="AB124" s="149"/>
      <c r="AC124" s="149"/>
      <c r="AD124" s="149"/>
      <c r="AE124" s="149"/>
      <c r="AF124" s="149"/>
      <c r="AG124" s="149" t="s">
        <v>324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22.5" outlineLevel="1" x14ac:dyDescent="0.2">
      <c r="A125" s="156"/>
      <c r="B125" s="157"/>
      <c r="C125" s="188" t="s">
        <v>325</v>
      </c>
      <c r="D125" s="162"/>
      <c r="E125" s="163">
        <v>2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49"/>
      <c r="Z125" s="149"/>
      <c r="AA125" s="149"/>
      <c r="AB125" s="149"/>
      <c r="AC125" s="149"/>
      <c r="AD125" s="149"/>
      <c r="AE125" s="149"/>
      <c r="AF125" s="149"/>
      <c r="AG125" s="149" t="s">
        <v>177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">
      <c r="A126" s="156"/>
      <c r="B126" s="157"/>
      <c r="C126" s="188" t="s">
        <v>326</v>
      </c>
      <c r="D126" s="162"/>
      <c r="E126" s="163">
        <v>20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177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x14ac:dyDescent="0.2">
      <c r="A127" s="166" t="s">
        <v>168</v>
      </c>
      <c r="B127" s="167" t="s">
        <v>92</v>
      </c>
      <c r="C127" s="186" t="s">
        <v>93</v>
      </c>
      <c r="D127" s="168"/>
      <c r="E127" s="169"/>
      <c r="F127" s="170"/>
      <c r="G127" s="171">
        <f>SUMIF(AG128:AG158,"&lt;&gt;NOR",G128:G158)</f>
        <v>0</v>
      </c>
      <c r="H127" s="165"/>
      <c r="I127" s="165">
        <f>SUM(I128:I158)</f>
        <v>0</v>
      </c>
      <c r="J127" s="165"/>
      <c r="K127" s="165">
        <f>SUM(K128:K158)</f>
        <v>0</v>
      </c>
      <c r="L127" s="165"/>
      <c r="M127" s="165">
        <f>SUM(M128:M158)</f>
        <v>0</v>
      </c>
      <c r="N127" s="164"/>
      <c r="O127" s="164">
        <f>SUM(O128:O158)</f>
        <v>0.09</v>
      </c>
      <c r="P127" s="164"/>
      <c r="Q127" s="164">
        <f>SUM(Q128:Q158)</f>
        <v>84.189999999999984</v>
      </c>
      <c r="R127" s="165"/>
      <c r="S127" s="165"/>
      <c r="T127" s="165"/>
      <c r="U127" s="165"/>
      <c r="V127" s="165">
        <f>SUM(V128:V158)</f>
        <v>371.58</v>
      </c>
      <c r="W127" s="165"/>
      <c r="X127" s="165"/>
      <c r="AG127" t="s">
        <v>169</v>
      </c>
    </row>
    <row r="128" spans="1:60" outlineLevel="1" x14ac:dyDescent="0.2">
      <c r="A128" s="173">
        <v>44</v>
      </c>
      <c r="B128" s="174" t="s">
        <v>327</v>
      </c>
      <c r="C128" s="187" t="s">
        <v>328</v>
      </c>
      <c r="D128" s="175" t="s">
        <v>213</v>
      </c>
      <c r="E128" s="176">
        <v>17.797000000000001</v>
      </c>
      <c r="F128" s="177"/>
      <c r="G128" s="178">
        <f>ROUND(E128*F128,2)</f>
        <v>0</v>
      </c>
      <c r="H128" s="161"/>
      <c r="I128" s="160">
        <f>ROUND(E128*H128,2)</f>
        <v>0</v>
      </c>
      <c r="J128" s="161"/>
      <c r="K128" s="160">
        <f>ROUND(E128*J128,2)</f>
        <v>0</v>
      </c>
      <c r="L128" s="160">
        <v>21</v>
      </c>
      <c r="M128" s="160">
        <f>G128*(1+L128/100)</f>
        <v>0</v>
      </c>
      <c r="N128" s="159">
        <v>6.7000000000000002E-4</v>
      </c>
      <c r="O128" s="159">
        <f>ROUND(E128*N128,2)</f>
        <v>0.01</v>
      </c>
      <c r="P128" s="159">
        <v>0.184</v>
      </c>
      <c r="Q128" s="159">
        <f>ROUND(E128*P128,2)</f>
        <v>3.27</v>
      </c>
      <c r="R128" s="160"/>
      <c r="S128" s="160" t="s">
        <v>173</v>
      </c>
      <c r="T128" s="160" t="s">
        <v>173</v>
      </c>
      <c r="U128" s="160">
        <v>0.22700000000000001</v>
      </c>
      <c r="V128" s="160">
        <f>ROUND(E128*U128,2)</f>
        <v>4.04</v>
      </c>
      <c r="W128" s="160"/>
      <c r="X128" s="160" t="s">
        <v>174</v>
      </c>
      <c r="Y128" s="149"/>
      <c r="Z128" s="149"/>
      <c r="AA128" s="149"/>
      <c r="AB128" s="149"/>
      <c r="AC128" s="149"/>
      <c r="AD128" s="149"/>
      <c r="AE128" s="149"/>
      <c r="AF128" s="149"/>
      <c r="AG128" s="149" t="s">
        <v>175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56"/>
      <c r="B129" s="157"/>
      <c r="C129" s="188" t="s">
        <v>329</v>
      </c>
      <c r="D129" s="162"/>
      <c r="E129" s="163">
        <v>7.1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49"/>
      <c r="Z129" s="149"/>
      <c r="AA129" s="149"/>
      <c r="AB129" s="149"/>
      <c r="AC129" s="149"/>
      <c r="AD129" s="149"/>
      <c r="AE129" s="149"/>
      <c r="AF129" s="149"/>
      <c r="AG129" s="149" t="s">
        <v>177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56"/>
      <c r="B130" s="157"/>
      <c r="C130" s="188" t="s">
        <v>330</v>
      </c>
      <c r="D130" s="162"/>
      <c r="E130" s="163">
        <v>10.696999999999999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49"/>
      <c r="Z130" s="149"/>
      <c r="AA130" s="149"/>
      <c r="AB130" s="149"/>
      <c r="AC130" s="149"/>
      <c r="AD130" s="149"/>
      <c r="AE130" s="149"/>
      <c r="AF130" s="149"/>
      <c r="AG130" s="149" t="s">
        <v>177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73">
        <v>45</v>
      </c>
      <c r="B131" s="174" t="s">
        <v>331</v>
      </c>
      <c r="C131" s="187" t="s">
        <v>332</v>
      </c>
      <c r="D131" s="175" t="s">
        <v>213</v>
      </c>
      <c r="E131" s="176">
        <v>27.753</v>
      </c>
      <c r="F131" s="177"/>
      <c r="G131" s="178">
        <f>ROUND(E131*F131,2)</f>
        <v>0</v>
      </c>
      <c r="H131" s="161"/>
      <c r="I131" s="160">
        <f>ROUND(E131*H131,2)</f>
        <v>0</v>
      </c>
      <c r="J131" s="161"/>
      <c r="K131" s="160">
        <f>ROUND(E131*J131,2)</f>
        <v>0</v>
      </c>
      <c r="L131" s="160">
        <v>21</v>
      </c>
      <c r="M131" s="160">
        <f>G131*(1+L131/100)</f>
        <v>0</v>
      </c>
      <c r="N131" s="159">
        <v>6.7000000000000002E-4</v>
      </c>
      <c r="O131" s="159">
        <f>ROUND(E131*N131,2)</f>
        <v>0.02</v>
      </c>
      <c r="P131" s="159">
        <v>0.31900000000000001</v>
      </c>
      <c r="Q131" s="159">
        <f>ROUND(E131*P131,2)</f>
        <v>8.85</v>
      </c>
      <c r="R131" s="160"/>
      <c r="S131" s="160" t="s">
        <v>173</v>
      </c>
      <c r="T131" s="160" t="s">
        <v>173</v>
      </c>
      <c r="U131" s="160">
        <v>0.317</v>
      </c>
      <c r="V131" s="160">
        <f>ROUND(E131*U131,2)</f>
        <v>8.8000000000000007</v>
      </c>
      <c r="W131" s="160"/>
      <c r="X131" s="160" t="s">
        <v>174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175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56"/>
      <c r="B132" s="157"/>
      <c r="C132" s="188" t="s">
        <v>333</v>
      </c>
      <c r="D132" s="162"/>
      <c r="E132" s="163">
        <v>27.753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177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ht="22.5" outlineLevel="1" x14ac:dyDescent="0.2">
      <c r="A133" s="173">
        <v>46</v>
      </c>
      <c r="B133" s="174" t="s">
        <v>334</v>
      </c>
      <c r="C133" s="187" t="s">
        <v>335</v>
      </c>
      <c r="D133" s="175" t="s">
        <v>213</v>
      </c>
      <c r="E133" s="176">
        <v>16.617000000000001</v>
      </c>
      <c r="F133" s="177"/>
      <c r="G133" s="178">
        <f>ROUND(E133*F133,2)</f>
        <v>0</v>
      </c>
      <c r="H133" s="161"/>
      <c r="I133" s="160">
        <f>ROUND(E133*H133,2)</f>
        <v>0</v>
      </c>
      <c r="J133" s="161"/>
      <c r="K133" s="160">
        <f>ROUND(E133*J133,2)</f>
        <v>0</v>
      </c>
      <c r="L133" s="160">
        <v>21</v>
      </c>
      <c r="M133" s="160">
        <f>G133*(1+L133/100)</f>
        <v>0</v>
      </c>
      <c r="N133" s="159">
        <v>6.7000000000000002E-4</v>
      </c>
      <c r="O133" s="159">
        <f>ROUND(E133*N133,2)</f>
        <v>0.01</v>
      </c>
      <c r="P133" s="159">
        <v>0.1</v>
      </c>
      <c r="Q133" s="159">
        <f>ROUND(E133*P133,2)</f>
        <v>1.66</v>
      </c>
      <c r="R133" s="160"/>
      <c r="S133" s="160" t="s">
        <v>173</v>
      </c>
      <c r="T133" s="160" t="s">
        <v>173</v>
      </c>
      <c r="U133" s="160">
        <v>0.35799999999999998</v>
      </c>
      <c r="V133" s="160">
        <f>ROUND(E133*U133,2)</f>
        <v>5.95</v>
      </c>
      <c r="W133" s="160"/>
      <c r="X133" s="160" t="s">
        <v>174</v>
      </c>
      <c r="Y133" s="149"/>
      <c r="Z133" s="149"/>
      <c r="AA133" s="149"/>
      <c r="AB133" s="149"/>
      <c r="AC133" s="149"/>
      <c r="AD133" s="149"/>
      <c r="AE133" s="149"/>
      <c r="AF133" s="149"/>
      <c r="AG133" s="149" t="s">
        <v>175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8" t="s">
        <v>336</v>
      </c>
      <c r="D134" s="162"/>
      <c r="E134" s="163">
        <v>16.617000000000001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177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3">
        <v>47</v>
      </c>
      <c r="B135" s="174" t="s">
        <v>337</v>
      </c>
      <c r="C135" s="187" t="s">
        <v>338</v>
      </c>
      <c r="D135" s="175" t="s">
        <v>213</v>
      </c>
      <c r="E135" s="176">
        <v>9.0215999999999994</v>
      </c>
      <c r="F135" s="177"/>
      <c r="G135" s="178">
        <f>ROUND(E135*F135,2)</f>
        <v>0</v>
      </c>
      <c r="H135" s="161"/>
      <c r="I135" s="160">
        <f>ROUND(E135*H135,2)</f>
        <v>0</v>
      </c>
      <c r="J135" s="161"/>
      <c r="K135" s="160">
        <f>ROUND(E135*J135,2)</f>
        <v>0</v>
      </c>
      <c r="L135" s="160">
        <v>21</v>
      </c>
      <c r="M135" s="160">
        <f>G135*(1+L135/100)</f>
        <v>0</v>
      </c>
      <c r="N135" s="159">
        <v>3.3E-4</v>
      </c>
      <c r="O135" s="159">
        <f>ROUND(E135*N135,2)</f>
        <v>0</v>
      </c>
      <c r="P135" s="159">
        <v>1.183E-2</v>
      </c>
      <c r="Q135" s="159">
        <f>ROUND(E135*P135,2)</f>
        <v>0.11</v>
      </c>
      <c r="R135" s="160"/>
      <c r="S135" s="160" t="s">
        <v>173</v>
      </c>
      <c r="T135" s="160" t="s">
        <v>173</v>
      </c>
      <c r="U135" s="160">
        <v>0.34599999999999997</v>
      </c>
      <c r="V135" s="160">
        <f>ROUND(E135*U135,2)</f>
        <v>3.12</v>
      </c>
      <c r="W135" s="160"/>
      <c r="X135" s="160" t="s">
        <v>174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175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56"/>
      <c r="B136" s="157"/>
      <c r="C136" s="188" t="s">
        <v>339</v>
      </c>
      <c r="D136" s="162"/>
      <c r="E136" s="163">
        <v>9.0215999999999994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49"/>
      <c r="Z136" s="149"/>
      <c r="AA136" s="149"/>
      <c r="AB136" s="149"/>
      <c r="AC136" s="149"/>
      <c r="AD136" s="149"/>
      <c r="AE136" s="149"/>
      <c r="AF136" s="149"/>
      <c r="AG136" s="149" t="s">
        <v>177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ht="22.5" outlineLevel="1" x14ac:dyDescent="0.2">
      <c r="A137" s="173">
        <v>48</v>
      </c>
      <c r="B137" s="174" t="s">
        <v>340</v>
      </c>
      <c r="C137" s="187" t="s">
        <v>341</v>
      </c>
      <c r="D137" s="175" t="s">
        <v>172</v>
      </c>
      <c r="E137" s="176">
        <v>11.436</v>
      </c>
      <c r="F137" s="177"/>
      <c r="G137" s="178">
        <f>ROUND(E137*F137,2)</f>
        <v>0</v>
      </c>
      <c r="H137" s="161"/>
      <c r="I137" s="160">
        <f>ROUND(E137*H137,2)</f>
        <v>0</v>
      </c>
      <c r="J137" s="161"/>
      <c r="K137" s="160">
        <f>ROUND(E137*J137,2)</f>
        <v>0</v>
      </c>
      <c r="L137" s="160">
        <v>21</v>
      </c>
      <c r="M137" s="160">
        <f>G137*(1+L137/100)</f>
        <v>0</v>
      </c>
      <c r="N137" s="159">
        <v>0</v>
      </c>
      <c r="O137" s="159">
        <f>ROUND(E137*N137,2)</f>
        <v>0</v>
      </c>
      <c r="P137" s="159">
        <v>2.2000000000000002</v>
      </c>
      <c r="Q137" s="159">
        <f>ROUND(E137*P137,2)</f>
        <v>25.16</v>
      </c>
      <c r="R137" s="160"/>
      <c r="S137" s="160" t="s">
        <v>173</v>
      </c>
      <c r="T137" s="160" t="s">
        <v>173</v>
      </c>
      <c r="U137" s="160">
        <v>11.05</v>
      </c>
      <c r="V137" s="160">
        <f>ROUND(E137*U137,2)</f>
        <v>126.37</v>
      </c>
      <c r="W137" s="160"/>
      <c r="X137" s="160" t="s">
        <v>174</v>
      </c>
      <c r="Y137" s="149"/>
      <c r="Z137" s="149"/>
      <c r="AA137" s="149"/>
      <c r="AB137" s="149"/>
      <c r="AC137" s="149"/>
      <c r="AD137" s="149"/>
      <c r="AE137" s="149"/>
      <c r="AF137" s="149"/>
      <c r="AG137" s="149" t="s">
        <v>175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ht="22.5" outlineLevel="1" x14ac:dyDescent="0.2">
      <c r="A138" s="156"/>
      <c r="B138" s="157"/>
      <c r="C138" s="188" t="s">
        <v>296</v>
      </c>
      <c r="D138" s="162"/>
      <c r="E138" s="163">
        <v>11.436</v>
      </c>
      <c r="F138" s="160"/>
      <c r="G138" s="160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49"/>
      <c r="Z138" s="149"/>
      <c r="AA138" s="149"/>
      <c r="AB138" s="149"/>
      <c r="AC138" s="149"/>
      <c r="AD138" s="149"/>
      <c r="AE138" s="149"/>
      <c r="AF138" s="149"/>
      <c r="AG138" s="149" t="s">
        <v>177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ht="22.5" outlineLevel="1" x14ac:dyDescent="0.2">
      <c r="A139" s="173">
        <v>49</v>
      </c>
      <c r="B139" s="174" t="s">
        <v>342</v>
      </c>
      <c r="C139" s="187" t="s">
        <v>343</v>
      </c>
      <c r="D139" s="175" t="s">
        <v>172</v>
      </c>
      <c r="E139" s="176">
        <v>17.154</v>
      </c>
      <c r="F139" s="177"/>
      <c r="G139" s="178">
        <f>ROUND(E139*F139,2)</f>
        <v>0</v>
      </c>
      <c r="H139" s="161"/>
      <c r="I139" s="160">
        <f>ROUND(E139*H139,2)</f>
        <v>0</v>
      </c>
      <c r="J139" s="161"/>
      <c r="K139" s="160">
        <f>ROUND(E139*J139,2)</f>
        <v>0</v>
      </c>
      <c r="L139" s="160">
        <v>21</v>
      </c>
      <c r="M139" s="160">
        <f>G139*(1+L139/100)</f>
        <v>0</v>
      </c>
      <c r="N139" s="159">
        <v>0</v>
      </c>
      <c r="O139" s="159">
        <f>ROUND(E139*N139,2)</f>
        <v>0</v>
      </c>
      <c r="P139" s="159">
        <v>2.2000000000000002</v>
      </c>
      <c r="Q139" s="159">
        <f>ROUND(E139*P139,2)</f>
        <v>37.74</v>
      </c>
      <c r="R139" s="160"/>
      <c r="S139" s="160" t="s">
        <v>173</v>
      </c>
      <c r="T139" s="160" t="s">
        <v>173</v>
      </c>
      <c r="U139" s="160">
        <v>9.2100000000000009</v>
      </c>
      <c r="V139" s="160">
        <f>ROUND(E139*U139,2)</f>
        <v>157.99</v>
      </c>
      <c r="W139" s="160"/>
      <c r="X139" s="160" t="s">
        <v>174</v>
      </c>
      <c r="Y139" s="149"/>
      <c r="Z139" s="149"/>
      <c r="AA139" s="149"/>
      <c r="AB139" s="149"/>
      <c r="AC139" s="149"/>
      <c r="AD139" s="149"/>
      <c r="AE139" s="149"/>
      <c r="AF139" s="149"/>
      <c r="AG139" s="149" t="s">
        <v>175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ht="22.5" outlineLevel="1" x14ac:dyDescent="0.2">
      <c r="A140" s="156"/>
      <c r="B140" s="157"/>
      <c r="C140" s="188" t="s">
        <v>344</v>
      </c>
      <c r="D140" s="162"/>
      <c r="E140" s="163">
        <v>17.154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177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9">
        <v>50</v>
      </c>
      <c r="B141" s="180" t="s">
        <v>345</v>
      </c>
      <c r="C141" s="189" t="s">
        <v>346</v>
      </c>
      <c r="D141" s="181" t="s">
        <v>210</v>
      </c>
      <c r="E141" s="182">
        <v>16</v>
      </c>
      <c r="F141" s="183"/>
      <c r="G141" s="184">
        <f>ROUND(E141*F141,2)</f>
        <v>0</v>
      </c>
      <c r="H141" s="161"/>
      <c r="I141" s="160">
        <f>ROUND(E141*H141,2)</f>
        <v>0</v>
      </c>
      <c r="J141" s="161"/>
      <c r="K141" s="160">
        <f>ROUND(E141*J141,2)</f>
        <v>0</v>
      </c>
      <c r="L141" s="160">
        <v>21</v>
      </c>
      <c r="M141" s="160">
        <f>G141*(1+L141/100)</f>
        <v>0</v>
      </c>
      <c r="N141" s="159">
        <v>0</v>
      </c>
      <c r="O141" s="159">
        <f>ROUND(E141*N141,2)</f>
        <v>0</v>
      </c>
      <c r="P141" s="159">
        <v>0</v>
      </c>
      <c r="Q141" s="159">
        <f>ROUND(E141*P141,2)</f>
        <v>0</v>
      </c>
      <c r="R141" s="160"/>
      <c r="S141" s="160" t="s">
        <v>173</v>
      </c>
      <c r="T141" s="160" t="s">
        <v>173</v>
      </c>
      <c r="U141" s="160">
        <v>0.05</v>
      </c>
      <c r="V141" s="160">
        <f>ROUND(E141*U141,2)</f>
        <v>0.8</v>
      </c>
      <c r="W141" s="160"/>
      <c r="X141" s="160" t="s">
        <v>174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175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">
      <c r="A142" s="173">
        <v>51</v>
      </c>
      <c r="B142" s="174" t="s">
        <v>347</v>
      </c>
      <c r="C142" s="187" t="s">
        <v>348</v>
      </c>
      <c r="D142" s="175" t="s">
        <v>213</v>
      </c>
      <c r="E142" s="176">
        <v>23</v>
      </c>
      <c r="F142" s="177"/>
      <c r="G142" s="178">
        <f>ROUND(E142*F142,2)</f>
        <v>0</v>
      </c>
      <c r="H142" s="161"/>
      <c r="I142" s="160">
        <f>ROUND(E142*H142,2)</f>
        <v>0</v>
      </c>
      <c r="J142" s="161"/>
      <c r="K142" s="160">
        <f>ROUND(E142*J142,2)</f>
        <v>0</v>
      </c>
      <c r="L142" s="160">
        <v>21</v>
      </c>
      <c r="M142" s="160">
        <f>G142*(1+L142/100)</f>
        <v>0</v>
      </c>
      <c r="N142" s="159">
        <v>1.17E-3</v>
      </c>
      <c r="O142" s="159">
        <f>ROUND(E142*N142,2)</f>
        <v>0.03</v>
      </c>
      <c r="P142" s="159">
        <v>7.5999999999999998E-2</v>
      </c>
      <c r="Q142" s="159">
        <f>ROUND(E142*P142,2)</f>
        <v>1.75</v>
      </c>
      <c r="R142" s="160"/>
      <c r="S142" s="160" t="s">
        <v>173</v>
      </c>
      <c r="T142" s="160" t="s">
        <v>173</v>
      </c>
      <c r="U142" s="160">
        <v>0.93899999999999995</v>
      </c>
      <c r="V142" s="160">
        <f>ROUND(E142*U142,2)</f>
        <v>21.6</v>
      </c>
      <c r="W142" s="160"/>
      <c r="X142" s="160" t="s">
        <v>174</v>
      </c>
      <c r="Y142" s="149"/>
      <c r="Z142" s="149"/>
      <c r="AA142" s="149"/>
      <c r="AB142" s="149"/>
      <c r="AC142" s="149"/>
      <c r="AD142" s="149"/>
      <c r="AE142" s="149"/>
      <c r="AF142" s="149"/>
      <c r="AG142" s="149" t="s">
        <v>175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56"/>
      <c r="B143" s="157"/>
      <c r="C143" s="188" t="s">
        <v>349</v>
      </c>
      <c r="D143" s="162"/>
      <c r="E143" s="163">
        <v>23</v>
      </c>
      <c r="F143" s="160"/>
      <c r="G143" s="160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49"/>
      <c r="Z143" s="149"/>
      <c r="AA143" s="149"/>
      <c r="AB143" s="149"/>
      <c r="AC143" s="149"/>
      <c r="AD143" s="149"/>
      <c r="AE143" s="149"/>
      <c r="AF143" s="149"/>
      <c r="AG143" s="149" t="s">
        <v>177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3">
        <v>52</v>
      </c>
      <c r="B144" s="174" t="s">
        <v>350</v>
      </c>
      <c r="C144" s="187" t="s">
        <v>351</v>
      </c>
      <c r="D144" s="175" t="s">
        <v>242</v>
      </c>
      <c r="E144" s="176">
        <v>20</v>
      </c>
      <c r="F144" s="177"/>
      <c r="G144" s="178">
        <f>ROUND(E144*F144,2)</f>
        <v>0</v>
      </c>
      <c r="H144" s="161"/>
      <c r="I144" s="160">
        <f>ROUND(E144*H144,2)</f>
        <v>0</v>
      </c>
      <c r="J144" s="161"/>
      <c r="K144" s="160">
        <f>ROUND(E144*J144,2)</f>
        <v>0</v>
      </c>
      <c r="L144" s="160">
        <v>21</v>
      </c>
      <c r="M144" s="160">
        <f>G144*(1+L144/100)</f>
        <v>0</v>
      </c>
      <c r="N144" s="159">
        <v>5.9000000000000003E-4</v>
      </c>
      <c r="O144" s="159">
        <f>ROUND(E144*N144,2)</f>
        <v>0.01</v>
      </c>
      <c r="P144" s="159">
        <v>3.6999999999999998E-2</v>
      </c>
      <c r="Q144" s="159">
        <f>ROUND(E144*P144,2)</f>
        <v>0.74</v>
      </c>
      <c r="R144" s="160"/>
      <c r="S144" s="160" t="s">
        <v>173</v>
      </c>
      <c r="T144" s="160" t="s">
        <v>173</v>
      </c>
      <c r="U144" s="160">
        <v>0.443</v>
      </c>
      <c r="V144" s="160">
        <f>ROUND(E144*U144,2)</f>
        <v>8.86</v>
      </c>
      <c r="W144" s="160"/>
      <c r="X144" s="160" t="s">
        <v>174</v>
      </c>
      <c r="Y144" s="149"/>
      <c r="Z144" s="149"/>
      <c r="AA144" s="149"/>
      <c r="AB144" s="149"/>
      <c r="AC144" s="149"/>
      <c r="AD144" s="149"/>
      <c r="AE144" s="149"/>
      <c r="AF144" s="149"/>
      <c r="AG144" s="149" t="s">
        <v>175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56"/>
      <c r="B145" s="157"/>
      <c r="C145" s="188" t="s">
        <v>352</v>
      </c>
      <c r="D145" s="162"/>
      <c r="E145" s="163">
        <v>20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49"/>
      <c r="Z145" s="149"/>
      <c r="AA145" s="149"/>
      <c r="AB145" s="149"/>
      <c r="AC145" s="149"/>
      <c r="AD145" s="149"/>
      <c r="AE145" s="149"/>
      <c r="AF145" s="149"/>
      <c r="AG145" s="149" t="s">
        <v>177</v>
      </c>
      <c r="AH145" s="149">
        <v>0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3">
        <v>53</v>
      </c>
      <c r="B146" s="174" t="s">
        <v>353</v>
      </c>
      <c r="C146" s="187" t="s">
        <v>354</v>
      </c>
      <c r="D146" s="175" t="s">
        <v>242</v>
      </c>
      <c r="E146" s="176">
        <v>1</v>
      </c>
      <c r="F146" s="177"/>
      <c r="G146" s="178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59">
        <v>0</v>
      </c>
      <c r="O146" s="159">
        <f>ROUND(E146*N146,2)</f>
        <v>0</v>
      </c>
      <c r="P146" s="159">
        <v>3.0100000000000001E-3</v>
      </c>
      <c r="Q146" s="159">
        <f>ROUND(E146*P146,2)</f>
        <v>0</v>
      </c>
      <c r="R146" s="160"/>
      <c r="S146" s="160" t="s">
        <v>173</v>
      </c>
      <c r="T146" s="160" t="s">
        <v>173</v>
      </c>
      <c r="U146" s="160">
        <v>2.4500000000000002</v>
      </c>
      <c r="V146" s="160">
        <f>ROUND(E146*U146,2)</f>
        <v>2.4500000000000002</v>
      </c>
      <c r="W146" s="160"/>
      <c r="X146" s="160" t="s">
        <v>174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175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ht="22.5" outlineLevel="1" x14ac:dyDescent="0.2">
      <c r="A147" s="156"/>
      <c r="B147" s="157"/>
      <c r="C147" s="188" t="s">
        <v>355</v>
      </c>
      <c r="D147" s="162"/>
      <c r="E147" s="163">
        <v>1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49"/>
      <c r="Z147" s="149"/>
      <c r="AA147" s="149"/>
      <c r="AB147" s="149"/>
      <c r="AC147" s="149"/>
      <c r="AD147" s="149"/>
      <c r="AE147" s="149"/>
      <c r="AF147" s="149"/>
      <c r="AG147" s="149" t="s">
        <v>177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73">
        <v>54</v>
      </c>
      <c r="B148" s="174" t="s">
        <v>356</v>
      </c>
      <c r="C148" s="187" t="s">
        <v>357</v>
      </c>
      <c r="D148" s="175" t="s">
        <v>242</v>
      </c>
      <c r="E148" s="176">
        <v>23.8</v>
      </c>
      <c r="F148" s="177"/>
      <c r="G148" s="178">
        <f>ROUND(E148*F148,2)</f>
        <v>0</v>
      </c>
      <c r="H148" s="161"/>
      <c r="I148" s="160">
        <f>ROUND(E148*H148,2)</f>
        <v>0</v>
      </c>
      <c r="J148" s="161"/>
      <c r="K148" s="160">
        <f>ROUND(E148*J148,2)</f>
        <v>0</v>
      </c>
      <c r="L148" s="160">
        <v>21</v>
      </c>
      <c r="M148" s="160">
        <f>G148*(1+L148/100)</f>
        <v>0</v>
      </c>
      <c r="N148" s="159">
        <v>4.8999999999999998E-4</v>
      </c>
      <c r="O148" s="159">
        <f>ROUND(E148*N148,2)</f>
        <v>0.01</v>
      </c>
      <c r="P148" s="159">
        <v>8.9999999999999993E-3</v>
      </c>
      <c r="Q148" s="159">
        <f>ROUND(E148*P148,2)</f>
        <v>0.21</v>
      </c>
      <c r="R148" s="160"/>
      <c r="S148" s="160" t="s">
        <v>173</v>
      </c>
      <c r="T148" s="160" t="s">
        <v>173</v>
      </c>
      <c r="U148" s="160">
        <v>0.247</v>
      </c>
      <c r="V148" s="160">
        <f>ROUND(E148*U148,2)</f>
        <v>5.88</v>
      </c>
      <c r="W148" s="160"/>
      <c r="X148" s="160" t="s">
        <v>174</v>
      </c>
      <c r="Y148" s="149"/>
      <c r="Z148" s="149"/>
      <c r="AA148" s="149"/>
      <c r="AB148" s="149"/>
      <c r="AC148" s="149"/>
      <c r="AD148" s="149"/>
      <c r="AE148" s="149"/>
      <c r="AF148" s="149"/>
      <c r="AG148" s="149" t="s">
        <v>175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56"/>
      <c r="B149" s="157"/>
      <c r="C149" s="188" t="s">
        <v>358</v>
      </c>
      <c r="D149" s="162"/>
      <c r="E149" s="163">
        <v>6</v>
      </c>
      <c r="F149" s="160"/>
      <c r="G149" s="160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49"/>
      <c r="Z149" s="149"/>
      <c r="AA149" s="149"/>
      <c r="AB149" s="149"/>
      <c r="AC149" s="149"/>
      <c r="AD149" s="149"/>
      <c r="AE149" s="149"/>
      <c r="AF149" s="149"/>
      <c r="AG149" s="149" t="s">
        <v>177</v>
      </c>
      <c r="AH149" s="149">
        <v>0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56"/>
      <c r="B150" s="157"/>
      <c r="C150" s="188" t="s">
        <v>359</v>
      </c>
      <c r="D150" s="162"/>
      <c r="E150" s="163">
        <v>2.5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177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56"/>
      <c r="B151" s="157"/>
      <c r="C151" s="188" t="s">
        <v>360</v>
      </c>
      <c r="D151" s="162"/>
      <c r="E151" s="163"/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177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56"/>
      <c r="B152" s="157"/>
      <c r="C152" s="188" t="s">
        <v>361</v>
      </c>
      <c r="D152" s="162"/>
      <c r="E152" s="163">
        <v>15.3</v>
      </c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49"/>
      <c r="Z152" s="149"/>
      <c r="AA152" s="149"/>
      <c r="AB152" s="149"/>
      <c r="AC152" s="149"/>
      <c r="AD152" s="149"/>
      <c r="AE152" s="149"/>
      <c r="AF152" s="149"/>
      <c r="AG152" s="149" t="s">
        <v>177</v>
      </c>
      <c r="AH152" s="149">
        <v>0</v>
      </c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73">
        <v>55</v>
      </c>
      <c r="B153" s="174" t="s">
        <v>362</v>
      </c>
      <c r="C153" s="187" t="s">
        <v>363</v>
      </c>
      <c r="D153" s="175" t="s">
        <v>213</v>
      </c>
      <c r="E153" s="176">
        <v>87.11</v>
      </c>
      <c r="F153" s="177"/>
      <c r="G153" s="178">
        <f>ROUND(E153*F153,2)</f>
        <v>0</v>
      </c>
      <c r="H153" s="161"/>
      <c r="I153" s="160">
        <f>ROUND(E153*H153,2)</f>
        <v>0</v>
      </c>
      <c r="J153" s="161"/>
      <c r="K153" s="160">
        <f>ROUND(E153*J153,2)</f>
        <v>0</v>
      </c>
      <c r="L153" s="160">
        <v>21</v>
      </c>
      <c r="M153" s="160">
        <f>G153*(1+L153/100)</f>
        <v>0</v>
      </c>
      <c r="N153" s="159">
        <v>0</v>
      </c>
      <c r="O153" s="159">
        <f>ROUND(E153*N153,2)</f>
        <v>0</v>
      </c>
      <c r="P153" s="159">
        <v>4.5999999999999999E-2</v>
      </c>
      <c r="Q153" s="159">
        <f>ROUND(E153*P153,2)</f>
        <v>4.01</v>
      </c>
      <c r="R153" s="160"/>
      <c r="S153" s="160" t="s">
        <v>173</v>
      </c>
      <c r="T153" s="160" t="s">
        <v>173</v>
      </c>
      <c r="U153" s="160">
        <v>0.26</v>
      </c>
      <c r="V153" s="160">
        <f>ROUND(E153*U153,2)</f>
        <v>22.65</v>
      </c>
      <c r="W153" s="160"/>
      <c r="X153" s="160" t="s">
        <v>174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175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ht="22.5" outlineLevel="1" x14ac:dyDescent="0.2">
      <c r="A154" s="156"/>
      <c r="B154" s="157"/>
      <c r="C154" s="188" t="s">
        <v>364</v>
      </c>
      <c r="D154" s="162"/>
      <c r="E154" s="163">
        <v>37.11</v>
      </c>
      <c r="F154" s="160"/>
      <c r="G154" s="160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177</v>
      </c>
      <c r="AH154" s="149">
        <v>0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56"/>
      <c r="B155" s="157"/>
      <c r="C155" s="188" t="s">
        <v>277</v>
      </c>
      <c r="D155" s="162"/>
      <c r="E155" s="163">
        <v>50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49"/>
      <c r="Z155" s="149"/>
      <c r="AA155" s="149"/>
      <c r="AB155" s="149"/>
      <c r="AC155" s="149"/>
      <c r="AD155" s="149"/>
      <c r="AE155" s="149"/>
      <c r="AF155" s="149"/>
      <c r="AG155" s="149" t="s">
        <v>177</v>
      </c>
      <c r="AH155" s="149">
        <v>0</v>
      </c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">
      <c r="A156" s="173">
        <v>56</v>
      </c>
      <c r="B156" s="174" t="s">
        <v>365</v>
      </c>
      <c r="C156" s="187" t="s">
        <v>366</v>
      </c>
      <c r="D156" s="175" t="s">
        <v>213</v>
      </c>
      <c r="E156" s="176">
        <v>10.220000000000001</v>
      </c>
      <c r="F156" s="177"/>
      <c r="G156" s="178">
        <f>ROUND(E156*F156,2)</f>
        <v>0</v>
      </c>
      <c r="H156" s="161"/>
      <c r="I156" s="160">
        <f>ROUND(E156*H156,2)</f>
        <v>0</v>
      </c>
      <c r="J156" s="161"/>
      <c r="K156" s="160">
        <f>ROUND(E156*J156,2)</f>
        <v>0</v>
      </c>
      <c r="L156" s="160">
        <v>21</v>
      </c>
      <c r="M156" s="160">
        <f>G156*(1+L156/100)</f>
        <v>0</v>
      </c>
      <c r="N156" s="159">
        <v>0</v>
      </c>
      <c r="O156" s="159">
        <f>ROUND(E156*N156,2)</f>
        <v>0</v>
      </c>
      <c r="P156" s="159">
        <v>6.8000000000000005E-2</v>
      </c>
      <c r="Q156" s="159">
        <f>ROUND(E156*P156,2)</f>
        <v>0.69</v>
      </c>
      <c r="R156" s="160"/>
      <c r="S156" s="160" t="s">
        <v>173</v>
      </c>
      <c r="T156" s="160" t="s">
        <v>173</v>
      </c>
      <c r="U156" s="160">
        <v>0.3</v>
      </c>
      <c r="V156" s="160">
        <f>ROUND(E156*U156,2)</f>
        <v>3.07</v>
      </c>
      <c r="W156" s="160"/>
      <c r="X156" s="160" t="s">
        <v>174</v>
      </c>
      <c r="Y156" s="149"/>
      <c r="Z156" s="149"/>
      <c r="AA156" s="149"/>
      <c r="AB156" s="149"/>
      <c r="AC156" s="149"/>
      <c r="AD156" s="149"/>
      <c r="AE156" s="149"/>
      <c r="AF156" s="149"/>
      <c r="AG156" s="149" t="s">
        <v>175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56"/>
      <c r="B157" s="157"/>
      <c r="C157" s="188" t="s">
        <v>367</v>
      </c>
      <c r="D157" s="162"/>
      <c r="E157" s="163">
        <v>3.84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177</v>
      </c>
      <c r="AH157" s="149">
        <v>0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56"/>
      <c r="B158" s="157"/>
      <c r="C158" s="188" t="s">
        <v>368</v>
      </c>
      <c r="D158" s="162"/>
      <c r="E158" s="163">
        <v>6.38</v>
      </c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49"/>
      <c r="Z158" s="149"/>
      <c r="AA158" s="149"/>
      <c r="AB158" s="149"/>
      <c r="AC158" s="149"/>
      <c r="AD158" s="149"/>
      <c r="AE158" s="149"/>
      <c r="AF158" s="149"/>
      <c r="AG158" s="149" t="s">
        <v>177</v>
      </c>
      <c r="AH158" s="149">
        <v>0</v>
      </c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x14ac:dyDescent="0.2">
      <c r="A159" s="166" t="s">
        <v>168</v>
      </c>
      <c r="B159" s="167" t="s">
        <v>94</v>
      </c>
      <c r="C159" s="186" t="s">
        <v>95</v>
      </c>
      <c r="D159" s="168"/>
      <c r="E159" s="169"/>
      <c r="F159" s="170"/>
      <c r="G159" s="171">
        <f>SUMIF(AG160:AG160,"&lt;&gt;NOR",G160:G160)</f>
        <v>0</v>
      </c>
      <c r="H159" s="165"/>
      <c r="I159" s="165">
        <f>SUM(I160:I160)</f>
        <v>0</v>
      </c>
      <c r="J159" s="165"/>
      <c r="K159" s="165">
        <f>SUM(K160:K160)</f>
        <v>0</v>
      </c>
      <c r="L159" s="165"/>
      <c r="M159" s="165">
        <f>SUM(M160:M160)</f>
        <v>0</v>
      </c>
      <c r="N159" s="164"/>
      <c r="O159" s="164">
        <f>SUM(O160:O160)</f>
        <v>0</v>
      </c>
      <c r="P159" s="164"/>
      <c r="Q159" s="164">
        <f>SUM(Q160:Q160)</f>
        <v>0</v>
      </c>
      <c r="R159" s="165"/>
      <c r="S159" s="165"/>
      <c r="T159" s="165"/>
      <c r="U159" s="165"/>
      <c r="V159" s="165">
        <f>SUM(V160:V160)</f>
        <v>103.88</v>
      </c>
      <c r="W159" s="165"/>
      <c r="X159" s="165"/>
      <c r="AG159" t="s">
        <v>169</v>
      </c>
    </row>
    <row r="160" spans="1:60" outlineLevel="1" x14ac:dyDescent="0.2">
      <c r="A160" s="179">
        <v>57</v>
      </c>
      <c r="B160" s="180" t="s">
        <v>369</v>
      </c>
      <c r="C160" s="189" t="s">
        <v>370</v>
      </c>
      <c r="D160" s="181" t="s">
        <v>199</v>
      </c>
      <c r="E160" s="182">
        <v>121.92407</v>
      </c>
      <c r="F160" s="183"/>
      <c r="G160" s="184">
        <f>ROUND(E160*F160,2)</f>
        <v>0</v>
      </c>
      <c r="H160" s="161"/>
      <c r="I160" s="160">
        <f>ROUND(E160*H160,2)</f>
        <v>0</v>
      </c>
      <c r="J160" s="161"/>
      <c r="K160" s="160">
        <f>ROUND(E160*J160,2)</f>
        <v>0</v>
      </c>
      <c r="L160" s="160">
        <v>21</v>
      </c>
      <c r="M160" s="160">
        <f>G160*(1+L160/100)</f>
        <v>0</v>
      </c>
      <c r="N160" s="159">
        <v>0</v>
      </c>
      <c r="O160" s="159">
        <f>ROUND(E160*N160,2)</f>
        <v>0</v>
      </c>
      <c r="P160" s="159">
        <v>0</v>
      </c>
      <c r="Q160" s="159">
        <f>ROUND(E160*P160,2)</f>
        <v>0</v>
      </c>
      <c r="R160" s="160"/>
      <c r="S160" s="160" t="s">
        <v>173</v>
      </c>
      <c r="T160" s="160" t="s">
        <v>173</v>
      </c>
      <c r="U160" s="160">
        <v>0.85199999999999998</v>
      </c>
      <c r="V160" s="160">
        <f>ROUND(E160*U160,2)</f>
        <v>103.88</v>
      </c>
      <c r="W160" s="160"/>
      <c r="X160" s="160" t="s">
        <v>371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372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x14ac:dyDescent="0.2">
      <c r="A161" s="166" t="s">
        <v>168</v>
      </c>
      <c r="B161" s="167" t="s">
        <v>96</v>
      </c>
      <c r="C161" s="186" t="s">
        <v>97</v>
      </c>
      <c r="D161" s="168"/>
      <c r="E161" s="169"/>
      <c r="F161" s="170"/>
      <c r="G161" s="171">
        <f>SUMIF(AG162:AG168,"&lt;&gt;NOR",G162:G168)</f>
        <v>0</v>
      </c>
      <c r="H161" s="165"/>
      <c r="I161" s="165">
        <f>SUM(I162:I168)</f>
        <v>0</v>
      </c>
      <c r="J161" s="165"/>
      <c r="K161" s="165">
        <f>SUM(K162:K168)</f>
        <v>0</v>
      </c>
      <c r="L161" s="165"/>
      <c r="M161" s="165">
        <f>SUM(M162:M168)</f>
        <v>0</v>
      </c>
      <c r="N161" s="164"/>
      <c r="O161" s="164">
        <f>SUM(O162:O168)</f>
        <v>0.97000000000000008</v>
      </c>
      <c r="P161" s="164"/>
      <c r="Q161" s="164">
        <f>SUM(Q162:Q168)</f>
        <v>1.42</v>
      </c>
      <c r="R161" s="165"/>
      <c r="S161" s="165"/>
      <c r="T161" s="165"/>
      <c r="U161" s="165"/>
      <c r="V161" s="165">
        <f>SUM(V162:V168)</f>
        <v>53.699999999999996</v>
      </c>
      <c r="W161" s="165"/>
      <c r="X161" s="165"/>
      <c r="AG161" t="s">
        <v>169</v>
      </c>
    </row>
    <row r="162" spans="1:60" ht="22.5" outlineLevel="1" x14ac:dyDescent="0.2">
      <c r="A162" s="173">
        <v>58</v>
      </c>
      <c r="B162" s="174" t="s">
        <v>373</v>
      </c>
      <c r="C162" s="187" t="s">
        <v>374</v>
      </c>
      <c r="D162" s="175" t="s">
        <v>213</v>
      </c>
      <c r="E162" s="176">
        <v>142.94999999999999</v>
      </c>
      <c r="F162" s="177"/>
      <c r="G162" s="178">
        <f>ROUND(E162*F162,2)</f>
        <v>0</v>
      </c>
      <c r="H162" s="161"/>
      <c r="I162" s="160">
        <f>ROUND(E162*H162,2)</f>
        <v>0</v>
      </c>
      <c r="J162" s="161"/>
      <c r="K162" s="160">
        <f>ROUND(E162*J162,2)</f>
        <v>0</v>
      </c>
      <c r="L162" s="160">
        <v>21</v>
      </c>
      <c r="M162" s="160">
        <f>G162*(1+L162/100)</f>
        <v>0</v>
      </c>
      <c r="N162" s="159">
        <v>3.3E-4</v>
      </c>
      <c r="O162" s="159">
        <f>ROUND(E162*N162,2)</f>
        <v>0.05</v>
      </c>
      <c r="P162" s="159">
        <v>0</v>
      </c>
      <c r="Q162" s="159">
        <f>ROUND(E162*P162,2)</f>
        <v>0</v>
      </c>
      <c r="R162" s="160"/>
      <c r="S162" s="160" t="s">
        <v>173</v>
      </c>
      <c r="T162" s="160" t="s">
        <v>173</v>
      </c>
      <c r="U162" s="160">
        <v>2.75E-2</v>
      </c>
      <c r="V162" s="160">
        <f>ROUND(E162*U162,2)</f>
        <v>3.93</v>
      </c>
      <c r="W162" s="160"/>
      <c r="X162" s="160" t="s">
        <v>174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175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ht="22.5" outlineLevel="1" x14ac:dyDescent="0.2">
      <c r="A163" s="156"/>
      <c r="B163" s="157"/>
      <c r="C163" s="188" t="s">
        <v>375</v>
      </c>
      <c r="D163" s="162"/>
      <c r="E163" s="163">
        <v>142.94999999999999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177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ht="22.5" outlineLevel="1" x14ac:dyDescent="0.2">
      <c r="A164" s="173">
        <v>59</v>
      </c>
      <c r="B164" s="174" t="s">
        <v>376</v>
      </c>
      <c r="C164" s="187" t="s">
        <v>377</v>
      </c>
      <c r="D164" s="175" t="s">
        <v>213</v>
      </c>
      <c r="E164" s="176">
        <v>164.39250000000001</v>
      </c>
      <c r="F164" s="177"/>
      <c r="G164" s="178">
        <f>ROUND(E164*F164,2)</f>
        <v>0</v>
      </c>
      <c r="H164" s="161"/>
      <c r="I164" s="160">
        <f>ROUND(E164*H164,2)</f>
        <v>0</v>
      </c>
      <c r="J164" s="161"/>
      <c r="K164" s="160">
        <f>ROUND(E164*J164,2)</f>
        <v>0</v>
      </c>
      <c r="L164" s="160">
        <v>21</v>
      </c>
      <c r="M164" s="160">
        <f>G164*(1+L164/100)</f>
        <v>0</v>
      </c>
      <c r="N164" s="159">
        <v>5.5900000000000004E-3</v>
      </c>
      <c r="O164" s="159">
        <f>ROUND(E164*N164,2)</f>
        <v>0.92</v>
      </c>
      <c r="P164" s="159">
        <v>0</v>
      </c>
      <c r="Q164" s="159">
        <f>ROUND(E164*P164,2)</f>
        <v>0</v>
      </c>
      <c r="R164" s="160"/>
      <c r="S164" s="160" t="s">
        <v>173</v>
      </c>
      <c r="T164" s="160" t="s">
        <v>173</v>
      </c>
      <c r="U164" s="160">
        <v>0.22991</v>
      </c>
      <c r="V164" s="160">
        <f>ROUND(E164*U164,2)</f>
        <v>37.799999999999997</v>
      </c>
      <c r="W164" s="160"/>
      <c r="X164" s="160" t="s">
        <v>174</v>
      </c>
      <c r="Y164" s="149"/>
      <c r="Z164" s="149"/>
      <c r="AA164" s="149"/>
      <c r="AB164" s="149"/>
      <c r="AC164" s="149"/>
      <c r="AD164" s="149"/>
      <c r="AE164" s="149"/>
      <c r="AF164" s="149"/>
      <c r="AG164" s="149" t="s">
        <v>175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ht="22.5" outlineLevel="1" x14ac:dyDescent="0.2">
      <c r="A165" s="156"/>
      <c r="B165" s="157"/>
      <c r="C165" s="188" t="s">
        <v>378</v>
      </c>
      <c r="D165" s="162"/>
      <c r="E165" s="163">
        <v>164.39250000000001</v>
      </c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49"/>
      <c r="Z165" s="149"/>
      <c r="AA165" s="149"/>
      <c r="AB165" s="149"/>
      <c r="AC165" s="149"/>
      <c r="AD165" s="149"/>
      <c r="AE165" s="149"/>
      <c r="AF165" s="149"/>
      <c r="AG165" s="149" t="s">
        <v>177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73">
        <v>60</v>
      </c>
      <c r="B166" s="174" t="s">
        <v>379</v>
      </c>
      <c r="C166" s="187" t="s">
        <v>380</v>
      </c>
      <c r="D166" s="175" t="s">
        <v>213</v>
      </c>
      <c r="E166" s="176">
        <v>291.88</v>
      </c>
      <c r="F166" s="177"/>
      <c r="G166" s="178">
        <f>ROUND(E166*F166,2)</f>
        <v>0</v>
      </c>
      <c r="H166" s="161"/>
      <c r="I166" s="160">
        <f>ROUND(E166*H166,2)</f>
        <v>0</v>
      </c>
      <c r="J166" s="161"/>
      <c r="K166" s="160">
        <f>ROUND(E166*J166,2)</f>
        <v>0</v>
      </c>
      <c r="L166" s="160">
        <v>21</v>
      </c>
      <c r="M166" s="160">
        <f>G166*(1+L166/100)</f>
        <v>0</v>
      </c>
      <c r="N166" s="159">
        <v>0</v>
      </c>
      <c r="O166" s="159">
        <f>ROUND(E166*N166,2)</f>
        <v>0</v>
      </c>
      <c r="P166" s="159">
        <v>4.8700000000000002E-3</v>
      </c>
      <c r="Q166" s="159">
        <f>ROUND(E166*P166,2)</f>
        <v>1.42</v>
      </c>
      <c r="R166" s="160"/>
      <c r="S166" s="160" t="s">
        <v>173</v>
      </c>
      <c r="T166" s="160" t="s">
        <v>173</v>
      </c>
      <c r="U166" s="160">
        <v>4.1000000000000002E-2</v>
      </c>
      <c r="V166" s="160">
        <f>ROUND(E166*U166,2)</f>
        <v>11.97</v>
      </c>
      <c r="W166" s="160"/>
      <c r="X166" s="160" t="s">
        <v>174</v>
      </c>
      <c r="Y166" s="149"/>
      <c r="Z166" s="149"/>
      <c r="AA166" s="149"/>
      <c r="AB166" s="149"/>
      <c r="AC166" s="149"/>
      <c r="AD166" s="149"/>
      <c r="AE166" s="149"/>
      <c r="AF166" s="149"/>
      <c r="AG166" s="149" t="s">
        <v>175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56"/>
      <c r="B167" s="157"/>
      <c r="C167" s="188" t="s">
        <v>381</v>
      </c>
      <c r="D167" s="162"/>
      <c r="E167" s="163">
        <v>291.88</v>
      </c>
      <c r="F167" s="160"/>
      <c r="G167" s="160"/>
      <c r="H167" s="160"/>
      <c r="I167" s="160"/>
      <c r="J167" s="160"/>
      <c r="K167" s="160"/>
      <c r="L167" s="160"/>
      <c r="M167" s="160"/>
      <c r="N167" s="159"/>
      <c r="O167" s="159"/>
      <c r="P167" s="159"/>
      <c r="Q167" s="159"/>
      <c r="R167" s="160"/>
      <c r="S167" s="160"/>
      <c r="T167" s="160"/>
      <c r="U167" s="160"/>
      <c r="V167" s="160"/>
      <c r="W167" s="160"/>
      <c r="X167" s="160"/>
      <c r="Y167" s="149"/>
      <c r="Z167" s="149"/>
      <c r="AA167" s="149"/>
      <c r="AB167" s="149"/>
      <c r="AC167" s="149"/>
      <c r="AD167" s="149"/>
      <c r="AE167" s="149"/>
      <c r="AF167" s="149"/>
      <c r="AG167" s="149" t="s">
        <v>177</v>
      </c>
      <c r="AH167" s="149">
        <v>0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56">
        <v>61</v>
      </c>
      <c r="B168" s="157" t="s">
        <v>382</v>
      </c>
      <c r="C168" s="190" t="s">
        <v>383</v>
      </c>
      <c r="D168" s="158" t="s">
        <v>0</v>
      </c>
      <c r="E168" s="185"/>
      <c r="F168" s="161"/>
      <c r="G168" s="160">
        <f>ROUND(E168*F168,2)</f>
        <v>0</v>
      </c>
      <c r="H168" s="161"/>
      <c r="I168" s="160">
        <f>ROUND(E168*H168,2)</f>
        <v>0</v>
      </c>
      <c r="J168" s="161"/>
      <c r="K168" s="160">
        <f>ROUND(E168*J168,2)</f>
        <v>0</v>
      </c>
      <c r="L168" s="160">
        <v>21</v>
      </c>
      <c r="M168" s="160">
        <f>G168*(1+L168/100)</f>
        <v>0</v>
      </c>
      <c r="N168" s="159">
        <v>0</v>
      </c>
      <c r="O168" s="159">
        <f>ROUND(E168*N168,2)</f>
        <v>0</v>
      </c>
      <c r="P168" s="159">
        <v>0</v>
      </c>
      <c r="Q168" s="159">
        <f>ROUND(E168*P168,2)</f>
        <v>0</v>
      </c>
      <c r="R168" s="160"/>
      <c r="S168" s="160" t="s">
        <v>173</v>
      </c>
      <c r="T168" s="160" t="s">
        <v>173</v>
      </c>
      <c r="U168" s="160">
        <v>0</v>
      </c>
      <c r="V168" s="160">
        <f>ROUND(E168*U168,2)</f>
        <v>0</v>
      </c>
      <c r="W168" s="160"/>
      <c r="X168" s="160" t="s">
        <v>371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372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x14ac:dyDescent="0.2">
      <c r="A169" s="166" t="s">
        <v>168</v>
      </c>
      <c r="B169" s="167" t="s">
        <v>98</v>
      </c>
      <c r="C169" s="186" t="s">
        <v>99</v>
      </c>
      <c r="D169" s="168"/>
      <c r="E169" s="169"/>
      <c r="F169" s="170"/>
      <c r="G169" s="171">
        <f>SUMIF(AG170:AG185,"&lt;&gt;NOR",G170:G185)</f>
        <v>0</v>
      </c>
      <c r="H169" s="165"/>
      <c r="I169" s="165">
        <f>SUM(I170:I185)</f>
        <v>0</v>
      </c>
      <c r="J169" s="165"/>
      <c r="K169" s="165">
        <f>SUM(K170:K185)</f>
        <v>0</v>
      </c>
      <c r="L169" s="165"/>
      <c r="M169" s="165">
        <f>SUM(M170:M185)</f>
        <v>0</v>
      </c>
      <c r="N169" s="164"/>
      <c r="O169" s="164">
        <f>SUM(O170:O185)</f>
        <v>1.1000000000000001</v>
      </c>
      <c r="P169" s="164"/>
      <c r="Q169" s="164">
        <f>SUM(Q170:Q185)</f>
        <v>0</v>
      </c>
      <c r="R169" s="165"/>
      <c r="S169" s="165"/>
      <c r="T169" s="165"/>
      <c r="U169" s="165"/>
      <c r="V169" s="165">
        <f>SUM(V170:V185)</f>
        <v>96.04</v>
      </c>
      <c r="W169" s="165"/>
      <c r="X169" s="165"/>
      <c r="AG169" t="s">
        <v>169</v>
      </c>
    </row>
    <row r="170" spans="1:60" outlineLevel="1" x14ac:dyDescent="0.2">
      <c r="A170" s="173">
        <v>62</v>
      </c>
      <c r="B170" s="174" t="s">
        <v>384</v>
      </c>
      <c r="C170" s="187" t="s">
        <v>385</v>
      </c>
      <c r="D170" s="175" t="s">
        <v>213</v>
      </c>
      <c r="E170" s="176">
        <v>142.82</v>
      </c>
      <c r="F170" s="177"/>
      <c r="G170" s="178">
        <f>ROUND(E170*F170,2)</f>
        <v>0</v>
      </c>
      <c r="H170" s="161"/>
      <c r="I170" s="160">
        <f>ROUND(E170*H170,2)</f>
        <v>0</v>
      </c>
      <c r="J170" s="161"/>
      <c r="K170" s="160">
        <f>ROUND(E170*J170,2)</f>
        <v>0</v>
      </c>
      <c r="L170" s="160">
        <v>21</v>
      </c>
      <c r="M170" s="160">
        <f>G170*(1+L170/100)</f>
        <v>0</v>
      </c>
      <c r="N170" s="159">
        <v>5.2999999999999998E-4</v>
      </c>
      <c r="O170" s="159">
        <f>ROUND(E170*N170,2)</f>
        <v>0.08</v>
      </c>
      <c r="P170" s="159">
        <v>0</v>
      </c>
      <c r="Q170" s="159">
        <f>ROUND(E170*P170,2)</f>
        <v>0</v>
      </c>
      <c r="R170" s="160"/>
      <c r="S170" s="160" t="s">
        <v>173</v>
      </c>
      <c r="T170" s="160" t="s">
        <v>173</v>
      </c>
      <c r="U170" s="160">
        <v>0.23100000000000001</v>
      </c>
      <c r="V170" s="160">
        <f>ROUND(E170*U170,2)</f>
        <v>32.99</v>
      </c>
      <c r="W170" s="160"/>
      <c r="X170" s="160" t="s">
        <v>174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175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ht="33.75" outlineLevel="1" x14ac:dyDescent="0.2">
      <c r="A171" s="156"/>
      <c r="B171" s="157"/>
      <c r="C171" s="188" t="s">
        <v>386</v>
      </c>
      <c r="D171" s="162"/>
      <c r="E171" s="163">
        <v>142.82</v>
      </c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49"/>
      <c r="Z171" s="149"/>
      <c r="AA171" s="149"/>
      <c r="AB171" s="149"/>
      <c r="AC171" s="149"/>
      <c r="AD171" s="149"/>
      <c r="AE171" s="149"/>
      <c r="AF171" s="149"/>
      <c r="AG171" s="149" t="s">
        <v>177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ht="22.5" outlineLevel="1" x14ac:dyDescent="0.2">
      <c r="A172" s="173">
        <v>63</v>
      </c>
      <c r="B172" s="174" t="s">
        <v>387</v>
      </c>
      <c r="C172" s="187" t="s">
        <v>388</v>
      </c>
      <c r="D172" s="175" t="s">
        <v>213</v>
      </c>
      <c r="E172" s="176">
        <v>171.38399999999999</v>
      </c>
      <c r="F172" s="177"/>
      <c r="G172" s="178">
        <f>ROUND(E172*F172,2)</f>
        <v>0</v>
      </c>
      <c r="H172" s="161"/>
      <c r="I172" s="160">
        <f>ROUND(E172*H172,2)</f>
        <v>0</v>
      </c>
      <c r="J172" s="161"/>
      <c r="K172" s="160">
        <f>ROUND(E172*J172,2)</f>
        <v>0</v>
      </c>
      <c r="L172" s="160">
        <v>21</v>
      </c>
      <c r="M172" s="160">
        <f>G172*(1+L172/100)</f>
        <v>0</v>
      </c>
      <c r="N172" s="159">
        <v>1.6000000000000001E-4</v>
      </c>
      <c r="O172" s="159">
        <f>ROUND(E172*N172,2)</f>
        <v>0.03</v>
      </c>
      <c r="P172" s="159">
        <v>0</v>
      </c>
      <c r="Q172" s="159">
        <f>ROUND(E172*P172,2)</f>
        <v>0</v>
      </c>
      <c r="R172" s="160"/>
      <c r="S172" s="160" t="s">
        <v>173</v>
      </c>
      <c r="T172" s="160" t="s">
        <v>173</v>
      </c>
      <c r="U172" s="160">
        <v>0.18</v>
      </c>
      <c r="V172" s="160">
        <f>ROUND(E172*U172,2)</f>
        <v>30.85</v>
      </c>
      <c r="W172" s="160"/>
      <c r="X172" s="160" t="s">
        <v>174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175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ht="33.75" outlineLevel="1" x14ac:dyDescent="0.2">
      <c r="A173" s="156"/>
      <c r="B173" s="157"/>
      <c r="C173" s="188" t="s">
        <v>389</v>
      </c>
      <c r="D173" s="162"/>
      <c r="E173" s="163">
        <v>171.38399999999999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49"/>
      <c r="Z173" s="149"/>
      <c r="AA173" s="149"/>
      <c r="AB173" s="149"/>
      <c r="AC173" s="149"/>
      <c r="AD173" s="149"/>
      <c r="AE173" s="149"/>
      <c r="AF173" s="149"/>
      <c r="AG173" s="149" t="s">
        <v>177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3">
        <v>64</v>
      </c>
      <c r="B174" s="174" t="s">
        <v>390</v>
      </c>
      <c r="C174" s="187" t="s">
        <v>391</v>
      </c>
      <c r="D174" s="175" t="s">
        <v>213</v>
      </c>
      <c r="E174" s="176">
        <v>142.94999999999999</v>
      </c>
      <c r="F174" s="177"/>
      <c r="G174" s="178">
        <f>ROUND(E174*F174,2)</f>
        <v>0</v>
      </c>
      <c r="H174" s="161"/>
      <c r="I174" s="160">
        <f>ROUND(E174*H174,2)</f>
        <v>0</v>
      </c>
      <c r="J174" s="161"/>
      <c r="K174" s="160">
        <f>ROUND(E174*J174,2)</f>
        <v>0</v>
      </c>
      <c r="L174" s="160">
        <v>21</v>
      </c>
      <c r="M174" s="160">
        <f>G174*(1+L174/100)</f>
        <v>0</v>
      </c>
      <c r="N174" s="159">
        <v>0</v>
      </c>
      <c r="O174" s="159">
        <f>ROUND(E174*N174,2)</f>
        <v>0</v>
      </c>
      <c r="P174" s="159">
        <v>0</v>
      </c>
      <c r="Q174" s="159">
        <f>ROUND(E174*P174,2)</f>
        <v>0</v>
      </c>
      <c r="R174" s="160"/>
      <c r="S174" s="160" t="s">
        <v>173</v>
      </c>
      <c r="T174" s="160" t="s">
        <v>173</v>
      </c>
      <c r="U174" s="160">
        <v>0.08</v>
      </c>
      <c r="V174" s="160">
        <f>ROUND(E174*U174,2)</f>
        <v>11.44</v>
      </c>
      <c r="W174" s="160"/>
      <c r="X174" s="160" t="s">
        <v>174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175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ht="22.5" outlineLevel="1" x14ac:dyDescent="0.2">
      <c r="A175" s="156"/>
      <c r="B175" s="157"/>
      <c r="C175" s="188" t="s">
        <v>375</v>
      </c>
      <c r="D175" s="162"/>
      <c r="E175" s="163">
        <v>142.94999999999999</v>
      </c>
      <c r="F175" s="160"/>
      <c r="G175" s="160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49"/>
      <c r="Z175" s="149"/>
      <c r="AA175" s="149"/>
      <c r="AB175" s="149"/>
      <c r="AC175" s="149"/>
      <c r="AD175" s="149"/>
      <c r="AE175" s="149"/>
      <c r="AF175" s="149"/>
      <c r="AG175" s="149" t="s">
        <v>177</v>
      </c>
      <c r="AH175" s="149">
        <v>0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73">
        <v>65</v>
      </c>
      <c r="B176" s="174" t="s">
        <v>392</v>
      </c>
      <c r="C176" s="187" t="s">
        <v>393</v>
      </c>
      <c r="D176" s="175" t="s">
        <v>213</v>
      </c>
      <c r="E176" s="176">
        <v>171.54</v>
      </c>
      <c r="F176" s="177"/>
      <c r="G176" s="178">
        <f>ROUND(E176*F176,2)</f>
        <v>0</v>
      </c>
      <c r="H176" s="161"/>
      <c r="I176" s="160">
        <f>ROUND(E176*H176,2)</f>
        <v>0</v>
      </c>
      <c r="J176" s="161"/>
      <c r="K176" s="160">
        <f>ROUND(E176*J176,2)</f>
        <v>0</v>
      </c>
      <c r="L176" s="160">
        <v>21</v>
      </c>
      <c r="M176" s="160">
        <f>G176*(1+L176/100)</f>
        <v>0</v>
      </c>
      <c r="N176" s="159">
        <v>1.0000000000000001E-5</v>
      </c>
      <c r="O176" s="159">
        <f>ROUND(E176*N176,2)</f>
        <v>0</v>
      </c>
      <c r="P176" s="159">
        <v>0</v>
      </c>
      <c r="Q176" s="159">
        <f>ROUND(E176*P176,2)</f>
        <v>0</v>
      </c>
      <c r="R176" s="160"/>
      <c r="S176" s="160" t="s">
        <v>173</v>
      </c>
      <c r="T176" s="160" t="s">
        <v>173</v>
      </c>
      <c r="U176" s="160">
        <v>7.0000000000000007E-2</v>
      </c>
      <c r="V176" s="160">
        <f>ROUND(E176*U176,2)</f>
        <v>12.01</v>
      </c>
      <c r="W176" s="160"/>
      <c r="X176" s="160" t="s">
        <v>174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175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ht="22.5" outlineLevel="1" x14ac:dyDescent="0.2">
      <c r="A177" s="156"/>
      <c r="B177" s="157"/>
      <c r="C177" s="188" t="s">
        <v>394</v>
      </c>
      <c r="D177" s="162"/>
      <c r="E177" s="163">
        <v>171.54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49"/>
      <c r="Z177" s="149"/>
      <c r="AA177" s="149"/>
      <c r="AB177" s="149"/>
      <c r="AC177" s="149"/>
      <c r="AD177" s="149"/>
      <c r="AE177" s="149"/>
      <c r="AF177" s="149"/>
      <c r="AG177" s="149" t="s">
        <v>177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ht="22.5" outlineLevel="1" x14ac:dyDescent="0.2">
      <c r="A178" s="173">
        <v>66</v>
      </c>
      <c r="B178" s="174" t="s">
        <v>395</v>
      </c>
      <c r="C178" s="187" t="s">
        <v>396</v>
      </c>
      <c r="D178" s="175" t="s">
        <v>242</v>
      </c>
      <c r="E178" s="176">
        <v>174.98</v>
      </c>
      <c r="F178" s="177"/>
      <c r="G178" s="178">
        <f>ROUND(E178*F178,2)</f>
        <v>0</v>
      </c>
      <c r="H178" s="161"/>
      <c r="I178" s="160">
        <f>ROUND(E178*H178,2)</f>
        <v>0</v>
      </c>
      <c r="J178" s="161"/>
      <c r="K178" s="160">
        <f>ROUND(E178*J178,2)</f>
        <v>0</v>
      </c>
      <c r="L178" s="160">
        <v>21</v>
      </c>
      <c r="M178" s="160">
        <f>G178*(1+L178/100)</f>
        <v>0</v>
      </c>
      <c r="N178" s="159">
        <v>0</v>
      </c>
      <c r="O178" s="159">
        <f>ROUND(E178*N178,2)</f>
        <v>0</v>
      </c>
      <c r="P178" s="159">
        <v>0</v>
      </c>
      <c r="Q178" s="159">
        <f>ROUND(E178*P178,2)</f>
        <v>0</v>
      </c>
      <c r="R178" s="160"/>
      <c r="S178" s="160" t="s">
        <v>173</v>
      </c>
      <c r="T178" s="160" t="s">
        <v>173</v>
      </c>
      <c r="U178" s="160">
        <v>0.05</v>
      </c>
      <c r="V178" s="160">
        <f>ROUND(E178*U178,2)</f>
        <v>8.75</v>
      </c>
      <c r="W178" s="160"/>
      <c r="X178" s="160" t="s">
        <v>174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175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ht="22.5" outlineLevel="1" x14ac:dyDescent="0.2">
      <c r="A179" s="156"/>
      <c r="B179" s="157"/>
      <c r="C179" s="188" t="s">
        <v>397</v>
      </c>
      <c r="D179" s="162"/>
      <c r="E179" s="163">
        <v>149.54</v>
      </c>
      <c r="F179" s="160"/>
      <c r="G179" s="160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49"/>
      <c r="Z179" s="149"/>
      <c r="AA179" s="149"/>
      <c r="AB179" s="149"/>
      <c r="AC179" s="149"/>
      <c r="AD179" s="149"/>
      <c r="AE179" s="149"/>
      <c r="AF179" s="149"/>
      <c r="AG179" s="149" t="s">
        <v>177</v>
      </c>
      <c r="AH179" s="149">
        <v>0</v>
      </c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ht="22.5" outlineLevel="1" x14ac:dyDescent="0.2">
      <c r="A180" s="156"/>
      <c r="B180" s="157"/>
      <c r="C180" s="188" t="s">
        <v>398</v>
      </c>
      <c r="D180" s="162"/>
      <c r="E180" s="163">
        <v>25.44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177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3">
        <v>67</v>
      </c>
      <c r="B181" s="174" t="s">
        <v>399</v>
      </c>
      <c r="C181" s="187" t="s">
        <v>400</v>
      </c>
      <c r="D181" s="175" t="s">
        <v>172</v>
      </c>
      <c r="E181" s="176">
        <v>15.00975</v>
      </c>
      <c r="F181" s="177"/>
      <c r="G181" s="178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59">
        <v>0.03</v>
      </c>
      <c r="O181" s="159">
        <f>ROUND(E181*N181,2)</f>
        <v>0.45</v>
      </c>
      <c r="P181" s="159">
        <v>0</v>
      </c>
      <c r="Q181" s="159">
        <f>ROUND(E181*P181,2)</f>
        <v>0</v>
      </c>
      <c r="R181" s="160" t="s">
        <v>200</v>
      </c>
      <c r="S181" s="160" t="s">
        <v>173</v>
      </c>
      <c r="T181" s="160" t="s">
        <v>173</v>
      </c>
      <c r="U181" s="160">
        <v>0</v>
      </c>
      <c r="V181" s="160">
        <f>ROUND(E181*U181,2)</f>
        <v>0</v>
      </c>
      <c r="W181" s="160"/>
      <c r="X181" s="160" t="s">
        <v>201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202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ht="22.5" outlineLevel="1" x14ac:dyDescent="0.2">
      <c r="A182" s="156"/>
      <c r="B182" s="157"/>
      <c r="C182" s="188" t="s">
        <v>401</v>
      </c>
      <c r="D182" s="162"/>
      <c r="E182" s="163">
        <v>15.00975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49"/>
      <c r="Z182" s="149"/>
      <c r="AA182" s="149"/>
      <c r="AB182" s="149"/>
      <c r="AC182" s="149"/>
      <c r="AD182" s="149"/>
      <c r="AE182" s="149"/>
      <c r="AF182" s="149"/>
      <c r="AG182" s="149" t="s">
        <v>177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73">
        <v>68</v>
      </c>
      <c r="B183" s="174" t="s">
        <v>402</v>
      </c>
      <c r="C183" s="187" t="s">
        <v>403</v>
      </c>
      <c r="D183" s="175" t="s">
        <v>213</v>
      </c>
      <c r="E183" s="176">
        <v>149.96100000000001</v>
      </c>
      <c r="F183" s="177"/>
      <c r="G183" s="178">
        <f>ROUND(E183*F183,2)</f>
        <v>0</v>
      </c>
      <c r="H183" s="161"/>
      <c r="I183" s="160">
        <f>ROUND(E183*H183,2)</f>
        <v>0</v>
      </c>
      <c r="J183" s="161"/>
      <c r="K183" s="160">
        <f>ROUND(E183*J183,2)</f>
        <v>0</v>
      </c>
      <c r="L183" s="160">
        <v>21</v>
      </c>
      <c r="M183" s="160">
        <f>G183*(1+L183/100)</f>
        <v>0</v>
      </c>
      <c r="N183" s="159">
        <v>3.5999999999999999E-3</v>
      </c>
      <c r="O183" s="159">
        <f>ROUND(E183*N183,2)</f>
        <v>0.54</v>
      </c>
      <c r="P183" s="159">
        <v>0</v>
      </c>
      <c r="Q183" s="159">
        <f>ROUND(E183*P183,2)</f>
        <v>0</v>
      </c>
      <c r="R183" s="160" t="s">
        <v>200</v>
      </c>
      <c r="S183" s="160" t="s">
        <v>173</v>
      </c>
      <c r="T183" s="160" t="s">
        <v>173</v>
      </c>
      <c r="U183" s="160">
        <v>0</v>
      </c>
      <c r="V183" s="160">
        <f>ROUND(E183*U183,2)</f>
        <v>0</v>
      </c>
      <c r="W183" s="160"/>
      <c r="X183" s="160" t="s">
        <v>201</v>
      </c>
      <c r="Y183" s="149"/>
      <c r="Z183" s="149"/>
      <c r="AA183" s="149"/>
      <c r="AB183" s="149"/>
      <c r="AC183" s="149"/>
      <c r="AD183" s="149"/>
      <c r="AE183" s="149"/>
      <c r="AF183" s="149"/>
      <c r="AG183" s="149" t="s">
        <v>202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56"/>
      <c r="B184" s="157"/>
      <c r="C184" s="188" t="s">
        <v>404</v>
      </c>
      <c r="D184" s="162"/>
      <c r="E184" s="163">
        <v>149.96100000000001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49"/>
      <c r="Z184" s="149"/>
      <c r="AA184" s="149"/>
      <c r="AB184" s="149"/>
      <c r="AC184" s="149"/>
      <c r="AD184" s="149"/>
      <c r="AE184" s="149"/>
      <c r="AF184" s="149"/>
      <c r="AG184" s="149" t="s">
        <v>177</v>
      </c>
      <c r="AH184" s="149">
        <v>5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56">
        <v>69</v>
      </c>
      <c r="B185" s="157" t="s">
        <v>405</v>
      </c>
      <c r="C185" s="190" t="s">
        <v>406</v>
      </c>
      <c r="D185" s="158" t="s">
        <v>0</v>
      </c>
      <c r="E185" s="185"/>
      <c r="F185" s="161"/>
      <c r="G185" s="160">
        <f>ROUND(E185*F185,2)</f>
        <v>0</v>
      </c>
      <c r="H185" s="161"/>
      <c r="I185" s="160">
        <f>ROUND(E185*H185,2)</f>
        <v>0</v>
      </c>
      <c r="J185" s="161"/>
      <c r="K185" s="160">
        <f>ROUND(E185*J185,2)</f>
        <v>0</v>
      </c>
      <c r="L185" s="160">
        <v>21</v>
      </c>
      <c r="M185" s="160">
        <f>G185*(1+L185/100)</f>
        <v>0</v>
      </c>
      <c r="N185" s="159">
        <v>0</v>
      </c>
      <c r="O185" s="159">
        <f>ROUND(E185*N185,2)</f>
        <v>0</v>
      </c>
      <c r="P185" s="159">
        <v>0</v>
      </c>
      <c r="Q185" s="159">
        <f>ROUND(E185*P185,2)</f>
        <v>0</v>
      </c>
      <c r="R185" s="160"/>
      <c r="S185" s="160" t="s">
        <v>173</v>
      </c>
      <c r="T185" s="160" t="s">
        <v>173</v>
      </c>
      <c r="U185" s="160">
        <v>0</v>
      </c>
      <c r="V185" s="160">
        <f>ROUND(E185*U185,2)</f>
        <v>0</v>
      </c>
      <c r="W185" s="160"/>
      <c r="X185" s="160" t="s">
        <v>371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372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x14ac:dyDescent="0.2">
      <c r="A186" s="166" t="s">
        <v>168</v>
      </c>
      <c r="B186" s="167" t="s">
        <v>100</v>
      </c>
      <c r="C186" s="186" t="s">
        <v>101</v>
      </c>
      <c r="D186" s="168"/>
      <c r="E186" s="169"/>
      <c r="F186" s="170"/>
      <c r="G186" s="171">
        <f>SUMIF(AG187:AG210,"&lt;&gt;NOR",G187:G210)</f>
        <v>0</v>
      </c>
      <c r="H186" s="165"/>
      <c r="I186" s="165">
        <f>SUM(I187:I210)</f>
        <v>0</v>
      </c>
      <c r="J186" s="165"/>
      <c r="K186" s="165">
        <f>SUM(K187:K210)</f>
        <v>0</v>
      </c>
      <c r="L186" s="165"/>
      <c r="M186" s="165">
        <f>SUM(M187:M210)</f>
        <v>0</v>
      </c>
      <c r="N186" s="164"/>
      <c r="O186" s="164">
        <f>SUM(O187:O210)</f>
        <v>0.05</v>
      </c>
      <c r="P186" s="164"/>
      <c r="Q186" s="164">
        <f>SUM(Q187:Q210)</f>
        <v>0</v>
      </c>
      <c r="R186" s="165"/>
      <c r="S186" s="165"/>
      <c r="T186" s="165"/>
      <c r="U186" s="165"/>
      <c r="V186" s="165">
        <f>SUM(V187:V210)</f>
        <v>50.3</v>
      </c>
      <c r="W186" s="165"/>
      <c r="X186" s="165"/>
      <c r="AG186" t="s">
        <v>169</v>
      </c>
    </row>
    <row r="187" spans="1:60" ht="22.5" outlineLevel="1" x14ac:dyDescent="0.2">
      <c r="A187" s="173">
        <v>70</v>
      </c>
      <c r="B187" s="174" t="s">
        <v>407</v>
      </c>
      <c r="C187" s="187" t="s">
        <v>408</v>
      </c>
      <c r="D187" s="175" t="s">
        <v>210</v>
      </c>
      <c r="E187" s="176">
        <v>1</v>
      </c>
      <c r="F187" s="177"/>
      <c r="G187" s="178">
        <f>ROUND(E187*F187,2)</f>
        <v>0</v>
      </c>
      <c r="H187" s="161"/>
      <c r="I187" s="160">
        <f>ROUND(E187*H187,2)</f>
        <v>0</v>
      </c>
      <c r="J187" s="161"/>
      <c r="K187" s="160">
        <f>ROUND(E187*J187,2)</f>
        <v>0</v>
      </c>
      <c r="L187" s="160">
        <v>21</v>
      </c>
      <c r="M187" s="160">
        <f>G187*(1+L187/100)</f>
        <v>0</v>
      </c>
      <c r="N187" s="159">
        <v>1.24E-2</v>
      </c>
      <c r="O187" s="159">
        <f>ROUND(E187*N187,2)</f>
        <v>0.01</v>
      </c>
      <c r="P187" s="159">
        <v>0</v>
      </c>
      <c r="Q187" s="159">
        <f>ROUND(E187*P187,2)</f>
        <v>0</v>
      </c>
      <c r="R187" s="160"/>
      <c r="S187" s="160" t="s">
        <v>173</v>
      </c>
      <c r="T187" s="160" t="s">
        <v>173</v>
      </c>
      <c r="U187" s="160">
        <v>1.3979999999999999</v>
      </c>
      <c r="V187" s="160">
        <f>ROUND(E187*U187,2)</f>
        <v>1.4</v>
      </c>
      <c r="W187" s="160"/>
      <c r="X187" s="160" t="s">
        <v>174</v>
      </c>
      <c r="Y187" s="149"/>
      <c r="Z187" s="149"/>
      <c r="AA187" s="149"/>
      <c r="AB187" s="149"/>
      <c r="AC187" s="149"/>
      <c r="AD187" s="149"/>
      <c r="AE187" s="149"/>
      <c r="AF187" s="149"/>
      <c r="AG187" s="149" t="s">
        <v>175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56"/>
      <c r="B188" s="157"/>
      <c r="C188" s="188" t="s">
        <v>70</v>
      </c>
      <c r="D188" s="162"/>
      <c r="E188" s="163">
        <v>1</v>
      </c>
      <c r="F188" s="160"/>
      <c r="G188" s="160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49"/>
      <c r="Z188" s="149"/>
      <c r="AA188" s="149"/>
      <c r="AB188" s="149"/>
      <c r="AC188" s="149"/>
      <c r="AD188" s="149"/>
      <c r="AE188" s="149"/>
      <c r="AF188" s="149"/>
      <c r="AG188" s="149" t="s">
        <v>177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73">
        <v>71</v>
      </c>
      <c r="B189" s="174" t="s">
        <v>409</v>
      </c>
      <c r="C189" s="187" t="s">
        <v>410</v>
      </c>
      <c r="D189" s="175" t="s">
        <v>210</v>
      </c>
      <c r="E189" s="176">
        <v>1</v>
      </c>
      <c r="F189" s="177"/>
      <c r="G189" s="178">
        <f>ROUND(E189*F189,2)</f>
        <v>0</v>
      </c>
      <c r="H189" s="161"/>
      <c r="I189" s="160">
        <f>ROUND(E189*H189,2)</f>
        <v>0</v>
      </c>
      <c r="J189" s="161"/>
      <c r="K189" s="160">
        <f>ROUND(E189*J189,2)</f>
        <v>0</v>
      </c>
      <c r="L189" s="160">
        <v>21</v>
      </c>
      <c r="M189" s="160">
        <f>G189*(1+L189/100)</f>
        <v>0</v>
      </c>
      <c r="N189" s="159">
        <v>6.8300000000000001E-3</v>
      </c>
      <c r="O189" s="159">
        <f>ROUND(E189*N189,2)</f>
        <v>0.01</v>
      </c>
      <c r="P189" s="159">
        <v>0</v>
      </c>
      <c r="Q189" s="159">
        <f>ROUND(E189*P189,2)</f>
        <v>0</v>
      </c>
      <c r="R189" s="160"/>
      <c r="S189" s="160" t="s">
        <v>173</v>
      </c>
      <c r="T189" s="160" t="s">
        <v>173</v>
      </c>
      <c r="U189" s="160">
        <v>0.73699999999999999</v>
      </c>
      <c r="V189" s="160">
        <f>ROUND(E189*U189,2)</f>
        <v>0.74</v>
      </c>
      <c r="W189" s="160"/>
      <c r="X189" s="160" t="s">
        <v>174</v>
      </c>
      <c r="Y189" s="149"/>
      <c r="Z189" s="149"/>
      <c r="AA189" s="149"/>
      <c r="AB189" s="149"/>
      <c r="AC189" s="149"/>
      <c r="AD189" s="149"/>
      <c r="AE189" s="149"/>
      <c r="AF189" s="149"/>
      <c r="AG189" s="149" t="s">
        <v>175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56"/>
      <c r="B190" s="157"/>
      <c r="C190" s="188" t="s">
        <v>70</v>
      </c>
      <c r="D190" s="162"/>
      <c r="E190" s="163">
        <v>1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49"/>
      <c r="Z190" s="149"/>
      <c r="AA190" s="149"/>
      <c r="AB190" s="149"/>
      <c r="AC190" s="149"/>
      <c r="AD190" s="149"/>
      <c r="AE190" s="149"/>
      <c r="AF190" s="149"/>
      <c r="AG190" s="149" t="s">
        <v>177</v>
      </c>
      <c r="AH190" s="149">
        <v>0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73">
        <v>72</v>
      </c>
      <c r="B191" s="174" t="s">
        <v>411</v>
      </c>
      <c r="C191" s="187" t="s">
        <v>412</v>
      </c>
      <c r="D191" s="175" t="s">
        <v>242</v>
      </c>
      <c r="E191" s="176">
        <v>2.5</v>
      </c>
      <c r="F191" s="177"/>
      <c r="G191" s="178">
        <f>ROUND(E191*F191,2)</f>
        <v>0</v>
      </c>
      <c r="H191" s="161"/>
      <c r="I191" s="160">
        <f>ROUND(E191*H191,2)</f>
        <v>0</v>
      </c>
      <c r="J191" s="161"/>
      <c r="K191" s="160">
        <f>ROUND(E191*J191,2)</f>
        <v>0</v>
      </c>
      <c r="L191" s="160">
        <v>21</v>
      </c>
      <c r="M191" s="160">
        <f>G191*(1+L191/100)</f>
        <v>0</v>
      </c>
      <c r="N191" s="159">
        <v>3.4000000000000002E-4</v>
      </c>
      <c r="O191" s="159">
        <f>ROUND(E191*N191,2)</f>
        <v>0</v>
      </c>
      <c r="P191" s="159">
        <v>0</v>
      </c>
      <c r="Q191" s="159">
        <f>ROUND(E191*P191,2)</f>
        <v>0</v>
      </c>
      <c r="R191" s="160"/>
      <c r="S191" s="160" t="s">
        <v>173</v>
      </c>
      <c r="T191" s="160" t="s">
        <v>173</v>
      </c>
      <c r="U191" s="160">
        <v>0.32</v>
      </c>
      <c r="V191" s="160">
        <f>ROUND(E191*U191,2)</f>
        <v>0.8</v>
      </c>
      <c r="W191" s="160"/>
      <c r="X191" s="160" t="s">
        <v>174</v>
      </c>
      <c r="Y191" s="149"/>
      <c r="Z191" s="149"/>
      <c r="AA191" s="149"/>
      <c r="AB191" s="149"/>
      <c r="AC191" s="149"/>
      <c r="AD191" s="149"/>
      <c r="AE191" s="149"/>
      <c r="AF191" s="149"/>
      <c r="AG191" s="149" t="s">
        <v>175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56"/>
      <c r="B192" s="157"/>
      <c r="C192" s="188" t="s">
        <v>359</v>
      </c>
      <c r="D192" s="162"/>
      <c r="E192" s="163">
        <v>2.5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49"/>
      <c r="Z192" s="149"/>
      <c r="AA192" s="149"/>
      <c r="AB192" s="149"/>
      <c r="AC192" s="149"/>
      <c r="AD192" s="149"/>
      <c r="AE192" s="149"/>
      <c r="AF192" s="149"/>
      <c r="AG192" s="149" t="s">
        <v>177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73">
        <v>73</v>
      </c>
      <c r="B193" s="174" t="s">
        <v>413</v>
      </c>
      <c r="C193" s="187" t="s">
        <v>414</v>
      </c>
      <c r="D193" s="175" t="s">
        <v>242</v>
      </c>
      <c r="E193" s="176">
        <v>6</v>
      </c>
      <c r="F193" s="177"/>
      <c r="G193" s="178">
        <f>ROUND(E193*F193,2)</f>
        <v>0</v>
      </c>
      <c r="H193" s="161"/>
      <c r="I193" s="160">
        <f>ROUND(E193*H193,2)</f>
        <v>0</v>
      </c>
      <c r="J193" s="161"/>
      <c r="K193" s="160">
        <f>ROUND(E193*J193,2)</f>
        <v>0</v>
      </c>
      <c r="L193" s="160">
        <v>21</v>
      </c>
      <c r="M193" s="160">
        <f>G193*(1+L193/100)</f>
        <v>0</v>
      </c>
      <c r="N193" s="159">
        <v>4.6999999999999999E-4</v>
      </c>
      <c r="O193" s="159">
        <f>ROUND(E193*N193,2)</f>
        <v>0</v>
      </c>
      <c r="P193" s="159">
        <v>0</v>
      </c>
      <c r="Q193" s="159">
        <f>ROUND(E193*P193,2)</f>
        <v>0</v>
      </c>
      <c r="R193" s="160"/>
      <c r="S193" s="160" t="s">
        <v>173</v>
      </c>
      <c r="T193" s="160" t="s">
        <v>173</v>
      </c>
      <c r="U193" s="160">
        <v>0.35899999999999999</v>
      </c>
      <c r="V193" s="160">
        <f>ROUND(E193*U193,2)</f>
        <v>2.15</v>
      </c>
      <c r="W193" s="160"/>
      <c r="X193" s="160" t="s">
        <v>174</v>
      </c>
      <c r="Y193" s="149"/>
      <c r="Z193" s="149"/>
      <c r="AA193" s="149"/>
      <c r="AB193" s="149"/>
      <c r="AC193" s="149"/>
      <c r="AD193" s="149"/>
      <c r="AE193" s="149"/>
      <c r="AF193" s="149"/>
      <c r="AG193" s="149" t="s">
        <v>175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56"/>
      <c r="B194" s="157"/>
      <c r="C194" s="188" t="s">
        <v>415</v>
      </c>
      <c r="D194" s="162"/>
      <c r="E194" s="163">
        <v>6</v>
      </c>
      <c r="F194" s="160"/>
      <c r="G194" s="160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49"/>
      <c r="Z194" s="149"/>
      <c r="AA194" s="149"/>
      <c r="AB194" s="149"/>
      <c r="AC194" s="149"/>
      <c r="AD194" s="149"/>
      <c r="AE194" s="149"/>
      <c r="AF194" s="149"/>
      <c r="AG194" s="149" t="s">
        <v>177</v>
      </c>
      <c r="AH194" s="149">
        <v>0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73">
        <v>74</v>
      </c>
      <c r="B195" s="174" t="s">
        <v>416</v>
      </c>
      <c r="C195" s="187" t="s">
        <v>417</v>
      </c>
      <c r="D195" s="175" t="s">
        <v>242</v>
      </c>
      <c r="E195" s="176">
        <v>9</v>
      </c>
      <c r="F195" s="177"/>
      <c r="G195" s="178">
        <f>ROUND(E195*F195,2)</f>
        <v>0</v>
      </c>
      <c r="H195" s="161"/>
      <c r="I195" s="160">
        <f>ROUND(E195*H195,2)</f>
        <v>0</v>
      </c>
      <c r="J195" s="161"/>
      <c r="K195" s="160">
        <f>ROUND(E195*J195,2)</f>
        <v>0</v>
      </c>
      <c r="L195" s="160">
        <v>21</v>
      </c>
      <c r="M195" s="160">
        <f>G195*(1+L195/100)</f>
        <v>0</v>
      </c>
      <c r="N195" s="159">
        <v>1.5200000000000001E-3</v>
      </c>
      <c r="O195" s="159">
        <f>ROUND(E195*N195,2)</f>
        <v>0.01</v>
      </c>
      <c r="P195" s="159">
        <v>0</v>
      </c>
      <c r="Q195" s="159">
        <f>ROUND(E195*P195,2)</f>
        <v>0</v>
      </c>
      <c r="R195" s="160"/>
      <c r="S195" s="160" t="s">
        <v>173</v>
      </c>
      <c r="T195" s="160" t="s">
        <v>173</v>
      </c>
      <c r="U195" s="160">
        <v>1.173</v>
      </c>
      <c r="V195" s="160">
        <f>ROUND(E195*U195,2)</f>
        <v>10.56</v>
      </c>
      <c r="W195" s="160"/>
      <c r="X195" s="160" t="s">
        <v>174</v>
      </c>
      <c r="Y195" s="149"/>
      <c r="Z195" s="149"/>
      <c r="AA195" s="149"/>
      <c r="AB195" s="149"/>
      <c r="AC195" s="149"/>
      <c r="AD195" s="149"/>
      <c r="AE195" s="149"/>
      <c r="AF195" s="149"/>
      <c r="AG195" s="149" t="s">
        <v>175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56"/>
      <c r="B196" s="157"/>
      <c r="C196" s="188" t="s">
        <v>418</v>
      </c>
      <c r="D196" s="162"/>
      <c r="E196" s="163">
        <v>9</v>
      </c>
      <c r="F196" s="160"/>
      <c r="G196" s="160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49"/>
      <c r="Z196" s="149"/>
      <c r="AA196" s="149"/>
      <c r="AB196" s="149"/>
      <c r="AC196" s="149"/>
      <c r="AD196" s="149"/>
      <c r="AE196" s="149"/>
      <c r="AF196" s="149"/>
      <c r="AG196" s="149" t="s">
        <v>177</v>
      </c>
      <c r="AH196" s="149">
        <v>0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73">
        <v>75</v>
      </c>
      <c r="B197" s="174" t="s">
        <v>419</v>
      </c>
      <c r="C197" s="187" t="s">
        <v>420</v>
      </c>
      <c r="D197" s="175" t="s">
        <v>242</v>
      </c>
      <c r="E197" s="176">
        <v>7</v>
      </c>
      <c r="F197" s="177"/>
      <c r="G197" s="178">
        <f>ROUND(E197*F197,2)</f>
        <v>0</v>
      </c>
      <c r="H197" s="161"/>
      <c r="I197" s="160">
        <f>ROUND(E197*H197,2)</f>
        <v>0</v>
      </c>
      <c r="J197" s="161"/>
      <c r="K197" s="160">
        <f>ROUND(E197*J197,2)</f>
        <v>0</v>
      </c>
      <c r="L197" s="160">
        <v>21</v>
      </c>
      <c r="M197" s="160">
        <f>G197*(1+L197/100)</f>
        <v>0</v>
      </c>
      <c r="N197" s="159">
        <v>1.31E-3</v>
      </c>
      <c r="O197" s="159">
        <f>ROUND(E197*N197,2)</f>
        <v>0.01</v>
      </c>
      <c r="P197" s="159">
        <v>0</v>
      </c>
      <c r="Q197" s="159">
        <f>ROUND(E197*P197,2)</f>
        <v>0</v>
      </c>
      <c r="R197" s="160"/>
      <c r="S197" s="160" t="s">
        <v>173</v>
      </c>
      <c r="T197" s="160" t="s">
        <v>173</v>
      </c>
      <c r="U197" s="160">
        <v>0.79700000000000004</v>
      </c>
      <c r="V197" s="160">
        <f>ROUND(E197*U197,2)</f>
        <v>5.58</v>
      </c>
      <c r="W197" s="160"/>
      <c r="X197" s="160" t="s">
        <v>174</v>
      </c>
      <c r="Y197" s="149"/>
      <c r="Z197" s="149"/>
      <c r="AA197" s="149"/>
      <c r="AB197" s="149"/>
      <c r="AC197" s="149"/>
      <c r="AD197" s="149"/>
      <c r="AE197" s="149"/>
      <c r="AF197" s="149"/>
      <c r="AG197" s="149" t="s">
        <v>175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56"/>
      <c r="B198" s="157"/>
      <c r="C198" s="188" t="s">
        <v>421</v>
      </c>
      <c r="D198" s="162"/>
      <c r="E198" s="163">
        <v>7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49"/>
      <c r="Z198" s="149"/>
      <c r="AA198" s="149"/>
      <c r="AB198" s="149"/>
      <c r="AC198" s="149"/>
      <c r="AD198" s="149"/>
      <c r="AE198" s="149"/>
      <c r="AF198" s="149"/>
      <c r="AG198" s="149" t="s">
        <v>177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73">
        <v>76</v>
      </c>
      <c r="B199" s="174" t="s">
        <v>422</v>
      </c>
      <c r="C199" s="187" t="s">
        <v>423</v>
      </c>
      <c r="D199" s="175" t="s">
        <v>242</v>
      </c>
      <c r="E199" s="176">
        <v>2.7</v>
      </c>
      <c r="F199" s="177"/>
      <c r="G199" s="178">
        <f>ROUND(E199*F199,2)</f>
        <v>0</v>
      </c>
      <c r="H199" s="161"/>
      <c r="I199" s="160">
        <f>ROUND(E199*H199,2)</f>
        <v>0</v>
      </c>
      <c r="J199" s="161"/>
      <c r="K199" s="160">
        <f>ROUND(E199*J199,2)</f>
        <v>0</v>
      </c>
      <c r="L199" s="160">
        <v>21</v>
      </c>
      <c r="M199" s="160">
        <f>G199*(1+L199/100)</f>
        <v>0</v>
      </c>
      <c r="N199" s="159">
        <v>2.5200000000000001E-3</v>
      </c>
      <c r="O199" s="159">
        <f>ROUND(E199*N199,2)</f>
        <v>0.01</v>
      </c>
      <c r="P199" s="159">
        <v>0</v>
      </c>
      <c r="Q199" s="159">
        <f>ROUND(E199*P199,2)</f>
        <v>0</v>
      </c>
      <c r="R199" s="160"/>
      <c r="S199" s="160" t="s">
        <v>173</v>
      </c>
      <c r="T199" s="160" t="s">
        <v>173</v>
      </c>
      <c r="U199" s="160">
        <v>0.8</v>
      </c>
      <c r="V199" s="160">
        <f>ROUND(E199*U199,2)</f>
        <v>2.16</v>
      </c>
      <c r="W199" s="160"/>
      <c r="X199" s="160" t="s">
        <v>174</v>
      </c>
      <c r="Y199" s="149"/>
      <c r="Z199" s="149"/>
      <c r="AA199" s="149"/>
      <c r="AB199" s="149"/>
      <c r="AC199" s="149"/>
      <c r="AD199" s="149"/>
      <c r="AE199" s="149"/>
      <c r="AF199" s="149"/>
      <c r="AG199" s="149" t="s">
        <v>175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">
      <c r="A200" s="156"/>
      <c r="B200" s="157"/>
      <c r="C200" s="188" t="s">
        <v>424</v>
      </c>
      <c r="D200" s="162"/>
      <c r="E200" s="163">
        <v>2.7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49"/>
      <c r="Z200" s="149"/>
      <c r="AA200" s="149"/>
      <c r="AB200" s="149"/>
      <c r="AC200" s="149"/>
      <c r="AD200" s="149"/>
      <c r="AE200" s="149"/>
      <c r="AF200" s="149"/>
      <c r="AG200" s="149" t="s">
        <v>177</v>
      </c>
      <c r="AH200" s="149">
        <v>0</v>
      </c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3">
        <v>77</v>
      </c>
      <c r="B201" s="174" t="s">
        <v>425</v>
      </c>
      <c r="C201" s="187" t="s">
        <v>426</v>
      </c>
      <c r="D201" s="175" t="s">
        <v>210</v>
      </c>
      <c r="E201" s="176">
        <v>5</v>
      </c>
      <c r="F201" s="177"/>
      <c r="G201" s="178">
        <f>ROUND(E201*F201,2)</f>
        <v>0</v>
      </c>
      <c r="H201" s="161"/>
      <c r="I201" s="160">
        <f>ROUND(E201*H201,2)</f>
        <v>0</v>
      </c>
      <c r="J201" s="161"/>
      <c r="K201" s="160">
        <f>ROUND(E201*J201,2)</f>
        <v>0</v>
      </c>
      <c r="L201" s="160">
        <v>21</v>
      </c>
      <c r="M201" s="160">
        <f>G201*(1+L201/100)</f>
        <v>0</v>
      </c>
      <c r="N201" s="159">
        <v>0</v>
      </c>
      <c r="O201" s="159">
        <f>ROUND(E201*N201,2)</f>
        <v>0</v>
      </c>
      <c r="P201" s="159">
        <v>0</v>
      </c>
      <c r="Q201" s="159">
        <f>ROUND(E201*P201,2)</f>
        <v>0</v>
      </c>
      <c r="R201" s="160"/>
      <c r="S201" s="160" t="s">
        <v>173</v>
      </c>
      <c r="T201" s="160" t="s">
        <v>173</v>
      </c>
      <c r="U201" s="160">
        <v>0.17399999999999999</v>
      </c>
      <c r="V201" s="160">
        <f>ROUND(E201*U201,2)</f>
        <v>0.87</v>
      </c>
      <c r="W201" s="160"/>
      <c r="X201" s="160" t="s">
        <v>174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175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56"/>
      <c r="B202" s="157"/>
      <c r="C202" s="188" t="s">
        <v>427</v>
      </c>
      <c r="D202" s="162"/>
      <c r="E202" s="163">
        <v>5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49"/>
      <c r="Z202" s="149"/>
      <c r="AA202" s="149"/>
      <c r="AB202" s="149"/>
      <c r="AC202" s="149"/>
      <c r="AD202" s="149"/>
      <c r="AE202" s="149"/>
      <c r="AF202" s="149"/>
      <c r="AG202" s="149" t="s">
        <v>177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73">
        <v>78</v>
      </c>
      <c r="B203" s="174" t="s">
        <v>428</v>
      </c>
      <c r="C203" s="187" t="s">
        <v>429</v>
      </c>
      <c r="D203" s="175" t="s">
        <v>210</v>
      </c>
      <c r="E203" s="176">
        <v>4</v>
      </c>
      <c r="F203" s="177"/>
      <c r="G203" s="178">
        <f>ROUND(E203*F203,2)</f>
        <v>0</v>
      </c>
      <c r="H203" s="161"/>
      <c r="I203" s="160">
        <f>ROUND(E203*H203,2)</f>
        <v>0</v>
      </c>
      <c r="J203" s="161"/>
      <c r="K203" s="160">
        <f>ROUND(E203*J203,2)</f>
        <v>0</v>
      </c>
      <c r="L203" s="160">
        <v>21</v>
      </c>
      <c r="M203" s="160">
        <f>G203*(1+L203/100)</f>
        <v>0</v>
      </c>
      <c r="N203" s="159">
        <v>0</v>
      </c>
      <c r="O203" s="159">
        <f>ROUND(E203*N203,2)</f>
        <v>0</v>
      </c>
      <c r="P203" s="159">
        <v>0</v>
      </c>
      <c r="Q203" s="159">
        <f>ROUND(E203*P203,2)</f>
        <v>0</v>
      </c>
      <c r="R203" s="160"/>
      <c r="S203" s="160" t="s">
        <v>173</v>
      </c>
      <c r="T203" s="160" t="s">
        <v>173</v>
      </c>
      <c r="U203" s="160">
        <v>0.26</v>
      </c>
      <c r="V203" s="160">
        <f>ROUND(E203*U203,2)</f>
        <v>1.04</v>
      </c>
      <c r="W203" s="160"/>
      <c r="X203" s="160" t="s">
        <v>174</v>
      </c>
      <c r="Y203" s="149"/>
      <c r="Z203" s="149"/>
      <c r="AA203" s="149"/>
      <c r="AB203" s="149"/>
      <c r="AC203" s="149"/>
      <c r="AD203" s="149"/>
      <c r="AE203" s="149"/>
      <c r="AF203" s="149"/>
      <c r="AG203" s="149" t="s">
        <v>175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56"/>
      <c r="B204" s="157"/>
      <c r="C204" s="188" t="s">
        <v>74</v>
      </c>
      <c r="D204" s="162"/>
      <c r="E204" s="163">
        <v>4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49"/>
      <c r="Z204" s="149"/>
      <c r="AA204" s="149"/>
      <c r="AB204" s="149"/>
      <c r="AC204" s="149"/>
      <c r="AD204" s="149"/>
      <c r="AE204" s="149"/>
      <c r="AF204" s="149"/>
      <c r="AG204" s="149" t="s">
        <v>177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73">
        <v>79</v>
      </c>
      <c r="B205" s="174" t="s">
        <v>319</v>
      </c>
      <c r="C205" s="187" t="s">
        <v>320</v>
      </c>
      <c r="D205" s="175" t="s">
        <v>321</v>
      </c>
      <c r="E205" s="176">
        <v>25</v>
      </c>
      <c r="F205" s="177"/>
      <c r="G205" s="178">
        <f>ROUND(E205*F205,2)</f>
        <v>0</v>
      </c>
      <c r="H205" s="161"/>
      <c r="I205" s="160">
        <f>ROUND(E205*H205,2)</f>
        <v>0</v>
      </c>
      <c r="J205" s="161"/>
      <c r="K205" s="160">
        <f>ROUND(E205*J205,2)</f>
        <v>0</v>
      </c>
      <c r="L205" s="160">
        <v>21</v>
      </c>
      <c r="M205" s="160">
        <f>G205*(1+L205/100)</f>
        <v>0</v>
      </c>
      <c r="N205" s="159">
        <v>0</v>
      </c>
      <c r="O205" s="159">
        <f>ROUND(E205*N205,2)</f>
        <v>0</v>
      </c>
      <c r="P205" s="159">
        <v>0</v>
      </c>
      <c r="Q205" s="159">
        <f>ROUND(E205*P205,2)</f>
        <v>0</v>
      </c>
      <c r="R205" s="160" t="s">
        <v>322</v>
      </c>
      <c r="S205" s="160" t="s">
        <v>173</v>
      </c>
      <c r="T205" s="160" t="s">
        <v>173</v>
      </c>
      <c r="U205" s="160">
        <v>1</v>
      </c>
      <c r="V205" s="160">
        <f>ROUND(E205*U205,2)</f>
        <v>25</v>
      </c>
      <c r="W205" s="160"/>
      <c r="X205" s="160" t="s">
        <v>323</v>
      </c>
      <c r="Y205" s="149"/>
      <c r="Z205" s="149"/>
      <c r="AA205" s="149"/>
      <c r="AB205" s="149"/>
      <c r="AC205" s="149"/>
      <c r="AD205" s="149"/>
      <c r="AE205" s="149"/>
      <c r="AF205" s="149"/>
      <c r="AG205" s="149" t="s">
        <v>324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56"/>
      <c r="B206" s="157"/>
      <c r="C206" s="188" t="s">
        <v>430</v>
      </c>
      <c r="D206" s="162"/>
      <c r="E206" s="163">
        <v>10</v>
      </c>
      <c r="F206" s="160"/>
      <c r="G206" s="160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49"/>
      <c r="Z206" s="149"/>
      <c r="AA206" s="149"/>
      <c r="AB206" s="149"/>
      <c r="AC206" s="149"/>
      <c r="AD206" s="149"/>
      <c r="AE206" s="149"/>
      <c r="AF206" s="149"/>
      <c r="AG206" s="149" t="s">
        <v>177</v>
      </c>
      <c r="AH206" s="149">
        <v>0</v>
      </c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56"/>
      <c r="B207" s="157"/>
      <c r="C207" s="188" t="s">
        <v>431</v>
      </c>
      <c r="D207" s="162"/>
      <c r="E207" s="163">
        <v>15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49"/>
      <c r="Z207" s="149"/>
      <c r="AA207" s="149"/>
      <c r="AB207" s="149"/>
      <c r="AC207" s="149"/>
      <c r="AD207" s="149"/>
      <c r="AE207" s="149"/>
      <c r="AF207" s="149"/>
      <c r="AG207" s="149" t="s">
        <v>177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73">
        <v>80</v>
      </c>
      <c r="B208" s="174" t="s">
        <v>432</v>
      </c>
      <c r="C208" s="187" t="s">
        <v>433</v>
      </c>
      <c r="D208" s="175" t="s">
        <v>210</v>
      </c>
      <c r="E208" s="176">
        <v>1</v>
      </c>
      <c r="F208" s="177"/>
      <c r="G208" s="178">
        <f>ROUND(E208*F208,2)</f>
        <v>0</v>
      </c>
      <c r="H208" s="161"/>
      <c r="I208" s="160">
        <f>ROUND(E208*H208,2)</f>
        <v>0</v>
      </c>
      <c r="J208" s="161"/>
      <c r="K208" s="160">
        <f>ROUND(E208*J208,2)</f>
        <v>0</v>
      </c>
      <c r="L208" s="160">
        <v>21</v>
      </c>
      <c r="M208" s="160">
        <f>G208*(1+L208/100)</f>
        <v>0</v>
      </c>
      <c r="N208" s="159">
        <v>3.8000000000000002E-4</v>
      </c>
      <c r="O208" s="159">
        <f>ROUND(E208*N208,2)</f>
        <v>0</v>
      </c>
      <c r="P208" s="159">
        <v>0</v>
      </c>
      <c r="Q208" s="159">
        <f>ROUND(E208*P208,2)</f>
        <v>0</v>
      </c>
      <c r="R208" s="160" t="s">
        <v>200</v>
      </c>
      <c r="S208" s="160" t="s">
        <v>173</v>
      </c>
      <c r="T208" s="160" t="s">
        <v>173</v>
      </c>
      <c r="U208" s="160">
        <v>0</v>
      </c>
      <c r="V208" s="160">
        <f>ROUND(E208*U208,2)</f>
        <v>0</v>
      </c>
      <c r="W208" s="160"/>
      <c r="X208" s="160" t="s">
        <v>201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202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56"/>
      <c r="B209" s="157"/>
      <c r="C209" s="188" t="s">
        <v>434</v>
      </c>
      <c r="D209" s="162"/>
      <c r="E209" s="163">
        <v>1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49"/>
      <c r="Z209" s="149"/>
      <c r="AA209" s="149"/>
      <c r="AB209" s="149"/>
      <c r="AC209" s="149"/>
      <c r="AD209" s="149"/>
      <c r="AE209" s="149"/>
      <c r="AF209" s="149"/>
      <c r="AG209" s="149" t="s">
        <v>177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56">
        <v>81</v>
      </c>
      <c r="B210" s="157" t="s">
        <v>435</v>
      </c>
      <c r="C210" s="190" t="s">
        <v>436</v>
      </c>
      <c r="D210" s="158" t="s">
        <v>0</v>
      </c>
      <c r="E210" s="185"/>
      <c r="F210" s="161"/>
      <c r="G210" s="160">
        <f>ROUND(E210*F210,2)</f>
        <v>0</v>
      </c>
      <c r="H210" s="161"/>
      <c r="I210" s="160">
        <f>ROUND(E210*H210,2)</f>
        <v>0</v>
      </c>
      <c r="J210" s="161"/>
      <c r="K210" s="160">
        <f>ROUND(E210*J210,2)</f>
        <v>0</v>
      </c>
      <c r="L210" s="160">
        <v>21</v>
      </c>
      <c r="M210" s="160">
        <f>G210*(1+L210/100)</f>
        <v>0</v>
      </c>
      <c r="N210" s="159">
        <v>0</v>
      </c>
      <c r="O210" s="159">
        <f>ROUND(E210*N210,2)</f>
        <v>0</v>
      </c>
      <c r="P210" s="159">
        <v>0</v>
      </c>
      <c r="Q210" s="159">
        <f>ROUND(E210*P210,2)</f>
        <v>0</v>
      </c>
      <c r="R210" s="160"/>
      <c r="S210" s="160" t="s">
        <v>173</v>
      </c>
      <c r="T210" s="160" t="s">
        <v>173</v>
      </c>
      <c r="U210" s="160">
        <v>0</v>
      </c>
      <c r="V210" s="160">
        <f>ROUND(E210*U210,2)</f>
        <v>0</v>
      </c>
      <c r="W210" s="160"/>
      <c r="X210" s="160" t="s">
        <v>371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372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x14ac:dyDescent="0.2">
      <c r="A211" s="166" t="s">
        <v>168</v>
      </c>
      <c r="B211" s="167" t="s">
        <v>102</v>
      </c>
      <c r="C211" s="186" t="s">
        <v>103</v>
      </c>
      <c r="D211" s="168"/>
      <c r="E211" s="169"/>
      <c r="F211" s="170"/>
      <c r="G211" s="171">
        <f>SUMIF(AG212:AG253,"&lt;&gt;NOR",G212:G253)</f>
        <v>0</v>
      </c>
      <c r="H211" s="165"/>
      <c r="I211" s="165">
        <f>SUM(I212:I253)</f>
        <v>0</v>
      </c>
      <c r="J211" s="165"/>
      <c r="K211" s="165">
        <f>SUM(K212:K253)</f>
        <v>0</v>
      </c>
      <c r="L211" s="165"/>
      <c r="M211" s="165">
        <f>SUM(M212:M253)</f>
        <v>0</v>
      </c>
      <c r="N211" s="164"/>
      <c r="O211" s="164">
        <f>SUM(O212:O253)</f>
        <v>0.26</v>
      </c>
      <c r="P211" s="164"/>
      <c r="Q211" s="164">
        <f>SUM(Q212:Q253)</f>
        <v>0</v>
      </c>
      <c r="R211" s="165"/>
      <c r="S211" s="165"/>
      <c r="T211" s="165"/>
      <c r="U211" s="165"/>
      <c r="V211" s="165">
        <f>SUM(V212:V253)</f>
        <v>86.44</v>
      </c>
      <c r="W211" s="165"/>
      <c r="X211" s="165"/>
      <c r="AG211" t="s">
        <v>169</v>
      </c>
    </row>
    <row r="212" spans="1:60" outlineLevel="1" x14ac:dyDescent="0.2">
      <c r="A212" s="173">
        <v>82</v>
      </c>
      <c r="B212" s="174" t="s">
        <v>437</v>
      </c>
      <c r="C212" s="187" t="s">
        <v>438</v>
      </c>
      <c r="D212" s="175" t="s">
        <v>210</v>
      </c>
      <c r="E212" s="176">
        <v>1</v>
      </c>
      <c r="F212" s="177"/>
      <c r="G212" s="178">
        <f>ROUND(E212*F212,2)</f>
        <v>0</v>
      </c>
      <c r="H212" s="161"/>
      <c r="I212" s="160">
        <f>ROUND(E212*H212,2)</f>
        <v>0</v>
      </c>
      <c r="J212" s="161"/>
      <c r="K212" s="160">
        <f>ROUND(E212*J212,2)</f>
        <v>0</v>
      </c>
      <c r="L212" s="160">
        <v>21</v>
      </c>
      <c r="M212" s="160">
        <f>G212*(1+L212/100)</f>
        <v>0</v>
      </c>
      <c r="N212" s="159">
        <v>6.0200000000000002E-3</v>
      </c>
      <c r="O212" s="159">
        <f>ROUND(E212*N212,2)</f>
        <v>0.01</v>
      </c>
      <c r="P212" s="159">
        <v>0</v>
      </c>
      <c r="Q212" s="159">
        <f>ROUND(E212*P212,2)</f>
        <v>0</v>
      </c>
      <c r="R212" s="160"/>
      <c r="S212" s="160" t="s">
        <v>173</v>
      </c>
      <c r="T212" s="160" t="s">
        <v>173</v>
      </c>
      <c r="U212" s="160">
        <v>0.69899999999999995</v>
      </c>
      <c r="V212" s="160">
        <f>ROUND(E212*U212,2)</f>
        <v>0.7</v>
      </c>
      <c r="W212" s="160"/>
      <c r="X212" s="160" t="s">
        <v>174</v>
      </c>
      <c r="Y212" s="149"/>
      <c r="Z212" s="149"/>
      <c r="AA212" s="149"/>
      <c r="AB212" s="149"/>
      <c r="AC212" s="149"/>
      <c r="AD212" s="149"/>
      <c r="AE212" s="149"/>
      <c r="AF212" s="149"/>
      <c r="AG212" s="149" t="s">
        <v>175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56"/>
      <c r="B213" s="157"/>
      <c r="C213" s="188" t="s">
        <v>70</v>
      </c>
      <c r="D213" s="162"/>
      <c r="E213" s="163">
        <v>1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49"/>
      <c r="Z213" s="149"/>
      <c r="AA213" s="149"/>
      <c r="AB213" s="149"/>
      <c r="AC213" s="149"/>
      <c r="AD213" s="149"/>
      <c r="AE213" s="149"/>
      <c r="AF213" s="149"/>
      <c r="AG213" s="149" t="s">
        <v>177</v>
      </c>
      <c r="AH213" s="149">
        <v>0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1" x14ac:dyDescent="0.2">
      <c r="A214" s="179">
        <v>83</v>
      </c>
      <c r="B214" s="180" t="s">
        <v>439</v>
      </c>
      <c r="C214" s="189" t="s">
        <v>440</v>
      </c>
      <c r="D214" s="181" t="s">
        <v>210</v>
      </c>
      <c r="E214" s="182">
        <v>1</v>
      </c>
      <c r="F214" s="183"/>
      <c r="G214" s="184">
        <f>ROUND(E214*F214,2)</f>
        <v>0</v>
      </c>
      <c r="H214" s="161"/>
      <c r="I214" s="160">
        <f>ROUND(E214*H214,2)</f>
        <v>0</v>
      </c>
      <c r="J214" s="161"/>
      <c r="K214" s="160">
        <f>ROUND(E214*J214,2)</f>
        <v>0</v>
      </c>
      <c r="L214" s="160">
        <v>21</v>
      </c>
      <c r="M214" s="160">
        <f>G214*(1+L214/100)</f>
        <v>0</v>
      </c>
      <c r="N214" s="159">
        <v>3.2000000000000003E-4</v>
      </c>
      <c r="O214" s="159">
        <f>ROUND(E214*N214,2)</f>
        <v>0</v>
      </c>
      <c r="P214" s="159">
        <v>0</v>
      </c>
      <c r="Q214" s="159">
        <f>ROUND(E214*P214,2)</f>
        <v>0</v>
      </c>
      <c r="R214" s="160"/>
      <c r="S214" s="160" t="s">
        <v>173</v>
      </c>
      <c r="T214" s="160" t="s">
        <v>173</v>
      </c>
      <c r="U214" s="160">
        <v>0.35099999999999998</v>
      </c>
      <c r="V214" s="160">
        <f>ROUND(E214*U214,2)</f>
        <v>0.35</v>
      </c>
      <c r="W214" s="160"/>
      <c r="X214" s="160" t="s">
        <v>174</v>
      </c>
      <c r="Y214" s="149"/>
      <c r="Z214" s="149"/>
      <c r="AA214" s="149"/>
      <c r="AB214" s="149"/>
      <c r="AC214" s="149"/>
      <c r="AD214" s="149"/>
      <c r="AE214" s="149"/>
      <c r="AF214" s="149"/>
      <c r="AG214" s="149" t="s">
        <v>175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73">
        <v>84</v>
      </c>
      <c r="B215" s="174" t="s">
        <v>441</v>
      </c>
      <c r="C215" s="187" t="s">
        <v>442</v>
      </c>
      <c r="D215" s="175" t="s">
        <v>242</v>
      </c>
      <c r="E215" s="176">
        <v>14</v>
      </c>
      <c r="F215" s="177"/>
      <c r="G215" s="178">
        <f>ROUND(E215*F215,2)</f>
        <v>0</v>
      </c>
      <c r="H215" s="161"/>
      <c r="I215" s="160">
        <f>ROUND(E215*H215,2)</f>
        <v>0</v>
      </c>
      <c r="J215" s="161"/>
      <c r="K215" s="160">
        <f>ROUND(E215*J215,2)</f>
        <v>0</v>
      </c>
      <c r="L215" s="160">
        <v>21</v>
      </c>
      <c r="M215" s="160">
        <f>G215*(1+L215/100)</f>
        <v>0</v>
      </c>
      <c r="N215" s="159">
        <v>5.9000000000000003E-4</v>
      </c>
      <c r="O215" s="159">
        <f>ROUND(E215*N215,2)</f>
        <v>0.01</v>
      </c>
      <c r="P215" s="159">
        <v>0</v>
      </c>
      <c r="Q215" s="159">
        <f>ROUND(E215*P215,2)</f>
        <v>0</v>
      </c>
      <c r="R215" s="160"/>
      <c r="S215" s="160" t="s">
        <v>173</v>
      </c>
      <c r="T215" s="160" t="s">
        <v>173</v>
      </c>
      <c r="U215" s="160">
        <v>0.755</v>
      </c>
      <c r="V215" s="160">
        <f>ROUND(E215*U215,2)</f>
        <v>10.57</v>
      </c>
      <c r="W215" s="160"/>
      <c r="X215" s="160" t="s">
        <v>174</v>
      </c>
      <c r="Y215" s="149"/>
      <c r="Z215" s="149"/>
      <c r="AA215" s="149"/>
      <c r="AB215" s="149"/>
      <c r="AC215" s="149"/>
      <c r="AD215" s="149"/>
      <c r="AE215" s="149"/>
      <c r="AF215" s="149"/>
      <c r="AG215" s="149" t="s">
        <v>175</v>
      </c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56"/>
      <c r="B216" s="157"/>
      <c r="C216" s="188" t="s">
        <v>443</v>
      </c>
      <c r="D216" s="162"/>
      <c r="E216" s="163">
        <v>9</v>
      </c>
      <c r="F216" s="160"/>
      <c r="G216" s="160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49"/>
      <c r="Z216" s="149"/>
      <c r="AA216" s="149"/>
      <c r="AB216" s="149"/>
      <c r="AC216" s="149"/>
      <c r="AD216" s="149"/>
      <c r="AE216" s="149"/>
      <c r="AF216" s="149"/>
      <c r="AG216" s="149" t="s">
        <v>177</v>
      </c>
      <c r="AH216" s="149">
        <v>0</v>
      </c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">
      <c r="A217" s="156"/>
      <c r="B217" s="157"/>
      <c r="C217" s="188" t="s">
        <v>427</v>
      </c>
      <c r="D217" s="162"/>
      <c r="E217" s="163">
        <v>5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49"/>
      <c r="Z217" s="149"/>
      <c r="AA217" s="149"/>
      <c r="AB217" s="149"/>
      <c r="AC217" s="149"/>
      <c r="AD217" s="149"/>
      <c r="AE217" s="149"/>
      <c r="AF217" s="149"/>
      <c r="AG217" s="149" t="s">
        <v>177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">
      <c r="A218" s="173">
        <v>85</v>
      </c>
      <c r="B218" s="174" t="s">
        <v>444</v>
      </c>
      <c r="C218" s="187" t="s">
        <v>445</v>
      </c>
      <c r="D218" s="175" t="s">
        <v>242</v>
      </c>
      <c r="E218" s="176">
        <v>36</v>
      </c>
      <c r="F218" s="177"/>
      <c r="G218" s="178">
        <f>ROUND(E218*F218,2)</f>
        <v>0</v>
      </c>
      <c r="H218" s="161"/>
      <c r="I218" s="160">
        <f>ROUND(E218*H218,2)</f>
        <v>0</v>
      </c>
      <c r="J218" s="161"/>
      <c r="K218" s="160">
        <f>ROUND(E218*J218,2)</f>
        <v>0</v>
      </c>
      <c r="L218" s="160">
        <v>21</v>
      </c>
      <c r="M218" s="160">
        <f>G218*(1+L218/100)</f>
        <v>0</v>
      </c>
      <c r="N218" s="159">
        <v>3.9899999999999996E-3</v>
      </c>
      <c r="O218" s="159">
        <f>ROUND(E218*N218,2)</f>
        <v>0.14000000000000001</v>
      </c>
      <c r="P218" s="159">
        <v>0</v>
      </c>
      <c r="Q218" s="159">
        <f>ROUND(E218*P218,2)</f>
        <v>0</v>
      </c>
      <c r="R218" s="160"/>
      <c r="S218" s="160" t="s">
        <v>173</v>
      </c>
      <c r="T218" s="160" t="s">
        <v>173</v>
      </c>
      <c r="U218" s="160">
        <v>0.54290000000000005</v>
      </c>
      <c r="V218" s="160">
        <f>ROUND(E218*U218,2)</f>
        <v>19.54</v>
      </c>
      <c r="W218" s="160"/>
      <c r="X218" s="160" t="s">
        <v>174</v>
      </c>
      <c r="Y218" s="149"/>
      <c r="Z218" s="149"/>
      <c r="AA218" s="149"/>
      <c r="AB218" s="149"/>
      <c r="AC218" s="149"/>
      <c r="AD218" s="149"/>
      <c r="AE218" s="149"/>
      <c r="AF218" s="149"/>
      <c r="AG218" s="149" t="s">
        <v>175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">
      <c r="A219" s="156"/>
      <c r="B219" s="157"/>
      <c r="C219" s="188" t="s">
        <v>446</v>
      </c>
      <c r="D219" s="162"/>
      <c r="E219" s="163">
        <v>16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49"/>
      <c r="Z219" s="149"/>
      <c r="AA219" s="149"/>
      <c r="AB219" s="149"/>
      <c r="AC219" s="149"/>
      <c r="AD219" s="149"/>
      <c r="AE219" s="149"/>
      <c r="AF219" s="149"/>
      <c r="AG219" s="149" t="s">
        <v>177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1" x14ac:dyDescent="0.2">
      <c r="A220" s="156"/>
      <c r="B220" s="157"/>
      <c r="C220" s="188" t="s">
        <v>447</v>
      </c>
      <c r="D220" s="162"/>
      <c r="E220" s="163">
        <v>17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49"/>
      <c r="Z220" s="149"/>
      <c r="AA220" s="149"/>
      <c r="AB220" s="149"/>
      <c r="AC220" s="149"/>
      <c r="AD220" s="149"/>
      <c r="AE220" s="149"/>
      <c r="AF220" s="149"/>
      <c r="AG220" s="149" t="s">
        <v>177</v>
      </c>
      <c r="AH220" s="149">
        <v>0</v>
      </c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">
      <c r="A221" s="156"/>
      <c r="B221" s="157"/>
      <c r="C221" s="188" t="s">
        <v>448</v>
      </c>
      <c r="D221" s="162"/>
      <c r="E221" s="163">
        <v>3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49"/>
      <c r="Z221" s="149"/>
      <c r="AA221" s="149"/>
      <c r="AB221" s="149"/>
      <c r="AC221" s="149"/>
      <c r="AD221" s="149"/>
      <c r="AE221" s="149"/>
      <c r="AF221" s="149"/>
      <c r="AG221" s="149" t="s">
        <v>177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73">
        <v>86</v>
      </c>
      <c r="B222" s="174" t="s">
        <v>449</v>
      </c>
      <c r="C222" s="187" t="s">
        <v>450</v>
      </c>
      <c r="D222" s="175" t="s">
        <v>242</v>
      </c>
      <c r="E222" s="176">
        <v>14</v>
      </c>
      <c r="F222" s="177"/>
      <c r="G222" s="178">
        <f>ROUND(E222*F222,2)</f>
        <v>0</v>
      </c>
      <c r="H222" s="161"/>
      <c r="I222" s="160">
        <f>ROUND(E222*H222,2)</f>
        <v>0</v>
      </c>
      <c r="J222" s="161"/>
      <c r="K222" s="160">
        <f>ROUND(E222*J222,2)</f>
        <v>0</v>
      </c>
      <c r="L222" s="160">
        <v>21</v>
      </c>
      <c r="M222" s="160">
        <f>G222*(1+L222/100)</f>
        <v>0</v>
      </c>
      <c r="N222" s="159">
        <v>5.1799999999999997E-3</v>
      </c>
      <c r="O222" s="159">
        <f>ROUND(E222*N222,2)</f>
        <v>7.0000000000000007E-2</v>
      </c>
      <c r="P222" s="159">
        <v>0</v>
      </c>
      <c r="Q222" s="159">
        <f>ROUND(E222*P222,2)</f>
        <v>0</v>
      </c>
      <c r="R222" s="160"/>
      <c r="S222" s="160" t="s">
        <v>173</v>
      </c>
      <c r="T222" s="160" t="s">
        <v>173</v>
      </c>
      <c r="U222" s="160">
        <v>0.63</v>
      </c>
      <c r="V222" s="160">
        <f>ROUND(E222*U222,2)</f>
        <v>8.82</v>
      </c>
      <c r="W222" s="160"/>
      <c r="X222" s="160" t="s">
        <v>174</v>
      </c>
      <c r="Y222" s="149"/>
      <c r="Z222" s="149"/>
      <c r="AA222" s="149"/>
      <c r="AB222" s="149"/>
      <c r="AC222" s="149"/>
      <c r="AD222" s="149"/>
      <c r="AE222" s="149"/>
      <c r="AF222" s="149"/>
      <c r="AG222" s="149" t="s">
        <v>175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">
      <c r="A223" s="156"/>
      <c r="B223" s="157"/>
      <c r="C223" s="188" t="s">
        <v>451</v>
      </c>
      <c r="D223" s="162"/>
      <c r="E223" s="163">
        <v>14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49"/>
      <c r="Z223" s="149"/>
      <c r="AA223" s="149"/>
      <c r="AB223" s="149"/>
      <c r="AC223" s="149"/>
      <c r="AD223" s="149"/>
      <c r="AE223" s="149"/>
      <c r="AF223" s="149"/>
      <c r="AG223" s="149" t="s">
        <v>177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73">
        <v>87</v>
      </c>
      <c r="B224" s="174" t="s">
        <v>452</v>
      </c>
      <c r="C224" s="187" t="s">
        <v>453</v>
      </c>
      <c r="D224" s="175" t="s">
        <v>210</v>
      </c>
      <c r="E224" s="176">
        <v>6</v>
      </c>
      <c r="F224" s="177"/>
      <c r="G224" s="178">
        <f>ROUND(E224*F224,2)</f>
        <v>0</v>
      </c>
      <c r="H224" s="161"/>
      <c r="I224" s="160">
        <f>ROUND(E224*H224,2)</f>
        <v>0</v>
      </c>
      <c r="J224" s="161"/>
      <c r="K224" s="160">
        <f>ROUND(E224*J224,2)</f>
        <v>0</v>
      </c>
      <c r="L224" s="160">
        <v>21</v>
      </c>
      <c r="M224" s="160">
        <f>G224*(1+L224/100)</f>
        <v>0</v>
      </c>
      <c r="N224" s="159">
        <v>2.7999999999999998E-4</v>
      </c>
      <c r="O224" s="159">
        <f>ROUND(E224*N224,2)</f>
        <v>0</v>
      </c>
      <c r="P224" s="159">
        <v>0</v>
      </c>
      <c r="Q224" s="159">
        <f>ROUND(E224*P224,2)</f>
        <v>0</v>
      </c>
      <c r="R224" s="160"/>
      <c r="S224" s="160" t="s">
        <v>173</v>
      </c>
      <c r="T224" s="160" t="s">
        <v>173</v>
      </c>
      <c r="U224" s="160">
        <v>0.3266</v>
      </c>
      <c r="V224" s="160">
        <f>ROUND(E224*U224,2)</f>
        <v>1.96</v>
      </c>
      <c r="W224" s="160"/>
      <c r="X224" s="160" t="s">
        <v>174</v>
      </c>
      <c r="Y224" s="149"/>
      <c r="Z224" s="149"/>
      <c r="AA224" s="149"/>
      <c r="AB224" s="149"/>
      <c r="AC224" s="149"/>
      <c r="AD224" s="149"/>
      <c r="AE224" s="149"/>
      <c r="AF224" s="149"/>
      <c r="AG224" s="149" t="s">
        <v>175</v>
      </c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">
      <c r="A225" s="156"/>
      <c r="B225" s="157"/>
      <c r="C225" s="188" t="s">
        <v>76</v>
      </c>
      <c r="D225" s="162"/>
      <c r="E225" s="163">
        <v>6</v>
      </c>
      <c r="F225" s="160"/>
      <c r="G225" s="160"/>
      <c r="H225" s="160"/>
      <c r="I225" s="160"/>
      <c r="J225" s="160"/>
      <c r="K225" s="160"/>
      <c r="L225" s="160"/>
      <c r="M225" s="160"/>
      <c r="N225" s="159"/>
      <c r="O225" s="159"/>
      <c r="P225" s="159"/>
      <c r="Q225" s="159"/>
      <c r="R225" s="160"/>
      <c r="S225" s="160"/>
      <c r="T225" s="160"/>
      <c r="U225" s="160"/>
      <c r="V225" s="160"/>
      <c r="W225" s="160"/>
      <c r="X225" s="160"/>
      <c r="Y225" s="149"/>
      <c r="Z225" s="149"/>
      <c r="AA225" s="149"/>
      <c r="AB225" s="149"/>
      <c r="AC225" s="149"/>
      <c r="AD225" s="149"/>
      <c r="AE225" s="149"/>
      <c r="AF225" s="149"/>
      <c r="AG225" s="149" t="s">
        <v>177</v>
      </c>
      <c r="AH225" s="149">
        <v>0</v>
      </c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">
      <c r="A226" s="173">
        <v>88</v>
      </c>
      <c r="B226" s="174" t="s">
        <v>454</v>
      </c>
      <c r="C226" s="187" t="s">
        <v>455</v>
      </c>
      <c r="D226" s="175" t="s">
        <v>210</v>
      </c>
      <c r="E226" s="176">
        <v>2</v>
      </c>
      <c r="F226" s="177"/>
      <c r="G226" s="178">
        <f>ROUND(E226*F226,2)</f>
        <v>0</v>
      </c>
      <c r="H226" s="161"/>
      <c r="I226" s="160">
        <f>ROUND(E226*H226,2)</f>
        <v>0</v>
      </c>
      <c r="J226" s="161"/>
      <c r="K226" s="160">
        <f>ROUND(E226*J226,2)</f>
        <v>0</v>
      </c>
      <c r="L226" s="160">
        <v>21</v>
      </c>
      <c r="M226" s="160">
        <f>G226*(1+L226/100)</f>
        <v>0</v>
      </c>
      <c r="N226" s="159">
        <v>3.5E-4</v>
      </c>
      <c r="O226" s="159">
        <f>ROUND(E226*N226,2)</f>
        <v>0</v>
      </c>
      <c r="P226" s="159">
        <v>0</v>
      </c>
      <c r="Q226" s="159">
        <f>ROUND(E226*P226,2)</f>
        <v>0</v>
      </c>
      <c r="R226" s="160"/>
      <c r="S226" s="160" t="s">
        <v>173</v>
      </c>
      <c r="T226" s="160" t="s">
        <v>173</v>
      </c>
      <c r="U226" s="160">
        <v>0.35926000000000002</v>
      </c>
      <c r="V226" s="160">
        <f>ROUND(E226*U226,2)</f>
        <v>0.72</v>
      </c>
      <c r="W226" s="160"/>
      <c r="X226" s="160" t="s">
        <v>174</v>
      </c>
      <c r="Y226" s="149"/>
      <c r="Z226" s="149"/>
      <c r="AA226" s="149"/>
      <c r="AB226" s="149"/>
      <c r="AC226" s="149"/>
      <c r="AD226" s="149"/>
      <c r="AE226" s="149"/>
      <c r="AF226" s="149"/>
      <c r="AG226" s="149" t="s">
        <v>175</v>
      </c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">
      <c r="A227" s="156"/>
      <c r="B227" s="157"/>
      <c r="C227" s="188" t="s">
        <v>306</v>
      </c>
      <c r="D227" s="162"/>
      <c r="E227" s="163">
        <v>2</v>
      </c>
      <c r="F227" s="160"/>
      <c r="G227" s="160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49"/>
      <c r="Z227" s="149"/>
      <c r="AA227" s="149"/>
      <c r="AB227" s="149"/>
      <c r="AC227" s="149"/>
      <c r="AD227" s="149"/>
      <c r="AE227" s="149"/>
      <c r="AF227" s="149"/>
      <c r="AG227" s="149" t="s">
        <v>177</v>
      </c>
      <c r="AH227" s="149">
        <v>0</v>
      </c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ht="22.5" outlineLevel="1" x14ac:dyDescent="0.2">
      <c r="A228" s="173">
        <v>89</v>
      </c>
      <c r="B228" s="174" t="s">
        <v>456</v>
      </c>
      <c r="C228" s="187" t="s">
        <v>457</v>
      </c>
      <c r="D228" s="175" t="s">
        <v>242</v>
      </c>
      <c r="E228" s="176">
        <v>36</v>
      </c>
      <c r="F228" s="177"/>
      <c r="G228" s="178">
        <f>ROUND(E228*F228,2)</f>
        <v>0</v>
      </c>
      <c r="H228" s="161"/>
      <c r="I228" s="160">
        <f>ROUND(E228*H228,2)</f>
        <v>0</v>
      </c>
      <c r="J228" s="161"/>
      <c r="K228" s="160">
        <f>ROUND(E228*J228,2)</f>
        <v>0</v>
      </c>
      <c r="L228" s="160">
        <v>21</v>
      </c>
      <c r="M228" s="160">
        <f>G228*(1+L228/100)</f>
        <v>0</v>
      </c>
      <c r="N228" s="159">
        <v>2.0000000000000002E-5</v>
      </c>
      <c r="O228" s="159">
        <f>ROUND(E228*N228,2)</f>
        <v>0</v>
      </c>
      <c r="P228" s="159">
        <v>0</v>
      </c>
      <c r="Q228" s="159">
        <f>ROUND(E228*P228,2)</f>
        <v>0</v>
      </c>
      <c r="R228" s="160"/>
      <c r="S228" s="160" t="s">
        <v>173</v>
      </c>
      <c r="T228" s="160" t="s">
        <v>173</v>
      </c>
      <c r="U228" s="160">
        <v>0.129</v>
      </c>
      <c r="V228" s="160">
        <f>ROUND(E228*U228,2)</f>
        <v>4.6399999999999997</v>
      </c>
      <c r="W228" s="160"/>
      <c r="X228" s="160" t="s">
        <v>174</v>
      </c>
      <c r="Y228" s="149"/>
      <c r="Z228" s="149"/>
      <c r="AA228" s="149"/>
      <c r="AB228" s="149"/>
      <c r="AC228" s="149"/>
      <c r="AD228" s="149"/>
      <c r="AE228" s="149"/>
      <c r="AF228" s="149"/>
      <c r="AG228" s="149" t="s">
        <v>175</v>
      </c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56"/>
      <c r="B229" s="157"/>
      <c r="C229" s="188" t="s">
        <v>458</v>
      </c>
      <c r="D229" s="162"/>
      <c r="E229" s="163">
        <v>36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49"/>
      <c r="Z229" s="149"/>
      <c r="AA229" s="149"/>
      <c r="AB229" s="149"/>
      <c r="AC229" s="149"/>
      <c r="AD229" s="149"/>
      <c r="AE229" s="149"/>
      <c r="AF229" s="149"/>
      <c r="AG229" s="149" t="s">
        <v>177</v>
      </c>
      <c r="AH229" s="149">
        <v>5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ht="22.5" outlineLevel="1" x14ac:dyDescent="0.2">
      <c r="A230" s="173">
        <v>90</v>
      </c>
      <c r="B230" s="174" t="s">
        <v>459</v>
      </c>
      <c r="C230" s="187" t="s">
        <v>460</v>
      </c>
      <c r="D230" s="175" t="s">
        <v>242</v>
      </c>
      <c r="E230" s="176">
        <v>14</v>
      </c>
      <c r="F230" s="177"/>
      <c r="G230" s="178">
        <f>ROUND(E230*F230,2)</f>
        <v>0</v>
      </c>
      <c r="H230" s="161"/>
      <c r="I230" s="160">
        <f>ROUND(E230*H230,2)</f>
        <v>0</v>
      </c>
      <c r="J230" s="161"/>
      <c r="K230" s="160">
        <f>ROUND(E230*J230,2)</f>
        <v>0</v>
      </c>
      <c r="L230" s="160">
        <v>21</v>
      </c>
      <c r="M230" s="160">
        <f>G230*(1+L230/100)</f>
        <v>0</v>
      </c>
      <c r="N230" s="159">
        <v>6.0000000000000002E-5</v>
      </c>
      <c r="O230" s="159">
        <f>ROUND(E230*N230,2)</f>
        <v>0</v>
      </c>
      <c r="P230" s="159">
        <v>0</v>
      </c>
      <c r="Q230" s="159">
        <f>ROUND(E230*P230,2)</f>
        <v>0</v>
      </c>
      <c r="R230" s="160"/>
      <c r="S230" s="160" t="s">
        <v>173</v>
      </c>
      <c r="T230" s="160" t="s">
        <v>173</v>
      </c>
      <c r="U230" s="160">
        <v>0.129</v>
      </c>
      <c r="V230" s="160">
        <f>ROUND(E230*U230,2)</f>
        <v>1.81</v>
      </c>
      <c r="W230" s="160"/>
      <c r="X230" s="160" t="s">
        <v>174</v>
      </c>
      <c r="Y230" s="149"/>
      <c r="Z230" s="149"/>
      <c r="AA230" s="149"/>
      <c r="AB230" s="149"/>
      <c r="AC230" s="149"/>
      <c r="AD230" s="149"/>
      <c r="AE230" s="149"/>
      <c r="AF230" s="149"/>
      <c r="AG230" s="149" t="s">
        <v>175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1" x14ac:dyDescent="0.2">
      <c r="A231" s="156"/>
      <c r="B231" s="157"/>
      <c r="C231" s="188" t="s">
        <v>461</v>
      </c>
      <c r="D231" s="162"/>
      <c r="E231" s="163">
        <v>14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49"/>
      <c r="Z231" s="149"/>
      <c r="AA231" s="149"/>
      <c r="AB231" s="149"/>
      <c r="AC231" s="149"/>
      <c r="AD231" s="149"/>
      <c r="AE231" s="149"/>
      <c r="AF231" s="149"/>
      <c r="AG231" s="149" t="s">
        <v>177</v>
      </c>
      <c r="AH231" s="149">
        <v>5</v>
      </c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1" x14ac:dyDescent="0.2">
      <c r="A232" s="173">
        <v>91</v>
      </c>
      <c r="B232" s="174" t="s">
        <v>462</v>
      </c>
      <c r="C232" s="187" t="s">
        <v>463</v>
      </c>
      <c r="D232" s="175" t="s">
        <v>210</v>
      </c>
      <c r="E232" s="176">
        <v>12</v>
      </c>
      <c r="F232" s="177"/>
      <c r="G232" s="178">
        <f>ROUND(E232*F232,2)</f>
        <v>0</v>
      </c>
      <c r="H232" s="161"/>
      <c r="I232" s="160">
        <f>ROUND(E232*H232,2)</f>
        <v>0</v>
      </c>
      <c r="J232" s="161"/>
      <c r="K232" s="160">
        <f>ROUND(E232*J232,2)</f>
        <v>0</v>
      </c>
      <c r="L232" s="160">
        <v>21</v>
      </c>
      <c r="M232" s="160">
        <f>G232*(1+L232/100)</f>
        <v>0</v>
      </c>
      <c r="N232" s="159">
        <v>0</v>
      </c>
      <c r="O232" s="159">
        <f>ROUND(E232*N232,2)</f>
        <v>0</v>
      </c>
      <c r="P232" s="159">
        <v>0</v>
      </c>
      <c r="Q232" s="159">
        <f>ROUND(E232*P232,2)</f>
        <v>0</v>
      </c>
      <c r="R232" s="160"/>
      <c r="S232" s="160" t="s">
        <v>173</v>
      </c>
      <c r="T232" s="160" t="s">
        <v>173</v>
      </c>
      <c r="U232" s="160">
        <v>0.42499999999999999</v>
      </c>
      <c r="V232" s="160">
        <f>ROUND(E232*U232,2)</f>
        <v>5.0999999999999996</v>
      </c>
      <c r="W232" s="160"/>
      <c r="X232" s="160" t="s">
        <v>174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175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">
      <c r="A233" s="156"/>
      <c r="B233" s="157"/>
      <c r="C233" s="188" t="s">
        <v>464</v>
      </c>
      <c r="D233" s="162"/>
      <c r="E233" s="163">
        <v>12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177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">
      <c r="A234" s="173">
        <v>92</v>
      </c>
      <c r="B234" s="174" t="s">
        <v>465</v>
      </c>
      <c r="C234" s="187" t="s">
        <v>466</v>
      </c>
      <c r="D234" s="175" t="s">
        <v>210</v>
      </c>
      <c r="E234" s="176">
        <v>4</v>
      </c>
      <c r="F234" s="177"/>
      <c r="G234" s="178">
        <f>ROUND(E234*F234,2)</f>
        <v>0</v>
      </c>
      <c r="H234" s="161"/>
      <c r="I234" s="160">
        <f>ROUND(E234*H234,2)</f>
        <v>0</v>
      </c>
      <c r="J234" s="161"/>
      <c r="K234" s="160">
        <f>ROUND(E234*J234,2)</f>
        <v>0</v>
      </c>
      <c r="L234" s="160">
        <v>21</v>
      </c>
      <c r="M234" s="160">
        <f>G234*(1+L234/100)</f>
        <v>0</v>
      </c>
      <c r="N234" s="159">
        <v>0</v>
      </c>
      <c r="O234" s="159">
        <f>ROUND(E234*N234,2)</f>
        <v>0</v>
      </c>
      <c r="P234" s="159">
        <v>0</v>
      </c>
      <c r="Q234" s="159">
        <f>ROUND(E234*P234,2)</f>
        <v>0</v>
      </c>
      <c r="R234" s="160"/>
      <c r="S234" s="160" t="s">
        <v>173</v>
      </c>
      <c r="T234" s="160" t="s">
        <v>173</v>
      </c>
      <c r="U234" s="160">
        <v>0.42499999999999999</v>
      </c>
      <c r="V234" s="160">
        <f>ROUND(E234*U234,2)</f>
        <v>1.7</v>
      </c>
      <c r="W234" s="160"/>
      <c r="X234" s="160" t="s">
        <v>174</v>
      </c>
      <c r="Y234" s="149"/>
      <c r="Z234" s="149"/>
      <c r="AA234" s="149"/>
      <c r="AB234" s="149"/>
      <c r="AC234" s="149"/>
      <c r="AD234" s="149"/>
      <c r="AE234" s="149"/>
      <c r="AF234" s="149"/>
      <c r="AG234" s="149" t="s">
        <v>175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1" x14ac:dyDescent="0.2">
      <c r="A235" s="156"/>
      <c r="B235" s="157"/>
      <c r="C235" s="188" t="s">
        <v>74</v>
      </c>
      <c r="D235" s="162"/>
      <c r="E235" s="163">
        <v>4</v>
      </c>
      <c r="F235" s="160"/>
      <c r="G235" s="160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49"/>
      <c r="Z235" s="149"/>
      <c r="AA235" s="149"/>
      <c r="AB235" s="149"/>
      <c r="AC235" s="149"/>
      <c r="AD235" s="149"/>
      <c r="AE235" s="149"/>
      <c r="AF235" s="149"/>
      <c r="AG235" s="149" t="s">
        <v>177</v>
      </c>
      <c r="AH235" s="149">
        <v>0</v>
      </c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ht="22.5" outlineLevel="1" x14ac:dyDescent="0.2">
      <c r="A236" s="173">
        <v>93</v>
      </c>
      <c r="B236" s="174" t="s">
        <v>467</v>
      </c>
      <c r="C236" s="187" t="s">
        <v>468</v>
      </c>
      <c r="D236" s="175" t="s">
        <v>210</v>
      </c>
      <c r="E236" s="176">
        <v>1</v>
      </c>
      <c r="F236" s="177"/>
      <c r="G236" s="178">
        <f>ROUND(E236*F236,2)</f>
        <v>0</v>
      </c>
      <c r="H236" s="161"/>
      <c r="I236" s="160">
        <f>ROUND(E236*H236,2)</f>
        <v>0</v>
      </c>
      <c r="J236" s="161"/>
      <c r="K236" s="160">
        <f>ROUND(E236*J236,2)</f>
        <v>0</v>
      </c>
      <c r="L236" s="160">
        <v>21</v>
      </c>
      <c r="M236" s="160">
        <f>G236*(1+L236/100)</f>
        <v>0</v>
      </c>
      <c r="N236" s="159">
        <v>4.0999999999999999E-4</v>
      </c>
      <c r="O236" s="159">
        <f>ROUND(E236*N236,2)</f>
        <v>0</v>
      </c>
      <c r="P236" s="159">
        <v>0</v>
      </c>
      <c r="Q236" s="159">
        <f>ROUND(E236*P236,2)</f>
        <v>0</v>
      </c>
      <c r="R236" s="160"/>
      <c r="S236" s="160" t="s">
        <v>173</v>
      </c>
      <c r="T236" s="160" t="s">
        <v>173</v>
      </c>
      <c r="U236" s="160">
        <v>0.50800000000000001</v>
      </c>
      <c r="V236" s="160">
        <f>ROUND(E236*U236,2)</f>
        <v>0.51</v>
      </c>
      <c r="W236" s="160"/>
      <c r="X236" s="160" t="s">
        <v>174</v>
      </c>
      <c r="Y236" s="149"/>
      <c r="Z236" s="149"/>
      <c r="AA236" s="149"/>
      <c r="AB236" s="149"/>
      <c r="AC236" s="149"/>
      <c r="AD236" s="149"/>
      <c r="AE236" s="149"/>
      <c r="AF236" s="149"/>
      <c r="AG236" s="149" t="s">
        <v>175</v>
      </c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56"/>
      <c r="B237" s="157"/>
      <c r="C237" s="188" t="s">
        <v>70</v>
      </c>
      <c r="D237" s="162"/>
      <c r="E237" s="163">
        <v>1</v>
      </c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49"/>
      <c r="Z237" s="149"/>
      <c r="AA237" s="149"/>
      <c r="AB237" s="149"/>
      <c r="AC237" s="149"/>
      <c r="AD237" s="149"/>
      <c r="AE237" s="149"/>
      <c r="AF237" s="149"/>
      <c r="AG237" s="149" t="s">
        <v>177</v>
      </c>
      <c r="AH237" s="149">
        <v>0</v>
      </c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ht="22.5" outlineLevel="1" x14ac:dyDescent="0.2">
      <c r="A238" s="173">
        <v>94</v>
      </c>
      <c r="B238" s="174" t="s">
        <v>469</v>
      </c>
      <c r="C238" s="187" t="s">
        <v>470</v>
      </c>
      <c r="D238" s="175" t="s">
        <v>210</v>
      </c>
      <c r="E238" s="176">
        <v>4</v>
      </c>
      <c r="F238" s="177"/>
      <c r="G238" s="178">
        <f>ROUND(E238*F238,2)</f>
        <v>0</v>
      </c>
      <c r="H238" s="161"/>
      <c r="I238" s="160">
        <f>ROUND(E238*H238,2)</f>
        <v>0</v>
      </c>
      <c r="J238" s="161"/>
      <c r="K238" s="160">
        <f>ROUND(E238*J238,2)</f>
        <v>0</v>
      </c>
      <c r="L238" s="160">
        <v>21</v>
      </c>
      <c r="M238" s="160">
        <f>G238*(1+L238/100)</f>
        <v>0</v>
      </c>
      <c r="N238" s="159">
        <v>5.6999999999999998E-4</v>
      </c>
      <c r="O238" s="159">
        <f>ROUND(E238*N238,2)</f>
        <v>0</v>
      </c>
      <c r="P238" s="159">
        <v>0</v>
      </c>
      <c r="Q238" s="159">
        <f>ROUND(E238*P238,2)</f>
        <v>0</v>
      </c>
      <c r="R238" s="160"/>
      <c r="S238" s="160" t="s">
        <v>173</v>
      </c>
      <c r="T238" s="160" t="s">
        <v>173</v>
      </c>
      <c r="U238" s="160">
        <v>0.22700000000000001</v>
      </c>
      <c r="V238" s="160">
        <f>ROUND(E238*U238,2)</f>
        <v>0.91</v>
      </c>
      <c r="W238" s="160"/>
      <c r="X238" s="160" t="s">
        <v>174</v>
      </c>
      <c r="Y238" s="149"/>
      <c r="Z238" s="149"/>
      <c r="AA238" s="149"/>
      <c r="AB238" s="149"/>
      <c r="AC238" s="149"/>
      <c r="AD238" s="149"/>
      <c r="AE238" s="149"/>
      <c r="AF238" s="149"/>
      <c r="AG238" s="149" t="s">
        <v>175</v>
      </c>
      <c r="AH238" s="149"/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</row>
    <row r="239" spans="1:60" outlineLevel="1" x14ac:dyDescent="0.2">
      <c r="A239" s="156"/>
      <c r="B239" s="157"/>
      <c r="C239" s="188" t="s">
        <v>74</v>
      </c>
      <c r="D239" s="162"/>
      <c r="E239" s="163">
        <v>4</v>
      </c>
      <c r="F239" s="160"/>
      <c r="G239" s="160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49"/>
      <c r="Z239" s="149"/>
      <c r="AA239" s="149"/>
      <c r="AB239" s="149"/>
      <c r="AC239" s="149"/>
      <c r="AD239" s="149"/>
      <c r="AE239" s="149"/>
      <c r="AF239" s="149"/>
      <c r="AG239" s="149" t="s">
        <v>177</v>
      </c>
      <c r="AH239" s="149">
        <v>0</v>
      </c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73">
        <v>95</v>
      </c>
      <c r="B240" s="174" t="s">
        <v>471</v>
      </c>
      <c r="C240" s="187" t="s">
        <v>472</v>
      </c>
      <c r="D240" s="175" t="s">
        <v>210</v>
      </c>
      <c r="E240" s="176">
        <v>1</v>
      </c>
      <c r="F240" s="177"/>
      <c r="G240" s="178">
        <f>ROUND(E240*F240,2)</f>
        <v>0</v>
      </c>
      <c r="H240" s="161"/>
      <c r="I240" s="160">
        <f>ROUND(E240*H240,2)</f>
        <v>0</v>
      </c>
      <c r="J240" s="161"/>
      <c r="K240" s="160">
        <f>ROUND(E240*J240,2)</f>
        <v>0</v>
      </c>
      <c r="L240" s="160">
        <v>21</v>
      </c>
      <c r="M240" s="160">
        <f>G240*(1+L240/100)</f>
        <v>0</v>
      </c>
      <c r="N240" s="159">
        <v>3.6000000000000002E-4</v>
      </c>
      <c r="O240" s="159">
        <f>ROUND(E240*N240,2)</f>
        <v>0</v>
      </c>
      <c r="P240" s="159">
        <v>0</v>
      </c>
      <c r="Q240" s="159">
        <f>ROUND(E240*P240,2)</f>
        <v>0</v>
      </c>
      <c r="R240" s="160"/>
      <c r="S240" s="160" t="s">
        <v>173</v>
      </c>
      <c r="T240" s="160" t="s">
        <v>173</v>
      </c>
      <c r="U240" s="160">
        <v>0.189</v>
      </c>
      <c r="V240" s="160">
        <f>ROUND(E240*U240,2)</f>
        <v>0.19</v>
      </c>
      <c r="W240" s="160"/>
      <c r="X240" s="160" t="s">
        <v>174</v>
      </c>
      <c r="Y240" s="149"/>
      <c r="Z240" s="149"/>
      <c r="AA240" s="149"/>
      <c r="AB240" s="149"/>
      <c r="AC240" s="149"/>
      <c r="AD240" s="149"/>
      <c r="AE240" s="149"/>
      <c r="AF240" s="149"/>
      <c r="AG240" s="149" t="s">
        <v>175</v>
      </c>
      <c r="AH240" s="149"/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56"/>
      <c r="B241" s="157"/>
      <c r="C241" s="188" t="s">
        <v>70</v>
      </c>
      <c r="D241" s="162"/>
      <c r="E241" s="163">
        <v>1</v>
      </c>
      <c r="F241" s="160"/>
      <c r="G241" s="160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49"/>
      <c r="Z241" s="149"/>
      <c r="AA241" s="149"/>
      <c r="AB241" s="149"/>
      <c r="AC241" s="149"/>
      <c r="AD241" s="149"/>
      <c r="AE241" s="149"/>
      <c r="AF241" s="149"/>
      <c r="AG241" s="149" t="s">
        <v>177</v>
      </c>
      <c r="AH241" s="149">
        <v>0</v>
      </c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ht="22.5" outlineLevel="1" x14ac:dyDescent="0.2">
      <c r="A242" s="173">
        <v>96</v>
      </c>
      <c r="B242" s="174" t="s">
        <v>473</v>
      </c>
      <c r="C242" s="187" t="s">
        <v>474</v>
      </c>
      <c r="D242" s="175" t="s">
        <v>475</v>
      </c>
      <c r="E242" s="176">
        <v>1</v>
      </c>
      <c r="F242" s="177"/>
      <c r="G242" s="178">
        <f>ROUND(E242*F242,2)</f>
        <v>0</v>
      </c>
      <c r="H242" s="161"/>
      <c r="I242" s="160">
        <f>ROUND(E242*H242,2)</f>
        <v>0</v>
      </c>
      <c r="J242" s="161"/>
      <c r="K242" s="160">
        <f>ROUND(E242*J242,2)</f>
        <v>0</v>
      </c>
      <c r="L242" s="160">
        <v>21</v>
      </c>
      <c r="M242" s="160">
        <f>G242*(1+L242/100)</f>
        <v>0</v>
      </c>
      <c r="N242" s="159">
        <v>2.4719999999999999E-2</v>
      </c>
      <c r="O242" s="159">
        <f>ROUND(E242*N242,2)</f>
        <v>0.02</v>
      </c>
      <c r="P242" s="159">
        <v>0</v>
      </c>
      <c r="Q242" s="159">
        <f>ROUND(E242*P242,2)</f>
        <v>0</v>
      </c>
      <c r="R242" s="160"/>
      <c r="S242" s="160" t="s">
        <v>173</v>
      </c>
      <c r="T242" s="160" t="s">
        <v>173</v>
      </c>
      <c r="U242" s="160">
        <v>1.64</v>
      </c>
      <c r="V242" s="160">
        <f>ROUND(E242*U242,2)</f>
        <v>1.64</v>
      </c>
      <c r="W242" s="160"/>
      <c r="X242" s="160" t="s">
        <v>174</v>
      </c>
      <c r="Y242" s="149"/>
      <c r="Z242" s="149"/>
      <c r="AA242" s="149"/>
      <c r="AB242" s="149"/>
      <c r="AC242" s="149"/>
      <c r="AD242" s="149"/>
      <c r="AE242" s="149"/>
      <c r="AF242" s="149"/>
      <c r="AG242" s="149" t="s">
        <v>175</v>
      </c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56"/>
      <c r="B243" s="157"/>
      <c r="C243" s="188" t="s">
        <v>70</v>
      </c>
      <c r="D243" s="162"/>
      <c r="E243" s="163">
        <v>1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49"/>
      <c r="Z243" s="149"/>
      <c r="AA243" s="149"/>
      <c r="AB243" s="149"/>
      <c r="AC243" s="149"/>
      <c r="AD243" s="149"/>
      <c r="AE243" s="149"/>
      <c r="AF243" s="149"/>
      <c r="AG243" s="149" t="s">
        <v>177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ht="22.5" outlineLevel="1" x14ac:dyDescent="0.2">
      <c r="A244" s="173">
        <v>97</v>
      </c>
      <c r="B244" s="174" t="s">
        <v>476</v>
      </c>
      <c r="C244" s="187" t="s">
        <v>477</v>
      </c>
      <c r="D244" s="175" t="s">
        <v>210</v>
      </c>
      <c r="E244" s="176">
        <v>1</v>
      </c>
      <c r="F244" s="177"/>
      <c r="G244" s="178">
        <f>ROUND(E244*F244,2)</f>
        <v>0</v>
      </c>
      <c r="H244" s="161"/>
      <c r="I244" s="160">
        <f>ROUND(E244*H244,2)</f>
        <v>0</v>
      </c>
      <c r="J244" s="161"/>
      <c r="K244" s="160">
        <f>ROUND(E244*J244,2)</f>
        <v>0</v>
      </c>
      <c r="L244" s="160">
        <v>21</v>
      </c>
      <c r="M244" s="160">
        <f>G244*(1+L244/100)</f>
        <v>0</v>
      </c>
      <c r="N244" s="159">
        <v>6.3800000000000003E-3</v>
      </c>
      <c r="O244" s="159">
        <f>ROUND(E244*N244,2)</f>
        <v>0.01</v>
      </c>
      <c r="P244" s="159">
        <v>0</v>
      </c>
      <c r="Q244" s="159">
        <f>ROUND(E244*P244,2)</f>
        <v>0</v>
      </c>
      <c r="R244" s="160"/>
      <c r="S244" s="160" t="s">
        <v>173</v>
      </c>
      <c r="T244" s="160" t="s">
        <v>173</v>
      </c>
      <c r="U244" s="160">
        <v>0.42299999999999999</v>
      </c>
      <c r="V244" s="160">
        <f>ROUND(E244*U244,2)</f>
        <v>0.42</v>
      </c>
      <c r="W244" s="160"/>
      <c r="X244" s="160" t="s">
        <v>174</v>
      </c>
      <c r="Y244" s="149"/>
      <c r="Z244" s="149"/>
      <c r="AA244" s="149"/>
      <c r="AB244" s="149"/>
      <c r="AC244" s="149"/>
      <c r="AD244" s="149"/>
      <c r="AE244" s="149"/>
      <c r="AF244" s="149"/>
      <c r="AG244" s="149" t="s">
        <v>175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56"/>
      <c r="B245" s="157"/>
      <c r="C245" s="188" t="s">
        <v>478</v>
      </c>
      <c r="D245" s="162"/>
      <c r="E245" s="163">
        <v>1</v>
      </c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177</v>
      </c>
      <c r="AH245" s="149">
        <v>0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73">
        <v>98</v>
      </c>
      <c r="B246" s="174" t="s">
        <v>479</v>
      </c>
      <c r="C246" s="187" t="s">
        <v>480</v>
      </c>
      <c r="D246" s="175" t="s">
        <v>242</v>
      </c>
      <c r="E246" s="176">
        <v>64</v>
      </c>
      <c r="F246" s="177"/>
      <c r="G246" s="178">
        <f>ROUND(E246*F246,2)</f>
        <v>0</v>
      </c>
      <c r="H246" s="161"/>
      <c r="I246" s="160">
        <f>ROUND(E246*H246,2)</f>
        <v>0</v>
      </c>
      <c r="J246" s="161"/>
      <c r="K246" s="160">
        <f>ROUND(E246*J246,2)</f>
        <v>0</v>
      </c>
      <c r="L246" s="160">
        <v>21</v>
      </c>
      <c r="M246" s="160">
        <f>G246*(1+L246/100)</f>
        <v>0</v>
      </c>
      <c r="N246" s="159">
        <v>0</v>
      </c>
      <c r="O246" s="159">
        <f>ROUND(E246*N246,2)</f>
        <v>0</v>
      </c>
      <c r="P246" s="159">
        <v>0</v>
      </c>
      <c r="Q246" s="159">
        <f>ROUND(E246*P246,2)</f>
        <v>0</v>
      </c>
      <c r="R246" s="160"/>
      <c r="S246" s="160" t="s">
        <v>173</v>
      </c>
      <c r="T246" s="160" t="s">
        <v>173</v>
      </c>
      <c r="U246" s="160">
        <v>2.9000000000000001E-2</v>
      </c>
      <c r="V246" s="160">
        <f>ROUND(E246*U246,2)</f>
        <v>1.86</v>
      </c>
      <c r="W246" s="160"/>
      <c r="X246" s="160" t="s">
        <v>174</v>
      </c>
      <c r="Y246" s="149"/>
      <c r="Z246" s="149"/>
      <c r="AA246" s="149"/>
      <c r="AB246" s="149"/>
      <c r="AC246" s="149"/>
      <c r="AD246" s="149"/>
      <c r="AE246" s="149"/>
      <c r="AF246" s="149"/>
      <c r="AG246" s="149" t="s">
        <v>175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">
      <c r="A247" s="156"/>
      <c r="B247" s="157"/>
      <c r="C247" s="188" t="s">
        <v>461</v>
      </c>
      <c r="D247" s="162"/>
      <c r="E247" s="163">
        <v>14</v>
      </c>
      <c r="F247" s="160"/>
      <c r="G247" s="160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49"/>
      <c r="Z247" s="149"/>
      <c r="AA247" s="149"/>
      <c r="AB247" s="149"/>
      <c r="AC247" s="149"/>
      <c r="AD247" s="149"/>
      <c r="AE247" s="149"/>
      <c r="AF247" s="149"/>
      <c r="AG247" s="149" t="s">
        <v>177</v>
      </c>
      <c r="AH247" s="149">
        <v>5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56"/>
      <c r="B248" s="157"/>
      <c r="C248" s="188" t="s">
        <v>458</v>
      </c>
      <c r="D248" s="162"/>
      <c r="E248" s="163">
        <v>36</v>
      </c>
      <c r="F248" s="160"/>
      <c r="G248" s="160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49"/>
      <c r="Z248" s="149"/>
      <c r="AA248" s="149"/>
      <c r="AB248" s="149"/>
      <c r="AC248" s="149"/>
      <c r="AD248" s="149"/>
      <c r="AE248" s="149"/>
      <c r="AF248" s="149"/>
      <c r="AG248" s="149" t="s">
        <v>177</v>
      </c>
      <c r="AH248" s="149">
        <v>5</v>
      </c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1" x14ac:dyDescent="0.2">
      <c r="A249" s="156"/>
      <c r="B249" s="157"/>
      <c r="C249" s="188" t="s">
        <v>481</v>
      </c>
      <c r="D249" s="162"/>
      <c r="E249" s="163">
        <v>14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177</v>
      </c>
      <c r="AH249" s="149">
        <v>5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1" x14ac:dyDescent="0.2">
      <c r="A250" s="173">
        <v>99</v>
      </c>
      <c r="B250" s="174" t="s">
        <v>319</v>
      </c>
      <c r="C250" s="187" t="s">
        <v>320</v>
      </c>
      <c r="D250" s="175" t="s">
        <v>321</v>
      </c>
      <c r="E250" s="176">
        <v>25</v>
      </c>
      <c r="F250" s="177"/>
      <c r="G250" s="178">
        <f>ROUND(E250*F250,2)</f>
        <v>0</v>
      </c>
      <c r="H250" s="161"/>
      <c r="I250" s="160">
        <f>ROUND(E250*H250,2)</f>
        <v>0</v>
      </c>
      <c r="J250" s="161"/>
      <c r="K250" s="160">
        <f>ROUND(E250*J250,2)</f>
        <v>0</v>
      </c>
      <c r="L250" s="160">
        <v>21</v>
      </c>
      <c r="M250" s="160">
        <f>G250*(1+L250/100)</f>
        <v>0</v>
      </c>
      <c r="N250" s="159">
        <v>0</v>
      </c>
      <c r="O250" s="159">
        <f>ROUND(E250*N250,2)</f>
        <v>0</v>
      </c>
      <c r="P250" s="159">
        <v>0</v>
      </c>
      <c r="Q250" s="159">
        <f>ROUND(E250*P250,2)</f>
        <v>0</v>
      </c>
      <c r="R250" s="160" t="s">
        <v>322</v>
      </c>
      <c r="S250" s="160" t="s">
        <v>173</v>
      </c>
      <c r="T250" s="160" t="s">
        <v>173</v>
      </c>
      <c r="U250" s="160">
        <v>1</v>
      </c>
      <c r="V250" s="160">
        <f>ROUND(E250*U250,2)</f>
        <v>25</v>
      </c>
      <c r="W250" s="160"/>
      <c r="X250" s="160" t="s">
        <v>323</v>
      </c>
      <c r="Y250" s="149"/>
      <c r="Z250" s="149"/>
      <c r="AA250" s="149"/>
      <c r="AB250" s="149"/>
      <c r="AC250" s="149"/>
      <c r="AD250" s="149"/>
      <c r="AE250" s="149"/>
      <c r="AF250" s="149"/>
      <c r="AG250" s="149" t="s">
        <v>324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">
      <c r="A251" s="156"/>
      <c r="B251" s="157"/>
      <c r="C251" s="188" t="s">
        <v>482</v>
      </c>
      <c r="D251" s="162"/>
      <c r="E251" s="163">
        <v>15</v>
      </c>
      <c r="F251" s="160"/>
      <c r="G251" s="160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49"/>
      <c r="Z251" s="149"/>
      <c r="AA251" s="149"/>
      <c r="AB251" s="149"/>
      <c r="AC251" s="149"/>
      <c r="AD251" s="149"/>
      <c r="AE251" s="149"/>
      <c r="AF251" s="149"/>
      <c r="AG251" s="149" t="s">
        <v>177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">
      <c r="A252" s="156"/>
      <c r="B252" s="157"/>
      <c r="C252" s="188" t="s">
        <v>483</v>
      </c>
      <c r="D252" s="162"/>
      <c r="E252" s="163">
        <v>10</v>
      </c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49"/>
      <c r="Z252" s="149"/>
      <c r="AA252" s="149"/>
      <c r="AB252" s="149"/>
      <c r="AC252" s="149"/>
      <c r="AD252" s="149"/>
      <c r="AE252" s="149"/>
      <c r="AF252" s="149"/>
      <c r="AG252" s="149" t="s">
        <v>177</v>
      </c>
      <c r="AH252" s="149">
        <v>0</v>
      </c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">
      <c r="A253" s="156">
        <v>100</v>
      </c>
      <c r="B253" s="157" t="s">
        <v>484</v>
      </c>
      <c r="C253" s="190" t="s">
        <v>485</v>
      </c>
      <c r="D253" s="158" t="s">
        <v>0</v>
      </c>
      <c r="E253" s="185"/>
      <c r="F253" s="161"/>
      <c r="G253" s="160">
        <f>ROUND(E253*F253,2)</f>
        <v>0</v>
      </c>
      <c r="H253" s="161"/>
      <c r="I253" s="160">
        <f>ROUND(E253*H253,2)</f>
        <v>0</v>
      </c>
      <c r="J253" s="161"/>
      <c r="K253" s="160">
        <f>ROUND(E253*J253,2)</f>
        <v>0</v>
      </c>
      <c r="L253" s="160">
        <v>21</v>
      </c>
      <c r="M253" s="160">
        <f>G253*(1+L253/100)</f>
        <v>0</v>
      </c>
      <c r="N253" s="159">
        <v>0</v>
      </c>
      <c r="O253" s="159">
        <f>ROUND(E253*N253,2)</f>
        <v>0</v>
      </c>
      <c r="P253" s="159">
        <v>0</v>
      </c>
      <c r="Q253" s="159">
        <f>ROUND(E253*P253,2)</f>
        <v>0</v>
      </c>
      <c r="R253" s="160"/>
      <c r="S253" s="160" t="s">
        <v>173</v>
      </c>
      <c r="T253" s="160" t="s">
        <v>173</v>
      </c>
      <c r="U253" s="160">
        <v>0</v>
      </c>
      <c r="V253" s="160">
        <f>ROUND(E253*U253,2)</f>
        <v>0</v>
      </c>
      <c r="W253" s="160"/>
      <c r="X253" s="160" t="s">
        <v>371</v>
      </c>
      <c r="Y253" s="149"/>
      <c r="Z253" s="149"/>
      <c r="AA253" s="149"/>
      <c r="AB253" s="149"/>
      <c r="AC253" s="149"/>
      <c r="AD253" s="149"/>
      <c r="AE253" s="149"/>
      <c r="AF253" s="149"/>
      <c r="AG253" s="149" t="s">
        <v>372</v>
      </c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x14ac:dyDescent="0.2">
      <c r="A254" s="166" t="s">
        <v>168</v>
      </c>
      <c r="B254" s="167" t="s">
        <v>104</v>
      </c>
      <c r="C254" s="186" t="s">
        <v>105</v>
      </c>
      <c r="D254" s="168"/>
      <c r="E254" s="169"/>
      <c r="F254" s="170"/>
      <c r="G254" s="171">
        <f>SUMIF(AG255:AG262,"&lt;&gt;NOR",G255:G262)</f>
        <v>0</v>
      </c>
      <c r="H254" s="165"/>
      <c r="I254" s="165">
        <f>SUM(I255:I262)</f>
        <v>0</v>
      </c>
      <c r="J254" s="165"/>
      <c r="K254" s="165">
        <f>SUM(K255:K262)</f>
        <v>0</v>
      </c>
      <c r="L254" s="165"/>
      <c r="M254" s="165">
        <f>SUM(M255:M262)</f>
        <v>0</v>
      </c>
      <c r="N254" s="164"/>
      <c r="O254" s="164">
        <f>SUM(O255:O262)</f>
        <v>0.12</v>
      </c>
      <c r="P254" s="164"/>
      <c r="Q254" s="164">
        <f>SUM(Q255:Q262)</f>
        <v>0</v>
      </c>
      <c r="R254" s="165"/>
      <c r="S254" s="165"/>
      <c r="T254" s="165"/>
      <c r="U254" s="165"/>
      <c r="V254" s="165">
        <f>SUM(V255:V262)</f>
        <v>9.629999999999999</v>
      </c>
      <c r="W254" s="165"/>
      <c r="X254" s="165"/>
      <c r="AG254" t="s">
        <v>169</v>
      </c>
    </row>
    <row r="255" spans="1:60" outlineLevel="1" x14ac:dyDescent="0.2">
      <c r="A255" s="173">
        <v>101</v>
      </c>
      <c r="B255" s="174" t="s">
        <v>486</v>
      </c>
      <c r="C255" s="187" t="s">
        <v>487</v>
      </c>
      <c r="D255" s="175" t="s">
        <v>242</v>
      </c>
      <c r="E255" s="176">
        <v>15.3</v>
      </c>
      <c r="F255" s="177"/>
      <c r="G255" s="178">
        <f>ROUND(E255*F255,2)</f>
        <v>0</v>
      </c>
      <c r="H255" s="161"/>
      <c r="I255" s="160">
        <f>ROUND(E255*H255,2)</f>
        <v>0</v>
      </c>
      <c r="J255" s="161"/>
      <c r="K255" s="160">
        <f>ROUND(E255*J255,2)</f>
        <v>0</v>
      </c>
      <c r="L255" s="160">
        <v>21</v>
      </c>
      <c r="M255" s="160">
        <f>G255*(1+L255/100)</f>
        <v>0</v>
      </c>
      <c r="N255" s="159">
        <v>7.8200000000000006E-3</v>
      </c>
      <c r="O255" s="159">
        <f>ROUND(E255*N255,2)</f>
        <v>0.12</v>
      </c>
      <c r="P255" s="159">
        <v>0</v>
      </c>
      <c r="Q255" s="159">
        <f>ROUND(E255*P255,2)</f>
        <v>0</v>
      </c>
      <c r="R255" s="160"/>
      <c r="S255" s="160" t="s">
        <v>173</v>
      </c>
      <c r="T255" s="160" t="s">
        <v>173</v>
      </c>
      <c r="U255" s="160">
        <v>0.502</v>
      </c>
      <c r="V255" s="160">
        <f>ROUND(E255*U255,2)</f>
        <v>7.68</v>
      </c>
      <c r="W255" s="160"/>
      <c r="X255" s="160" t="s">
        <v>174</v>
      </c>
      <c r="Y255" s="149"/>
      <c r="Z255" s="149"/>
      <c r="AA255" s="149"/>
      <c r="AB255" s="149"/>
      <c r="AC255" s="149"/>
      <c r="AD255" s="149"/>
      <c r="AE255" s="149"/>
      <c r="AF255" s="149"/>
      <c r="AG255" s="149" t="s">
        <v>175</v>
      </c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1" x14ac:dyDescent="0.2">
      <c r="A256" s="156"/>
      <c r="B256" s="157"/>
      <c r="C256" s="188" t="s">
        <v>361</v>
      </c>
      <c r="D256" s="162"/>
      <c r="E256" s="163">
        <v>15.3</v>
      </c>
      <c r="F256" s="160"/>
      <c r="G256" s="160"/>
      <c r="H256" s="160"/>
      <c r="I256" s="160"/>
      <c r="J256" s="160"/>
      <c r="K256" s="160"/>
      <c r="L256" s="160"/>
      <c r="M256" s="160"/>
      <c r="N256" s="159"/>
      <c r="O256" s="159"/>
      <c r="P256" s="159"/>
      <c r="Q256" s="159"/>
      <c r="R256" s="160"/>
      <c r="S256" s="160"/>
      <c r="T256" s="160"/>
      <c r="U256" s="160"/>
      <c r="V256" s="160"/>
      <c r="W256" s="160"/>
      <c r="X256" s="160"/>
      <c r="Y256" s="149"/>
      <c r="Z256" s="149"/>
      <c r="AA256" s="149"/>
      <c r="AB256" s="149"/>
      <c r="AC256" s="149"/>
      <c r="AD256" s="149"/>
      <c r="AE256" s="149"/>
      <c r="AF256" s="149"/>
      <c r="AG256" s="149" t="s">
        <v>177</v>
      </c>
      <c r="AH256" s="149">
        <v>0</v>
      </c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79">
        <v>102</v>
      </c>
      <c r="B257" s="180" t="s">
        <v>488</v>
      </c>
      <c r="C257" s="189" t="s">
        <v>489</v>
      </c>
      <c r="D257" s="181" t="s">
        <v>210</v>
      </c>
      <c r="E257" s="182">
        <v>1</v>
      </c>
      <c r="F257" s="183"/>
      <c r="G257" s="184">
        <f>ROUND(E257*F257,2)</f>
        <v>0</v>
      </c>
      <c r="H257" s="161"/>
      <c r="I257" s="160">
        <f>ROUND(E257*H257,2)</f>
        <v>0</v>
      </c>
      <c r="J257" s="161"/>
      <c r="K257" s="160">
        <f>ROUND(E257*J257,2)</f>
        <v>0</v>
      </c>
      <c r="L257" s="160">
        <v>21</v>
      </c>
      <c r="M257" s="160">
        <f>G257*(1+L257/100)</f>
        <v>0</v>
      </c>
      <c r="N257" s="159">
        <v>0</v>
      </c>
      <c r="O257" s="159">
        <f>ROUND(E257*N257,2)</f>
        <v>0</v>
      </c>
      <c r="P257" s="159">
        <v>0</v>
      </c>
      <c r="Q257" s="159">
        <f>ROUND(E257*P257,2)</f>
        <v>0</v>
      </c>
      <c r="R257" s="160"/>
      <c r="S257" s="160" t="s">
        <v>173</v>
      </c>
      <c r="T257" s="160" t="s">
        <v>173</v>
      </c>
      <c r="U257" s="160">
        <v>6.4000000000000001E-2</v>
      </c>
      <c r="V257" s="160">
        <f>ROUND(E257*U257,2)</f>
        <v>0.06</v>
      </c>
      <c r="W257" s="160"/>
      <c r="X257" s="160" t="s">
        <v>174</v>
      </c>
      <c r="Y257" s="149"/>
      <c r="Z257" s="149"/>
      <c r="AA257" s="149"/>
      <c r="AB257" s="149"/>
      <c r="AC257" s="149"/>
      <c r="AD257" s="149"/>
      <c r="AE257" s="149"/>
      <c r="AF257" s="149"/>
      <c r="AG257" s="149" t="s">
        <v>175</v>
      </c>
      <c r="AH257" s="149"/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1" x14ac:dyDescent="0.2">
      <c r="A258" s="173">
        <v>103</v>
      </c>
      <c r="B258" s="174" t="s">
        <v>490</v>
      </c>
      <c r="C258" s="187" t="s">
        <v>491</v>
      </c>
      <c r="D258" s="175" t="s">
        <v>242</v>
      </c>
      <c r="E258" s="176">
        <v>15.3</v>
      </c>
      <c r="F258" s="177"/>
      <c r="G258" s="178">
        <f>ROUND(E258*F258,2)</f>
        <v>0</v>
      </c>
      <c r="H258" s="161"/>
      <c r="I258" s="160">
        <f>ROUND(E258*H258,2)</f>
        <v>0</v>
      </c>
      <c r="J258" s="161"/>
      <c r="K258" s="160">
        <f>ROUND(E258*J258,2)</f>
        <v>0</v>
      </c>
      <c r="L258" s="160">
        <v>21</v>
      </c>
      <c r="M258" s="160">
        <f>G258*(1+L258/100)</f>
        <v>0</v>
      </c>
      <c r="N258" s="159">
        <v>0</v>
      </c>
      <c r="O258" s="159">
        <f>ROUND(E258*N258,2)</f>
        <v>0</v>
      </c>
      <c r="P258" s="159">
        <v>0</v>
      </c>
      <c r="Q258" s="159">
        <f>ROUND(E258*P258,2)</f>
        <v>0</v>
      </c>
      <c r="R258" s="160"/>
      <c r="S258" s="160" t="s">
        <v>173</v>
      </c>
      <c r="T258" s="160" t="s">
        <v>173</v>
      </c>
      <c r="U258" s="160">
        <v>6.2E-2</v>
      </c>
      <c r="V258" s="160">
        <f>ROUND(E258*U258,2)</f>
        <v>0.95</v>
      </c>
      <c r="W258" s="160"/>
      <c r="X258" s="160" t="s">
        <v>174</v>
      </c>
      <c r="Y258" s="149"/>
      <c r="Z258" s="149"/>
      <c r="AA258" s="149"/>
      <c r="AB258" s="149"/>
      <c r="AC258" s="149"/>
      <c r="AD258" s="149"/>
      <c r="AE258" s="149"/>
      <c r="AF258" s="149"/>
      <c r="AG258" s="149" t="s">
        <v>175</v>
      </c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56"/>
      <c r="B259" s="157"/>
      <c r="C259" s="188" t="s">
        <v>492</v>
      </c>
      <c r="D259" s="162"/>
      <c r="E259" s="163">
        <v>15.3</v>
      </c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177</v>
      </c>
      <c r="AH259" s="149">
        <v>5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1" x14ac:dyDescent="0.2">
      <c r="A260" s="173">
        <v>104</v>
      </c>
      <c r="B260" s="174" t="s">
        <v>493</v>
      </c>
      <c r="C260" s="187" t="s">
        <v>494</v>
      </c>
      <c r="D260" s="175" t="s">
        <v>210</v>
      </c>
      <c r="E260" s="176">
        <v>2</v>
      </c>
      <c r="F260" s="177"/>
      <c r="G260" s="178">
        <f>ROUND(E260*F260,2)</f>
        <v>0</v>
      </c>
      <c r="H260" s="161"/>
      <c r="I260" s="160">
        <f>ROUND(E260*H260,2)</f>
        <v>0</v>
      </c>
      <c r="J260" s="161"/>
      <c r="K260" s="160">
        <f>ROUND(E260*J260,2)</f>
        <v>0</v>
      </c>
      <c r="L260" s="160">
        <v>21</v>
      </c>
      <c r="M260" s="160">
        <f>G260*(1+L260/100)</f>
        <v>0</v>
      </c>
      <c r="N260" s="159">
        <v>2.5000000000000001E-4</v>
      </c>
      <c r="O260" s="159">
        <f>ROUND(E260*N260,2)</f>
        <v>0</v>
      </c>
      <c r="P260" s="159">
        <v>0</v>
      </c>
      <c r="Q260" s="159">
        <f>ROUND(E260*P260,2)</f>
        <v>0</v>
      </c>
      <c r="R260" s="160"/>
      <c r="S260" s="160" t="s">
        <v>173</v>
      </c>
      <c r="T260" s="160" t="s">
        <v>173</v>
      </c>
      <c r="U260" s="160">
        <v>0.47199999999999998</v>
      </c>
      <c r="V260" s="160">
        <f>ROUND(E260*U260,2)</f>
        <v>0.94</v>
      </c>
      <c r="W260" s="160"/>
      <c r="X260" s="160" t="s">
        <v>174</v>
      </c>
      <c r="Y260" s="149"/>
      <c r="Z260" s="149"/>
      <c r="AA260" s="149"/>
      <c r="AB260" s="149"/>
      <c r="AC260" s="149"/>
      <c r="AD260" s="149"/>
      <c r="AE260" s="149"/>
      <c r="AF260" s="149"/>
      <c r="AG260" s="149" t="s">
        <v>175</v>
      </c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1" x14ac:dyDescent="0.2">
      <c r="A261" s="156"/>
      <c r="B261" s="157"/>
      <c r="C261" s="188" t="s">
        <v>306</v>
      </c>
      <c r="D261" s="162"/>
      <c r="E261" s="163">
        <v>2</v>
      </c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49"/>
      <c r="Z261" s="149"/>
      <c r="AA261" s="149"/>
      <c r="AB261" s="149"/>
      <c r="AC261" s="149"/>
      <c r="AD261" s="149"/>
      <c r="AE261" s="149"/>
      <c r="AF261" s="149"/>
      <c r="AG261" s="149" t="s">
        <v>177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">
      <c r="A262" s="156">
        <v>105</v>
      </c>
      <c r="B262" s="157" t="s">
        <v>495</v>
      </c>
      <c r="C262" s="190" t="s">
        <v>496</v>
      </c>
      <c r="D262" s="158" t="s">
        <v>0</v>
      </c>
      <c r="E262" s="185"/>
      <c r="F262" s="161"/>
      <c r="G262" s="160">
        <f>ROUND(E262*F262,2)</f>
        <v>0</v>
      </c>
      <c r="H262" s="161"/>
      <c r="I262" s="160">
        <f>ROUND(E262*H262,2)</f>
        <v>0</v>
      </c>
      <c r="J262" s="161"/>
      <c r="K262" s="160">
        <f>ROUND(E262*J262,2)</f>
        <v>0</v>
      </c>
      <c r="L262" s="160">
        <v>21</v>
      </c>
      <c r="M262" s="160">
        <f>G262*(1+L262/100)</f>
        <v>0</v>
      </c>
      <c r="N262" s="159">
        <v>0</v>
      </c>
      <c r="O262" s="159">
        <f>ROUND(E262*N262,2)</f>
        <v>0</v>
      </c>
      <c r="P262" s="159">
        <v>0</v>
      </c>
      <c r="Q262" s="159">
        <f>ROUND(E262*P262,2)</f>
        <v>0</v>
      </c>
      <c r="R262" s="160"/>
      <c r="S262" s="160" t="s">
        <v>173</v>
      </c>
      <c r="T262" s="160" t="s">
        <v>173</v>
      </c>
      <c r="U262" s="160">
        <v>0</v>
      </c>
      <c r="V262" s="160">
        <f>ROUND(E262*U262,2)</f>
        <v>0</v>
      </c>
      <c r="W262" s="160"/>
      <c r="X262" s="160" t="s">
        <v>371</v>
      </c>
      <c r="Y262" s="149"/>
      <c r="Z262" s="149"/>
      <c r="AA262" s="149"/>
      <c r="AB262" s="149"/>
      <c r="AC262" s="149"/>
      <c r="AD262" s="149"/>
      <c r="AE262" s="149"/>
      <c r="AF262" s="149"/>
      <c r="AG262" s="149" t="s">
        <v>372</v>
      </c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x14ac:dyDescent="0.2">
      <c r="A263" s="166" t="s">
        <v>168</v>
      </c>
      <c r="B263" s="167" t="s">
        <v>106</v>
      </c>
      <c r="C263" s="186" t="s">
        <v>107</v>
      </c>
      <c r="D263" s="168"/>
      <c r="E263" s="169"/>
      <c r="F263" s="170"/>
      <c r="G263" s="171">
        <f>SUMIF(AG264:AG266,"&lt;&gt;NOR",G264:G266)</f>
        <v>0</v>
      </c>
      <c r="H263" s="165"/>
      <c r="I263" s="165">
        <f>SUM(I264:I266)</f>
        <v>0</v>
      </c>
      <c r="J263" s="165"/>
      <c r="K263" s="165">
        <f>SUM(K264:K266)</f>
        <v>0</v>
      </c>
      <c r="L263" s="165"/>
      <c r="M263" s="165">
        <f>SUM(M264:M266)</f>
        <v>0</v>
      </c>
      <c r="N263" s="164"/>
      <c r="O263" s="164">
        <f>SUM(O264:O266)</f>
        <v>0.06</v>
      </c>
      <c r="P263" s="164"/>
      <c r="Q263" s="164">
        <f>SUM(Q264:Q266)</f>
        <v>0.18</v>
      </c>
      <c r="R263" s="165"/>
      <c r="S263" s="165"/>
      <c r="T263" s="165"/>
      <c r="U263" s="165"/>
      <c r="V263" s="165">
        <f>SUM(V264:V266)</f>
        <v>5.57</v>
      </c>
      <c r="W263" s="165"/>
      <c r="X263" s="165"/>
      <c r="AG263" t="s">
        <v>169</v>
      </c>
    </row>
    <row r="264" spans="1:60" outlineLevel="1" x14ac:dyDescent="0.2">
      <c r="A264" s="179">
        <v>106</v>
      </c>
      <c r="B264" s="180" t="s">
        <v>497</v>
      </c>
      <c r="C264" s="189" t="s">
        <v>498</v>
      </c>
      <c r="D264" s="181" t="s">
        <v>475</v>
      </c>
      <c r="E264" s="182">
        <v>1</v>
      </c>
      <c r="F264" s="183"/>
      <c r="G264" s="184">
        <f>ROUND(E264*F264,2)</f>
        <v>0</v>
      </c>
      <c r="H264" s="161"/>
      <c r="I264" s="160">
        <f>ROUND(E264*H264,2)</f>
        <v>0</v>
      </c>
      <c r="J264" s="161"/>
      <c r="K264" s="160">
        <f>ROUND(E264*J264,2)</f>
        <v>0</v>
      </c>
      <c r="L264" s="160">
        <v>21</v>
      </c>
      <c r="M264" s="160">
        <f>G264*(1+L264/100)</f>
        <v>0</v>
      </c>
      <c r="N264" s="159">
        <v>0</v>
      </c>
      <c r="O264" s="159">
        <f>ROUND(E264*N264,2)</f>
        <v>0</v>
      </c>
      <c r="P264" s="159">
        <v>0.183</v>
      </c>
      <c r="Q264" s="159">
        <f>ROUND(E264*P264,2)</f>
        <v>0.18</v>
      </c>
      <c r="R264" s="160"/>
      <c r="S264" s="160" t="s">
        <v>173</v>
      </c>
      <c r="T264" s="160" t="s">
        <v>173</v>
      </c>
      <c r="U264" s="160">
        <v>2.016</v>
      </c>
      <c r="V264" s="160">
        <f>ROUND(E264*U264,2)</f>
        <v>2.02</v>
      </c>
      <c r="W264" s="160"/>
      <c r="X264" s="160" t="s">
        <v>174</v>
      </c>
      <c r="Y264" s="149"/>
      <c r="Z264" s="149"/>
      <c r="AA264" s="149"/>
      <c r="AB264" s="149"/>
      <c r="AC264" s="149"/>
      <c r="AD264" s="149"/>
      <c r="AE264" s="149"/>
      <c r="AF264" s="149"/>
      <c r="AG264" s="149" t="s">
        <v>175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ht="22.5" outlineLevel="1" x14ac:dyDescent="0.2">
      <c r="A265" s="173">
        <v>107</v>
      </c>
      <c r="B265" s="174" t="s">
        <v>499</v>
      </c>
      <c r="C265" s="187" t="s">
        <v>500</v>
      </c>
      <c r="D265" s="175" t="s">
        <v>475</v>
      </c>
      <c r="E265" s="176">
        <v>1</v>
      </c>
      <c r="F265" s="177"/>
      <c r="G265" s="178">
        <f>ROUND(E265*F265,2)</f>
        <v>0</v>
      </c>
      <c r="H265" s="161"/>
      <c r="I265" s="160">
        <f>ROUND(E265*H265,2)</f>
        <v>0</v>
      </c>
      <c r="J265" s="161"/>
      <c r="K265" s="160">
        <f>ROUND(E265*J265,2)</f>
        <v>0</v>
      </c>
      <c r="L265" s="160">
        <v>21</v>
      </c>
      <c r="M265" s="160">
        <f>G265*(1+L265/100)</f>
        <v>0</v>
      </c>
      <c r="N265" s="159">
        <v>6.4949999999999994E-2</v>
      </c>
      <c r="O265" s="159">
        <f>ROUND(E265*N265,2)</f>
        <v>0.06</v>
      </c>
      <c r="P265" s="159">
        <v>0</v>
      </c>
      <c r="Q265" s="159">
        <f>ROUND(E265*P265,2)</f>
        <v>0</v>
      </c>
      <c r="R265" s="160"/>
      <c r="S265" s="160" t="s">
        <v>316</v>
      </c>
      <c r="T265" s="160" t="s">
        <v>317</v>
      </c>
      <c r="U265" s="160">
        <v>3.55</v>
      </c>
      <c r="V265" s="160">
        <f>ROUND(E265*U265,2)</f>
        <v>3.55</v>
      </c>
      <c r="W265" s="160"/>
      <c r="X265" s="160" t="s">
        <v>174</v>
      </c>
      <c r="Y265" s="149"/>
      <c r="Z265" s="149"/>
      <c r="AA265" s="149"/>
      <c r="AB265" s="149"/>
      <c r="AC265" s="149"/>
      <c r="AD265" s="149"/>
      <c r="AE265" s="149"/>
      <c r="AF265" s="149"/>
      <c r="AG265" s="149" t="s">
        <v>175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outlineLevel="1" x14ac:dyDescent="0.2">
      <c r="A266" s="156">
        <v>108</v>
      </c>
      <c r="B266" s="157" t="s">
        <v>501</v>
      </c>
      <c r="C266" s="190" t="s">
        <v>502</v>
      </c>
      <c r="D266" s="158" t="s">
        <v>0</v>
      </c>
      <c r="E266" s="185"/>
      <c r="F266" s="161"/>
      <c r="G266" s="160">
        <f>ROUND(E266*F266,2)</f>
        <v>0</v>
      </c>
      <c r="H266" s="161"/>
      <c r="I266" s="160">
        <f>ROUND(E266*H266,2)</f>
        <v>0</v>
      </c>
      <c r="J266" s="161"/>
      <c r="K266" s="160">
        <f>ROUND(E266*J266,2)</f>
        <v>0</v>
      </c>
      <c r="L266" s="160">
        <v>21</v>
      </c>
      <c r="M266" s="160">
        <f>G266*(1+L266/100)</f>
        <v>0</v>
      </c>
      <c r="N266" s="159">
        <v>0</v>
      </c>
      <c r="O266" s="159">
        <f>ROUND(E266*N266,2)</f>
        <v>0</v>
      </c>
      <c r="P266" s="159">
        <v>0</v>
      </c>
      <c r="Q266" s="159">
        <f>ROUND(E266*P266,2)</f>
        <v>0</v>
      </c>
      <c r="R266" s="160"/>
      <c r="S266" s="160" t="s">
        <v>173</v>
      </c>
      <c r="T266" s="160" t="s">
        <v>173</v>
      </c>
      <c r="U266" s="160">
        <v>0</v>
      </c>
      <c r="V266" s="160">
        <f>ROUND(E266*U266,2)</f>
        <v>0</v>
      </c>
      <c r="W266" s="160"/>
      <c r="X266" s="160" t="s">
        <v>371</v>
      </c>
      <c r="Y266" s="149"/>
      <c r="Z266" s="149"/>
      <c r="AA266" s="149"/>
      <c r="AB266" s="149"/>
      <c r="AC266" s="149"/>
      <c r="AD266" s="149"/>
      <c r="AE266" s="149"/>
      <c r="AF266" s="149"/>
      <c r="AG266" s="149" t="s">
        <v>372</v>
      </c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x14ac:dyDescent="0.2">
      <c r="A267" s="166" t="s">
        <v>168</v>
      </c>
      <c r="B267" s="167" t="s">
        <v>108</v>
      </c>
      <c r="C267" s="186" t="s">
        <v>109</v>
      </c>
      <c r="D267" s="168"/>
      <c r="E267" s="169"/>
      <c r="F267" s="170"/>
      <c r="G267" s="171">
        <f>SUMIF(AG268:AG303,"&lt;&gt;NOR",G268:G303)</f>
        <v>0</v>
      </c>
      <c r="H267" s="165"/>
      <c r="I267" s="165">
        <f>SUM(I268:I303)</f>
        <v>0</v>
      </c>
      <c r="J267" s="165"/>
      <c r="K267" s="165">
        <f>SUM(K268:K303)</f>
        <v>0</v>
      </c>
      <c r="L267" s="165"/>
      <c r="M267" s="165">
        <f>SUM(M268:M303)</f>
        <v>0</v>
      </c>
      <c r="N267" s="164"/>
      <c r="O267" s="164">
        <f>SUM(O268:O303)</f>
        <v>0.26</v>
      </c>
      <c r="P267" s="164"/>
      <c r="Q267" s="164">
        <f>SUM(Q268:Q303)</f>
        <v>0.22</v>
      </c>
      <c r="R267" s="165"/>
      <c r="S267" s="165"/>
      <c r="T267" s="165"/>
      <c r="U267" s="165"/>
      <c r="V267" s="165">
        <f>SUM(V268:V303)</f>
        <v>22.509999999999998</v>
      </c>
      <c r="W267" s="165"/>
      <c r="X267" s="165"/>
      <c r="AG267" t="s">
        <v>169</v>
      </c>
    </row>
    <row r="268" spans="1:60" outlineLevel="1" x14ac:dyDescent="0.2">
      <c r="A268" s="173">
        <v>109</v>
      </c>
      <c r="B268" s="174" t="s">
        <v>503</v>
      </c>
      <c r="C268" s="187" t="s">
        <v>504</v>
      </c>
      <c r="D268" s="175" t="s">
        <v>475</v>
      </c>
      <c r="E268" s="176">
        <v>1</v>
      </c>
      <c r="F268" s="177"/>
      <c r="G268" s="178">
        <f>ROUND(E268*F268,2)</f>
        <v>0</v>
      </c>
      <c r="H268" s="161"/>
      <c r="I268" s="160">
        <f>ROUND(E268*H268,2)</f>
        <v>0</v>
      </c>
      <c r="J268" s="161"/>
      <c r="K268" s="160">
        <f>ROUND(E268*J268,2)</f>
        <v>0</v>
      </c>
      <c r="L268" s="160">
        <v>21</v>
      </c>
      <c r="M268" s="160">
        <f>G268*(1+L268/100)</f>
        <v>0</v>
      </c>
      <c r="N268" s="159">
        <v>0</v>
      </c>
      <c r="O268" s="159">
        <f>ROUND(E268*N268,2)</f>
        <v>0</v>
      </c>
      <c r="P268" s="159">
        <v>1.933E-2</v>
      </c>
      <c r="Q268" s="159">
        <f>ROUND(E268*P268,2)</f>
        <v>0.02</v>
      </c>
      <c r="R268" s="160"/>
      <c r="S268" s="160" t="s">
        <v>173</v>
      </c>
      <c r="T268" s="160" t="s">
        <v>173</v>
      </c>
      <c r="U268" s="160">
        <v>0.59</v>
      </c>
      <c r="V268" s="160">
        <f>ROUND(E268*U268,2)</f>
        <v>0.59</v>
      </c>
      <c r="W268" s="160"/>
      <c r="X268" s="160" t="s">
        <v>174</v>
      </c>
      <c r="Y268" s="149"/>
      <c r="Z268" s="149"/>
      <c r="AA268" s="149"/>
      <c r="AB268" s="149"/>
      <c r="AC268" s="149"/>
      <c r="AD268" s="149"/>
      <c r="AE268" s="149"/>
      <c r="AF268" s="149"/>
      <c r="AG268" s="149" t="s">
        <v>175</v>
      </c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">
      <c r="A269" s="156"/>
      <c r="B269" s="157"/>
      <c r="C269" s="188" t="s">
        <v>70</v>
      </c>
      <c r="D269" s="162"/>
      <c r="E269" s="163">
        <v>1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49"/>
      <c r="Z269" s="149"/>
      <c r="AA269" s="149"/>
      <c r="AB269" s="149"/>
      <c r="AC269" s="149"/>
      <c r="AD269" s="149"/>
      <c r="AE269" s="149"/>
      <c r="AF269" s="149"/>
      <c r="AG269" s="149" t="s">
        <v>177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outlineLevel="1" x14ac:dyDescent="0.2">
      <c r="A270" s="173">
        <v>110</v>
      </c>
      <c r="B270" s="174" t="s">
        <v>505</v>
      </c>
      <c r="C270" s="187" t="s">
        <v>506</v>
      </c>
      <c r="D270" s="175" t="s">
        <v>475</v>
      </c>
      <c r="E270" s="176">
        <v>3</v>
      </c>
      <c r="F270" s="177"/>
      <c r="G270" s="178">
        <f>ROUND(E270*F270,2)</f>
        <v>0</v>
      </c>
      <c r="H270" s="161"/>
      <c r="I270" s="160">
        <f>ROUND(E270*H270,2)</f>
        <v>0</v>
      </c>
      <c r="J270" s="161"/>
      <c r="K270" s="160">
        <f>ROUND(E270*J270,2)</f>
        <v>0</v>
      </c>
      <c r="L270" s="160">
        <v>21</v>
      </c>
      <c r="M270" s="160">
        <f>G270*(1+L270/100)</f>
        <v>0</v>
      </c>
      <c r="N270" s="159">
        <v>2.794E-2</v>
      </c>
      <c r="O270" s="159">
        <f>ROUND(E270*N270,2)</f>
        <v>0.08</v>
      </c>
      <c r="P270" s="159">
        <v>0</v>
      </c>
      <c r="Q270" s="159">
        <f>ROUND(E270*P270,2)</f>
        <v>0</v>
      </c>
      <c r="R270" s="160"/>
      <c r="S270" s="160" t="s">
        <v>173</v>
      </c>
      <c r="T270" s="160" t="s">
        <v>173</v>
      </c>
      <c r="U270" s="160">
        <v>1.5</v>
      </c>
      <c r="V270" s="160">
        <f>ROUND(E270*U270,2)</f>
        <v>4.5</v>
      </c>
      <c r="W270" s="160"/>
      <c r="X270" s="160" t="s">
        <v>174</v>
      </c>
      <c r="Y270" s="149"/>
      <c r="Z270" s="149"/>
      <c r="AA270" s="149"/>
      <c r="AB270" s="149"/>
      <c r="AC270" s="149"/>
      <c r="AD270" s="149"/>
      <c r="AE270" s="149"/>
      <c r="AF270" s="149"/>
      <c r="AG270" s="149" t="s">
        <v>175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/>
      <c r="B271" s="157"/>
      <c r="C271" s="188" t="s">
        <v>72</v>
      </c>
      <c r="D271" s="162"/>
      <c r="E271" s="163">
        <v>3</v>
      </c>
      <c r="F271" s="160"/>
      <c r="G271" s="160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49"/>
      <c r="Z271" s="149"/>
      <c r="AA271" s="149"/>
      <c r="AB271" s="149"/>
      <c r="AC271" s="149"/>
      <c r="AD271" s="149"/>
      <c r="AE271" s="149"/>
      <c r="AF271" s="149"/>
      <c r="AG271" s="149" t="s">
        <v>177</v>
      </c>
      <c r="AH271" s="149">
        <v>0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1" x14ac:dyDescent="0.2">
      <c r="A272" s="173">
        <v>111</v>
      </c>
      <c r="B272" s="174" t="s">
        <v>507</v>
      </c>
      <c r="C272" s="187" t="s">
        <v>508</v>
      </c>
      <c r="D272" s="175" t="s">
        <v>475</v>
      </c>
      <c r="E272" s="176">
        <v>3</v>
      </c>
      <c r="F272" s="177"/>
      <c r="G272" s="178">
        <f>ROUND(E272*F272,2)</f>
        <v>0</v>
      </c>
      <c r="H272" s="161"/>
      <c r="I272" s="160">
        <f>ROUND(E272*H272,2)</f>
        <v>0</v>
      </c>
      <c r="J272" s="161"/>
      <c r="K272" s="160">
        <f>ROUND(E272*J272,2)</f>
        <v>0</v>
      </c>
      <c r="L272" s="160">
        <v>21</v>
      </c>
      <c r="M272" s="160">
        <f>G272*(1+L272/100)</f>
        <v>0</v>
      </c>
      <c r="N272" s="159">
        <v>2.385E-2</v>
      </c>
      <c r="O272" s="159">
        <f>ROUND(E272*N272,2)</f>
        <v>7.0000000000000007E-2</v>
      </c>
      <c r="P272" s="159">
        <v>0</v>
      </c>
      <c r="Q272" s="159">
        <f>ROUND(E272*P272,2)</f>
        <v>0</v>
      </c>
      <c r="R272" s="160"/>
      <c r="S272" s="160" t="s">
        <v>173</v>
      </c>
      <c r="T272" s="160" t="s">
        <v>173</v>
      </c>
      <c r="U272" s="160">
        <v>0.85499999999999998</v>
      </c>
      <c r="V272" s="160">
        <f>ROUND(E272*U272,2)</f>
        <v>2.57</v>
      </c>
      <c r="W272" s="160"/>
      <c r="X272" s="160" t="s">
        <v>174</v>
      </c>
      <c r="Y272" s="149"/>
      <c r="Z272" s="149"/>
      <c r="AA272" s="149"/>
      <c r="AB272" s="149"/>
      <c r="AC272" s="149"/>
      <c r="AD272" s="149"/>
      <c r="AE272" s="149"/>
      <c r="AF272" s="149"/>
      <c r="AG272" s="149" t="s">
        <v>175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">
      <c r="A273" s="156"/>
      <c r="B273" s="157"/>
      <c r="C273" s="188" t="s">
        <v>72</v>
      </c>
      <c r="D273" s="162"/>
      <c r="E273" s="163">
        <v>3</v>
      </c>
      <c r="F273" s="160"/>
      <c r="G273" s="160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49"/>
      <c r="Z273" s="149"/>
      <c r="AA273" s="149"/>
      <c r="AB273" s="149"/>
      <c r="AC273" s="149"/>
      <c r="AD273" s="149"/>
      <c r="AE273" s="149"/>
      <c r="AF273" s="149"/>
      <c r="AG273" s="149" t="s">
        <v>177</v>
      </c>
      <c r="AH273" s="149">
        <v>0</v>
      </c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">
      <c r="A274" s="179">
        <v>112</v>
      </c>
      <c r="B274" s="180" t="s">
        <v>509</v>
      </c>
      <c r="C274" s="189" t="s">
        <v>510</v>
      </c>
      <c r="D274" s="181" t="s">
        <v>475</v>
      </c>
      <c r="E274" s="182">
        <v>2</v>
      </c>
      <c r="F274" s="183"/>
      <c r="G274" s="184">
        <f>ROUND(E274*F274,2)</f>
        <v>0</v>
      </c>
      <c r="H274" s="161"/>
      <c r="I274" s="160">
        <f>ROUND(E274*H274,2)</f>
        <v>0</v>
      </c>
      <c r="J274" s="161"/>
      <c r="K274" s="160">
        <f>ROUND(E274*J274,2)</f>
        <v>0</v>
      </c>
      <c r="L274" s="160">
        <v>21</v>
      </c>
      <c r="M274" s="160">
        <f>G274*(1+L274/100)</f>
        <v>0</v>
      </c>
      <c r="N274" s="159">
        <v>0</v>
      </c>
      <c r="O274" s="159">
        <f>ROUND(E274*N274,2)</f>
        <v>0</v>
      </c>
      <c r="P274" s="159">
        <v>1.9460000000000002E-2</v>
      </c>
      <c r="Q274" s="159">
        <f>ROUND(E274*P274,2)</f>
        <v>0.04</v>
      </c>
      <c r="R274" s="160"/>
      <c r="S274" s="160" t="s">
        <v>173</v>
      </c>
      <c r="T274" s="160" t="s">
        <v>173</v>
      </c>
      <c r="U274" s="160">
        <v>0.38200000000000001</v>
      </c>
      <c r="V274" s="160">
        <f>ROUND(E274*U274,2)</f>
        <v>0.76</v>
      </c>
      <c r="W274" s="160"/>
      <c r="X274" s="160" t="s">
        <v>174</v>
      </c>
      <c r="Y274" s="149"/>
      <c r="Z274" s="149"/>
      <c r="AA274" s="149"/>
      <c r="AB274" s="149"/>
      <c r="AC274" s="149"/>
      <c r="AD274" s="149"/>
      <c r="AE274" s="149"/>
      <c r="AF274" s="149"/>
      <c r="AG274" s="149" t="s">
        <v>175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1" x14ac:dyDescent="0.2">
      <c r="A275" s="173">
        <v>113</v>
      </c>
      <c r="B275" s="174" t="s">
        <v>511</v>
      </c>
      <c r="C275" s="187" t="s">
        <v>512</v>
      </c>
      <c r="D275" s="175" t="s">
        <v>475</v>
      </c>
      <c r="E275" s="176">
        <v>2</v>
      </c>
      <c r="F275" s="177"/>
      <c r="G275" s="178">
        <f>ROUND(E275*F275,2)</f>
        <v>0</v>
      </c>
      <c r="H275" s="161"/>
      <c r="I275" s="160">
        <f>ROUND(E275*H275,2)</f>
        <v>0</v>
      </c>
      <c r="J275" s="161"/>
      <c r="K275" s="160">
        <f>ROUND(E275*J275,2)</f>
        <v>0</v>
      </c>
      <c r="L275" s="160">
        <v>21</v>
      </c>
      <c r="M275" s="160">
        <f>G275*(1+L275/100)</f>
        <v>0</v>
      </c>
      <c r="N275" s="159">
        <v>1.5509999999999999E-2</v>
      </c>
      <c r="O275" s="159">
        <f>ROUND(E275*N275,2)</f>
        <v>0.03</v>
      </c>
      <c r="P275" s="159">
        <v>0</v>
      </c>
      <c r="Q275" s="159">
        <f>ROUND(E275*P275,2)</f>
        <v>0</v>
      </c>
      <c r="R275" s="160"/>
      <c r="S275" s="160" t="s">
        <v>173</v>
      </c>
      <c r="T275" s="160" t="s">
        <v>173</v>
      </c>
      <c r="U275" s="160">
        <v>0.84</v>
      </c>
      <c r="V275" s="160">
        <f>ROUND(E275*U275,2)</f>
        <v>1.68</v>
      </c>
      <c r="W275" s="160"/>
      <c r="X275" s="160" t="s">
        <v>174</v>
      </c>
      <c r="Y275" s="149"/>
      <c r="Z275" s="149"/>
      <c r="AA275" s="149"/>
      <c r="AB275" s="149"/>
      <c r="AC275" s="149"/>
      <c r="AD275" s="149"/>
      <c r="AE275" s="149"/>
      <c r="AF275" s="149"/>
      <c r="AG275" s="149" t="s">
        <v>175</v>
      </c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1" x14ac:dyDescent="0.2">
      <c r="A276" s="156"/>
      <c r="B276" s="157"/>
      <c r="C276" s="188" t="s">
        <v>306</v>
      </c>
      <c r="D276" s="162"/>
      <c r="E276" s="163">
        <v>2</v>
      </c>
      <c r="F276" s="160"/>
      <c r="G276" s="160"/>
      <c r="H276" s="160"/>
      <c r="I276" s="160"/>
      <c r="J276" s="160"/>
      <c r="K276" s="160"/>
      <c r="L276" s="160"/>
      <c r="M276" s="160"/>
      <c r="N276" s="159"/>
      <c r="O276" s="159"/>
      <c r="P276" s="159"/>
      <c r="Q276" s="159"/>
      <c r="R276" s="160"/>
      <c r="S276" s="160"/>
      <c r="T276" s="160"/>
      <c r="U276" s="160"/>
      <c r="V276" s="160"/>
      <c r="W276" s="160"/>
      <c r="X276" s="160"/>
      <c r="Y276" s="149"/>
      <c r="Z276" s="149"/>
      <c r="AA276" s="149"/>
      <c r="AB276" s="149"/>
      <c r="AC276" s="149"/>
      <c r="AD276" s="149"/>
      <c r="AE276" s="149"/>
      <c r="AF276" s="149"/>
      <c r="AG276" s="149" t="s">
        <v>177</v>
      </c>
      <c r="AH276" s="149">
        <v>0</v>
      </c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73">
        <v>114</v>
      </c>
      <c r="B277" s="174" t="s">
        <v>513</v>
      </c>
      <c r="C277" s="187" t="s">
        <v>514</v>
      </c>
      <c r="D277" s="175" t="s">
        <v>475</v>
      </c>
      <c r="E277" s="176">
        <v>3</v>
      </c>
      <c r="F277" s="177"/>
      <c r="G277" s="178">
        <f>ROUND(E277*F277,2)</f>
        <v>0</v>
      </c>
      <c r="H277" s="161"/>
      <c r="I277" s="160">
        <f>ROUND(E277*H277,2)</f>
        <v>0</v>
      </c>
      <c r="J277" s="161"/>
      <c r="K277" s="160">
        <f>ROUND(E277*J277,2)</f>
        <v>0</v>
      </c>
      <c r="L277" s="160">
        <v>21</v>
      </c>
      <c r="M277" s="160">
        <f>G277*(1+L277/100)</f>
        <v>0</v>
      </c>
      <c r="N277" s="159">
        <v>2.0600000000000002E-3</v>
      </c>
      <c r="O277" s="159">
        <f>ROUND(E277*N277,2)</f>
        <v>0.01</v>
      </c>
      <c r="P277" s="159">
        <v>0</v>
      </c>
      <c r="Q277" s="159">
        <f>ROUND(E277*P277,2)</f>
        <v>0</v>
      </c>
      <c r="R277" s="160"/>
      <c r="S277" s="160" t="s">
        <v>173</v>
      </c>
      <c r="T277" s="160" t="s">
        <v>173</v>
      </c>
      <c r="U277" s="160">
        <v>0.23</v>
      </c>
      <c r="V277" s="160">
        <f>ROUND(E277*U277,2)</f>
        <v>0.69</v>
      </c>
      <c r="W277" s="160"/>
      <c r="X277" s="160" t="s">
        <v>174</v>
      </c>
      <c r="Y277" s="149"/>
      <c r="Z277" s="149"/>
      <c r="AA277" s="149"/>
      <c r="AB277" s="149"/>
      <c r="AC277" s="149"/>
      <c r="AD277" s="149"/>
      <c r="AE277" s="149"/>
      <c r="AF277" s="149"/>
      <c r="AG277" s="149" t="s">
        <v>175</v>
      </c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1" x14ac:dyDescent="0.2">
      <c r="A278" s="156"/>
      <c r="B278" s="157"/>
      <c r="C278" s="188" t="s">
        <v>72</v>
      </c>
      <c r="D278" s="162"/>
      <c r="E278" s="163">
        <v>3</v>
      </c>
      <c r="F278" s="160"/>
      <c r="G278" s="160"/>
      <c r="H278" s="160"/>
      <c r="I278" s="160"/>
      <c r="J278" s="160"/>
      <c r="K278" s="160"/>
      <c r="L278" s="160"/>
      <c r="M278" s="160"/>
      <c r="N278" s="159"/>
      <c r="O278" s="159"/>
      <c r="P278" s="159"/>
      <c r="Q278" s="159"/>
      <c r="R278" s="160"/>
      <c r="S278" s="160"/>
      <c r="T278" s="160"/>
      <c r="U278" s="160"/>
      <c r="V278" s="160"/>
      <c r="W278" s="160"/>
      <c r="X278" s="160"/>
      <c r="Y278" s="149"/>
      <c r="Z278" s="149"/>
      <c r="AA278" s="149"/>
      <c r="AB278" s="149"/>
      <c r="AC278" s="149"/>
      <c r="AD278" s="149"/>
      <c r="AE278" s="149"/>
      <c r="AF278" s="149"/>
      <c r="AG278" s="149" t="s">
        <v>177</v>
      </c>
      <c r="AH278" s="149">
        <v>0</v>
      </c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">
      <c r="A279" s="173">
        <v>115</v>
      </c>
      <c r="B279" s="174" t="s">
        <v>515</v>
      </c>
      <c r="C279" s="187" t="s">
        <v>516</v>
      </c>
      <c r="D279" s="175" t="s">
        <v>475</v>
      </c>
      <c r="E279" s="176">
        <v>2</v>
      </c>
      <c r="F279" s="177"/>
      <c r="G279" s="178">
        <f>ROUND(E279*F279,2)</f>
        <v>0</v>
      </c>
      <c r="H279" s="161"/>
      <c r="I279" s="160">
        <f>ROUND(E279*H279,2)</f>
        <v>0</v>
      </c>
      <c r="J279" s="161"/>
      <c r="K279" s="160">
        <f>ROUND(E279*J279,2)</f>
        <v>0</v>
      </c>
      <c r="L279" s="160">
        <v>21</v>
      </c>
      <c r="M279" s="160">
        <f>G279*(1+L279/100)</f>
        <v>0</v>
      </c>
      <c r="N279" s="159">
        <v>5.5999999999999995E-4</v>
      </c>
      <c r="O279" s="159">
        <f>ROUND(E279*N279,2)</f>
        <v>0</v>
      </c>
      <c r="P279" s="159">
        <v>0</v>
      </c>
      <c r="Q279" s="159">
        <f>ROUND(E279*P279,2)</f>
        <v>0</v>
      </c>
      <c r="R279" s="160"/>
      <c r="S279" s="160" t="s">
        <v>173</v>
      </c>
      <c r="T279" s="160" t="s">
        <v>173</v>
      </c>
      <c r="U279" s="160">
        <v>0.23</v>
      </c>
      <c r="V279" s="160">
        <f>ROUND(E279*U279,2)</f>
        <v>0.46</v>
      </c>
      <c r="W279" s="160"/>
      <c r="X279" s="160" t="s">
        <v>174</v>
      </c>
      <c r="Y279" s="149"/>
      <c r="Z279" s="149"/>
      <c r="AA279" s="149"/>
      <c r="AB279" s="149"/>
      <c r="AC279" s="149"/>
      <c r="AD279" s="149"/>
      <c r="AE279" s="149"/>
      <c r="AF279" s="149"/>
      <c r="AG279" s="149" t="s">
        <v>175</v>
      </c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1" x14ac:dyDescent="0.2">
      <c r="A280" s="156"/>
      <c r="B280" s="157"/>
      <c r="C280" s="188" t="s">
        <v>306</v>
      </c>
      <c r="D280" s="162"/>
      <c r="E280" s="163">
        <v>2</v>
      </c>
      <c r="F280" s="160"/>
      <c r="G280" s="160"/>
      <c r="H280" s="160"/>
      <c r="I280" s="160"/>
      <c r="J280" s="160"/>
      <c r="K280" s="160"/>
      <c r="L280" s="160"/>
      <c r="M280" s="160"/>
      <c r="N280" s="159"/>
      <c r="O280" s="159"/>
      <c r="P280" s="159"/>
      <c r="Q280" s="159"/>
      <c r="R280" s="160"/>
      <c r="S280" s="160"/>
      <c r="T280" s="160"/>
      <c r="U280" s="160"/>
      <c r="V280" s="160"/>
      <c r="W280" s="160"/>
      <c r="X280" s="160"/>
      <c r="Y280" s="149"/>
      <c r="Z280" s="149"/>
      <c r="AA280" s="149"/>
      <c r="AB280" s="149"/>
      <c r="AC280" s="149"/>
      <c r="AD280" s="149"/>
      <c r="AE280" s="149"/>
      <c r="AF280" s="149"/>
      <c r="AG280" s="149" t="s">
        <v>177</v>
      </c>
      <c r="AH280" s="149">
        <v>0</v>
      </c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73">
        <v>116</v>
      </c>
      <c r="B281" s="174" t="s">
        <v>517</v>
      </c>
      <c r="C281" s="187" t="s">
        <v>518</v>
      </c>
      <c r="D281" s="175" t="s">
        <v>475</v>
      </c>
      <c r="E281" s="176">
        <v>3</v>
      </c>
      <c r="F281" s="177"/>
      <c r="G281" s="178">
        <f>ROUND(E281*F281,2)</f>
        <v>0</v>
      </c>
      <c r="H281" s="161"/>
      <c r="I281" s="160">
        <f>ROUND(E281*H281,2)</f>
        <v>0</v>
      </c>
      <c r="J281" s="161"/>
      <c r="K281" s="160">
        <f>ROUND(E281*J281,2)</f>
        <v>0</v>
      </c>
      <c r="L281" s="160">
        <v>21</v>
      </c>
      <c r="M281" s="160">
        <f>G281*(1+L281/100)</f>
        <v>0</v>
      </c>
      <c r="N281" s="159">
        <v>1.6000000000000001E-4</v>
      </c>
      <c r="O281" s="159">
        <f>ROUND(E281*N281,2)</f>
        <v>0</v>
      </c>
      <c r="P281" s="159">
        <v>0</v>
      </c>
      <c r="Q281" s="159">
        <f>ROUND(E281*P281,2)</f>
        <v>0</v>
      </c>
      <c r="R281" s="160"/>
      <c r="S281" s="160" t="s">
        <v>173</v>
      </c>
      <c r="T281" s="160" t="s">
        <v>173</v>
      </c>
      <c r="U281" s="160">
        <v>0.16500000000000001</v>
      </c>
      <c r="V281" s="160">
        <f>ROUND(E281*U281,2)</f>
        <v>0.5</v>
      </c>
      <c r="W281" s="160"/>
      <c r="X281" s="160" t="s">
        <v>174</v>
      </c>
      <c r="Y281" s="149"/>
      <c r="Z281" s="149"/>
      <c r="AA281" s="149"/>
      <c r="AB281" s="149"/>
      <c r="AC281" s="149"/>
      <c r="AD281" s="149"/>
      <c r="AE281" s="149"/>
      <c r="AF281" s="149"/>
      <c r="AG281" s="149" t="s">
        <v>175</v>
      </c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56"/>
      <c r="B282" s="157"/>
      <c r="C282" s="188" t="s">
        <v>72</v>
      </c>
      <c r="D282" s="162"/>
      <c r="E282" s="163">
        <v>3</v>
      </c>
      <c r="F282" s="160"/>
      <c r="G282" s="160"/>
      <c r="H282" s="160"/>
      <c r="I282" s="160"/>
      <c r="J282" s="160"/>
      <c r="K282" s="160"/>
      <c r="L282" s="160"/>
      <c r="M282" s="160"/>
      <c r="N282" s="159"/>
      <c r="O282" s="159"/>
      <c r="P282" s="159"/>
      <c r="Q282" s="159"/>
      <c r="R282" s="160"/>
      <c r="S282" s="160"/>
      <c r="T282" s="160"/>
      <c r="U282" s="160"/>
      <c r="V282" s="160"/>
      <c r="W282" s="160"/>
      <c r="X282" s="160"/>
      <c r="Y282" s="149"/>
      <c r="Z282" s="149"/>
      <c r="AA282" s="149"/>
      <c r="AB282" s="149"/>
      <c r="AC282" s="149"/>
      <c r="AD282" s="149"/>
      <c r="AE282" s="149"/>
      <c r="AF282" s="149"/>
      <c r="AG282" s="149" t="s">
        <v>177</v>
      </c>
      <c r="AH282" s="149">
        <v>0</v>
      </c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ht="22.5" outlineLevel="1" x14ac:dyDescent="0.2">
      <c r="A283" s="173">
        <v>117</v>
      </c>
      <c r="B283" s="174" t="s">
        <v>519</v>
      </c>
      <c r="C283" s="187" t="s">
        <v>520</v>
      </c>
      <c r="D283" s="175" t="s">
        <v>475</v>
      </c>
      <c r="E283" s="176">
        <v>2</v>
      </c>
      <c r="F283" s="177"/>
      <c r="G283" s="178">
        <f>ROUND(E283*F283,2)</f>
        <v>0</v>
      </c>
      <c r="H283" s="161"/>
      <c r="I283" s="160">
        <f>ROUND(E283*H283,2)</f>
        <v>0</v>
      </c>
      <c r="J283" s="161"/>
      <c r="K283" s="160">
        <f>ROUND(E283*J283,2)</f>
        <v>0</v>
      </c>
      <c r="L283" s="160">
        <v>21</v>
      </c>
      <c r="M283" s="160">
        <f>G283*(1+L283/100)</f>
        <v>0</v>
      </c>
      <c r="N283" s="159">
        <v>3.0000000000000001E-5</v>
      </c>
      <c r="O283" s="159">
        <f>ROUND(E283*N283,2)</f>
        <v>0</v>
      </c>
      <c r="P283" s="159">
        <v>0</v>
      </c>
      <c r="Q283" s="159">
        <f>ROUND(E283*P283,2)</f>
        <v>0</v>
      </c>
      <c r="R283" s="160"/>
      <c r="S283" s="160" t="s">
        <v>173</v>
      </c>
      <c r="T283" s="160" t="s">
        <v>173</v>
      </c>
      <c r="U283" s="160">
        <v>0.33</v>
      </c>
      <c r="V283" s="160">
        <f>ROUND(E283*U283,2)</f>
        <v>0.66</v>
      </c>
      <c r="W283" s="160"/>
      <c r="X283" s="160" t="s">
        <v>174</v>
      </c>
      <c r="Y283" s="149"/>
      <c r="Z283" s="149"/>
      <c r="AA283" s="149"/>
      <c r="AB283" s="149"/>
      <c r="AC283" s="149"/>
      <c r="AD283" s="149"/>
      <c r="AE283" s="149"/>
      <c r="AF283" s="149"/>
      <c r="AG283" s="149" t="s">
        <v>175</v>
      </c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">
      <c r="A284" s="156"/>
      <c r="B284" s="157"/>
      <c r="C284" s="188" t="s">
        <v>521</v>
      </c>
      <c r="D284" s="162"/>
      <c r="E284" s="163">
        <v>2</v>
      </c>
      <c r="F284" s="160"/>
      <c r="G284" s="160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49"/>
      <c r="Z284" s="149"/>
      <c r="AA284" s="149"/>
      <c r="AB284" s="149"/>
      <c r="AC284" s="149"/>
      <c r="AD284" s="149"/>
      <c r="AE284" s="149"/>
      <c r="AF284" s="149"/>
      <c r="AG284" s="149" t="s">
        <v>177</v>
      </c>
      <c r="AH284" s="149">
        <v>0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73">
        <v>118</v>
      </c>
      <c r="B285" s="174" t="s">
        <v>522</v>
      </c>
      <c r="C285" s="187" t="s">
        <v>523</v>
      </c>
      <c r="D285" s="175" t="s">
        <v>475</v>
      </c>
      <c r="E285" s="176">
        <v>1</v>
      </c>
      <c r="F285" s="177"/>
      <c r="G285" s="178">
        <f>ROUND(E285*F285,2)</f>
        <v>0</v>
      </c>
      <c r="H285" s="161"/>
      <c r="I285" s="160">
        <f>ROUND(E285*H285,2)</f>
        <v>0</v>
      </c>
      <c r="J285" s="161"/>
      <c r="K285" s="160">
        <f>ROUND(E285*J285,2)</f>
        <v>0</v>
      </c>
      <c r="L285" s="160">
        <v>21</v>
      </c>
      <c r="M285" s="160">
        <f>G285*(1+L285/100)</f>
        <v>0</v>
      </c>
      <c r="N285" s="159">
        <v>1.444E-2</v>
      </c>
      <c r="O285" s="159">
        <f>ROUND(E285*N285,2)</f>
        <v>0.01</v>
      </c>
      <c r="P285" s="159">
        <v>0</v>
      </c>
      <c r="Q285" s="159">
        <f>ROUND(E285*P285,2)</f>
        <v>0</v>
      </c>
      <c r="R285" s="160"/>
      <c r="S285" s="160" t="s">
        <v>173</v>
      </c>
      <c r="T285" s="160" t="s">
        <v>173</v>
      </c>
      <c r="U285" s="160">
        <v>1.25</v>
      </c>
      <c r="V285" s="160">
        <f>ROUND(E285*U285,2)</f>
        <v>1.25</v>
      </c>
      <c r="W285" s="160"/>
      <c r="X285" s="160" t="s">
        <v>174</v>
      </c>
      <c r="Y285" s="149"/>
      <c r="Z285" s="149"/>
      <c r="AA285" s="149"/>
      <c r="AB285" s="149"/>
      <c r="AC285" s="149"/>
      <c r="AD285" s="149"/>
      <c r="AE285" s="149"/>
      <c r="AF285" s="149"/>
      <c r="AG285" s="149" t="s">
        <v>175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1" x14ac:dyDescent="0.2">
      <c r="A286" s="156"/>
      <c r="B286" s="157"/>
      <c r="C286" s="188" t="s">
        <v>70</v>
      </c>
      <c r="D286" s="162"/>
      <c r="E286" s="163">
        <v>1</v>
      </c>
      <c r="F286" s="160"/>
      <c r="G286" s="160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49"/>
      <c r="Z286" s="149"/>
      <c r="AA286" s="149"/>
      <c r="AB286" s="149"/>
      <c r="AC286" s="149"/>
      <c r="AD286" s="149"/>
      <c r="AE286" s="149"/>
      <c r="AF286" s="149"/>
      <c r="AG286" s="149" t="s">
        <v>177</v>
      </c>
      <c r="AH286" s="149">
        <v>0</v>
      </c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1" x14ac:dyDescent="0.2">
      <c r="A287" s="179">
        <v>119</v>
      </c>
      <c r="B287" s="180" t="s">
        <v>524</v>
      </c>
      <c r="C287" s="189" t="s">
        <v>525</v>
      </c>
      <c r="D287" s="181" t="s">
        <v>475</v>
      </c>
      <c r="E287" s="182">
        <v>1</v>
      </c>
      <c r="F287" s="183"/>
      <c r="G287" s="184">
        <f>ROUND(E287*F287,2)</f>
        <v>0</v>
      </c>
      <c r="H287" s="161"/>
      <c r="I287" s="160">
        <f>ROUND(E287*H287,2)</f>
        <v>0</v>
      </c>
      <c r="J287" s="161"/>
      <c r="K287" s="160">
        <f>ROUND(E287*J287,2)</f>
        <v>0</v>
      </c>
      <c r="L287" s="160">
        <v>21</v>
      </c>
      <c r="M287" s="160">
        <f>G287*(1+L287/100)</f>
        <v>0</v>
      </c>
      <c r="N287" s="159">
        <v>0</v>
      </c>
      <c r="O287" s="159">
        <f>ROUND(E287*N287,2)</f>
        <v>0</v>
      </c>
      <c r="P287" s="159">
        <v>0.155</v>
      </c>
      <c r="Q287" s="159">
        <f>ROUND(E287*P287,2)</f>
        <v>0.16</v>
      </c>
      <c r="R287" s="160"/>
      <c r="S287" s="160" t="s">
        <v>173</v>
      </c>
      <c r="T287" s="160" t="s">
        <v>173</v>
      </c>
      <c r="U287" s="160">
        <v>0.83699999999999997</v>
      </c>
      <c r="V287" s="160">
        <f>ROUND(E287*U287,2)</f>
        <v>0.84</v>
      </c>
      <c r="W287" s="160"/>
      <c r="X287" s="160" t="s">
        <v>174</v>
      </c>
      <c r="Y287" s="149"/>
      <c r="Z287" s="149"/>
      <c r="AA287" s="149"/>
      <c r="AB287" s="149"/>
      <c r="AC287" s="149"/>
      <c r="AD287" s="149"/>
      <c r="AE287" s="149"/>
      <c r="AF287" s="149"/>
      <c r="AG287" s="149" t="s">
        <v>175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1" x14ac:dyDescent="0.2">
      <c r="A288" s="173">
        <v>120</v>
      </c>
      <c r="B288" s="174" t="s">
        <v>526</v>
      </c>
      <c r="C288" s="187" t="s">
        <v>527</v>
      </c>
      <c r="D288" s="175" t="s">
        <v>475</v>
      </c>
      <c r="E288" s="176">
        <v>10</v>
      </c>
      <c r="F288" s="177"/>
      <c r="G288" s="178">
        <f>ROUND(E288*F288,2)</f>
        <v>0</v>
      </c>
      <c r="H288" s="161"/>
      <c r="I288" s="160">
        <f>ROUND(E288*H288,2)</f>
        <v>0</v>
      </c>
      <c r="J288" s="161"/>
      <c r="K288" s="160">
        <f>ROUND(E288*J288,2)</f>
        <v>0</v>
      </c>
      <c r="L288" s="160">
        <v>21</v>
      </c>
      <c r="M288" s="160">
        <f>G288*(1+L288/100)</f>
        <v>0</v>
      </c>
      <c r="N288" s="159">
        <v>1.7000000000000001E-4</v>
      </c>
      <c r="O288" s="159">
        <f>ROUND(E288*N288,2)</f>
        <v>0</v>
      </c>
      <c r="P288" s="159">
        <v>0</v>
      </c>
      <c r="Q288" s="159">
        <f>ROUND(E288*P288,2)</f>
        <v>0</v>
      </c>
      <c r="R288" s="160"/>
      <c r="S288" s="160" t="s">
        <v>173</v>
      </c>
      <c r="T288" s="160" t="s">
        <v>173</v>
      </c>
      <c r="U288" s="160">
        <v>0.22700000000000001</v>
      </c>
      <c r="V288" s="160">
        <f>ROUND(E288*U288,2)</f>
        <v>2.27</v>
      </c>
      <c r="W288" s="160"/>
      <c r="X288" s="160" t="s">
        <v>174</v>
      </c>
      <c r="Y288" s="149"/>
      <c r="Z288" s="149"/>
      <c r="AA288" s="149"/>
      <c r="AB288" s="149"/>
      <c r="AC288" s="149"/>
      <c r="AD288" s="149"/>
      <c r="AE288" s="149"/>
      <c r="AF288" s="149"/>
      <c r="AG288" s="149" t="s">
        <v>175</v>
      </c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1" x14ac:dyDescent="0.2">
      <c r="A289" s="156"/>
      <c r="B289" s="157"/>
      <c r="C289" s="188" t="s">
        <v>528</v>
      </c>
      <c r="D289" s="162"/>
      <c r="E289" s="163">
        <v>10</v>
      </c>
      <c r="F289" s="160"/>
      <c r="G289" s="160"/>
      <c r="H289" s="160"/>
      <c r="I289" s="160"/>
      <c r="J289" s="160"/>
      <c r="K289" s="160"/>
      <c r="L289" s="160"/>
      <c r="M289" s="160"/>
      <c r="N289" s="159"/>
      <c r="O289" s="159"/>
      <c r="P289" s="159"/>
      <c r="Q289" s="159"/>
      <c r="R289" s="160"/>
      <c r="S289" s="160"/>
      <c r="T289" s="160"/>
      <c r="U289" s="160"/>
      <c r="V289" s="160"/>
      <c r="W289" s="160"/>
      <c r="X289" s="160"/>
      <c r="Y289" s="149"/>
      <c r="Z289" s="149"/>
      <c r="AA289" s="149"/>
      <c r="AB289" s="149"/>
      <c r="AC289" s="149"/>
      <c r="AD289" s="149"/>
      <c r="AE289" s="149"/>
      <c r="AF289" s="149"/>
      <c r="AG289" s="149" t="s">
        <v>177</v>
      </c>
      <c r="AH289" s="149">
        <v>0</v>
      </c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ht="22.5" outlineLevel="1" x14ac:dyDescent="0.2">
      <c r="A290" s="173">
        <v>121</v>
      </c>
      <c r="B290" s="174" t="s">
        <v>529</v>
      </c>
      <c r="C290" s="187" t="s">
        <v>530</v>
      </c>
      <c r="D290" s="175" t="s">
        <v>210</v>
      </c>
      <c r="E290" s="176">
        <v>2</v>
      </c>
      <c r="F290" s="177"/>
      <c r="G290" s="178">
        <f>ROUND(E290*F290,2)</f>
        <v>0</v>
      </c>
      <c r="H290" s="161"/>
      <c r="I290" s="160">
        <f>ROUND(E290*H290,2)</f>
        <v>0</v>
      </c>
      <c r="J290" s="161"/>
      <c r="K290" s="160">
        <f>ROUND(E290*J290,2)</f>
        <v>0</v>
      </c>
      <c r="L290" s="160">
        <v>21</v>
      </c>
      <c r="M290" s="160">
        <f>G290*(1+L290/100)</f>
        <v>0</v>
      </c>
      <c r="N290" s="159">
        <v>8.4999999999999995E-4</v>
      </c>
      <c r="O290" s="159">
        <f>ROUND(E290*N290,2)</f>
        <v>0</v>
      </c>
      <c r="P290" s="159">
        <v>0</v>
      </c>
      <c r="Q290" s="159">
        <f>ROUND(E290*P290,2)</f>
        <v>0</v>
      </c>
      <c r="R290" s="160"/>
      <c r="S290" s="160" t="s">
        <v>173</v>
      </c>
      <c r="T290" s="160" t="s">
        <v>173</v>
      </c>
      <c r="U290" s="160">
        <v>0.48499999999999999</v>
      </c>
      <c r="V290" s="160">
        <f>ROUND(E290*U290,2)</f>
        <v>0.97</v>
      </c>
      <c r="W290" s="160"/>
      <c r="X290" s="160" t="s">
        <v>174</v>
      </c>
      <c r="Y290" s="149"/>
      <c r="Z290" s="149"/>
      <c r="AA290" s="149"/>
      <c r="AB290" s="149"/>
      <c r="AC290" s="149"/>
      <c r="AD290" s="149"/>
      <c r="AE290" s="149"/>
      <c r="AF290" s="149"/>
      <c r="AG290" s="149" t="s">
        <v>175</v>
      </c>
      <c r="AH290" s="149"/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56"/>
      <c r="B291" s="157"/>
      <c r="C291" s="188" t="s">
        <v>306</v>
      </c>
      <c r="D291" s="162"/>
      <c r="E291" s="163">
        <v>2</v>
      </c>
      <c r="F291" s="160"/>
      <c r="G291" s="160"/>
      <c r="H291" s="160"/>
      <c r="I291" s="160"/>
      <c r="J291" s="160"/>
      <c r="K291" s="160"/>
      <c r="L291" s="160"/>
      <c r="M291" s="160"/>
      <c r="N291" s="159"/>
      <c r="O291" s="159"/>
      <c r="P291" s="159"/>
      <c r="Q291" s="159"/>
      <c r="R291" s="160"/>
      <c r="S291" s="160"/>
      <c r="T291" s="160"/>
      <c r="U291" s="160"/>
      <c r="V291" s="160"/>
      <c r="W291" s="160"/>
      <c r="X291" s="160"/>
      <c r="Y291" s="149"/>
      <c r="Z291" s="149"/>
      <c r="AA291" s="149"/>
      <c r="AB291" s="149"/>
      <c r="AC291" s="149"/>
      <c r="AD291" s="149"/>
      <c r="AE291" s="149"/>
      <c r="AF291" s="149"/>
      <c r="AG291" s="149" t="s">
        <v>177</v>
      </c>
      <c r="AH291" s="149">
        <v>0</v>
      </c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1" x14ac:dyDescent="0.2">
      <c r="A292" s="173">
        <v>122</v>
      </c>
      <c r="B292" s="174" t="s">
        <v>531</v>
      </c>
      <c r="C292" s="187" t="s">
        <v>532</v>
      </c>
      <c r="D292" s="175" t="s">
        <v>210</v>
      </c>
      <c r="E292" s="176">
        <v>1</v>
      </c>
      <c r="F292" s="177"/>
      <c r="G292" s="178">
        <f>ROUND(E292*F292,2)</f>
        <v>0</v>
      </c>
      <c r="H292" s="161"/>
      <c r="I292" s="160">
        <f>ROUND(E292*H292,2)</f>
        <v>0</v>
      </c>
      <c r="J292" s="161"/>
      <c r="K292" s="160">
        <f>ROUND(E292*J292,2)</f>
        <v>0</v>
      </c>
      <c r="L292" s="160">
        <v>21</v>
      </c>
      <c r="M292" s="160">
        <f>G292*(1+L292/100)</f>
        <v>0</v>
      </c>
      <c r="N292" s="159">
        <v>1.72E-3</v>
      </c>
      <c r="O292" s="159">
        <f>ROUND(E292*N292,2)</f>
        <v>0</v>
      </c>
      <c r="P292" s="159">
        <v>0</v>
      </c>
      <c r="Q292" s="159">
        <f>ROUND(E292*P292,2)</f>
        <v>0</v>
      </c>
      <c r="R292" s="160"/>
      <c r="S292" s="160" t="s">
        <v>173</v>
      </c>
      <c r="T292" s="160" t="s">
        <v>173</v>
      </c>
      <c r="U292" s="160">
        <v>0.47599999999999998</v>
      </c>
      <c r="V292" s="160">
        <f>ROUND(E292*U292,2)</f>
        <v>0.48</v>
      </c>
      <c r="W292" s="160"/>
      <c r="X292" s="160" t="s">
        <v>174</v>
      </c>
      <c r="Y292" s="149"/>
      <c r="Z292" s="149"/>
      <c r="AA292" s="149"/>
      <c r="AB292" s="149"/>
      <c r="AC292" s="149"/>
      <c r="AD292" s="149"/>
      <c r="AE292" s="149"/>
      <c r="AF292" s="149"/>
      <c r="AG292" s="149" t="s">
        <v>175</v>
      </c>
      <c r="AH292" s="149"/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1" x14ac:dyDescent="0.2">
      <c r="A293" s="156"/>
      <c r="B293" s="157"/>
      <c r="C293" s="188" t="s">
        <v>533</v>
      </c>
      <c r="D293" s="162"/>
      <c r="E293" s="163">
        <v>1</v>
      </c>
      <c r="F293" s="160"/>
      <c r="G293" s="160"/>
      <c r="H293" s="160"/>
      <c r="I293" s="160"/>
      <c r="J293" s="160"/>
      <c r="K293" s="160"/>
      <c r="L293" s="160"/>
      <c r="M293" s="160"/>
      <c r="N293" s="159"/>
      <c r="O293" s="159"/>
      <c r="P293" s="159"/>
      <c r="Q293" s="159"/>
      <c r="R293" s="160"/>
      <c r="S293" s="160"/>
      <c r="T293" s="160"/>
      <c r="U293" s="160"/>
      <c r="V293" s="160"/>
      <c r="W293" s="160"/>
      <c r="X293" s="160"/>
      <c r="Y293" s="149"/>
      <c r="Z293" s="149"/>
      <c r="AA293" s="149"/>
      <c r="AB293" s="149"/>
      <c r="AC293" s="149"/>
      <c r="AD293" s="149"/>
      <c r="AE293" s="149"/>
      <c r="AF293" s="149"/>
      <c r="AG293" s="149" t="s">
        <v>177</v>
      </c>
      <c r="AH293" s="149">
        <v>0</v>
      </c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">
      <c r="A294" s="179">
        <v>123</v>
      </c>
      <c r="B294" s="180" t="s">
        <v>534</v>
      </c>
      <c r="C294" s="189" t="s">
        <v>535</v>
      </c>
      <c r="D294" s="181" t="s">
        <v>475</v>
      </c>
      <c r="E294" s="182">
        <v>3</v>
      </c>
      <c r="F294" s="183"/>
      <c r="G294" s="184">
        <f>ROUND(E294*F294,2)</f>
        <v>0</v>
      </c>
      <c r="H294" s="161"/>
      <c r="I294" s="160">
        <f>ROUND(E294*H294,2)</f>
        <v>0</v>
      </c>
      <c r="J294" s="161"/>
      <c r="K294" s="160">
        <f>ROUND(E294*J294,2)</f>
        <v>0</v>
      </c>
      <c r="L294" s="160">
        <v>21</v>
      </c>
      <c r="M294" s="160">
        <f>G294*(1+L294/100)</f>
        <v>0</v>
      </c>
      <c r="N294" s="159">
        <v>0</v>
      </c>
      <c r="O294" s="159">
        <f>ROUND(E294*N294,2)</f>
        <v>0</v>
      </c>
      <c r="P294" s="159">
        <v>1.56E-3</v>
      </c>
      <c r="Q294" s="159">
        <f>ROUND(E294*P294,2)</f>
        <v>0</v>
      </c>
      <c r="R294" s="160"/>
      <c r="S294" s="160" t="s">
        <v>173</v>
      </c>
      <c r="T294" s="160" t="s">
        <v>173</v>
      </c>
      <c r="U294" s="160">
        <v>0.217</v>
      </c>
      <c r="V294" s="160">
        <f>ROUND(E294*U294,2)</f>
        <v>0.65</v>
      </c>
      <c r="W294" s="160"/>
      <c r="X294" s="160" t="s">
        <v>174</v>
      </c>
      <c r="Y294" s="149"/>
      <c r="Z294" s="149"/>
      <c r="AA294" s="149"/>
      <c r="AB294" s="149"/>
      <c r="AC294" s="149"/>
      <c r="AD294" s="149"/>
      <c r="AE294" s="149"/>
      <c r="AF294" s="149"/>
      <c r="AG294" s="149" t="s">
        <v>175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1" x14ac:dyDescent="0.2">
      <c r="A295" s="179">
        <v>124</v>
      </c>
      <c r="B295" s="180" t="s">
        <v>536</v>
      </c>
      <c r="C295" s="189" t="s">
        <v>537</v>
      </c>
      <c r="D295" s="181" t="s">
        <v>210</v>
      </c>
      <c r="E295" s="182">
        <v>1</v>
      </c>
      <c r="F295" s="183"/>
      <c r="G295" s="184">
        <f>ROUND(E295*F295,2)</f>
        <v>0</v>
      </c>
      <c r="H295" s="161"/>
      <c r="I295" s="160">
        <f>ROUND(E295*H295,2)</f>
        <v>0</v>
      </c>
      <c r="J295" s="161"/>
      <c r="K295" s="160">
        <f>ROUND(E295*J295,2)</f>
        <v>0</v>
      </c>
      <c r="L295" s="160">
        <v>21</v>
      </c>
      <c r="M295" s="160">
        <f>G295*(1+L295/100)</f>
        <v>0</v>
      </c>
      <c r="N295" s="159">
        <v>0</v>
      </c>
      <c r="O295" s="159">
        <f>ROUND(E295*N295,2)</f>
        <v>0</v>
      </c>
      <c r="P295" s="159">
        <v>2.2499999999999998E-3</v>
      </c>
      <c r="Q295" s="159">
        <f>ROUND(E295*P295,2)</f>
        <v>0</v>
      </c>
      <c r="R295" s="160"/>
      <c r="S295" s="160" t="s">
        <v>173</v>
      </c>
      <c r="T295" s="160" t="s">
        <v>173</v>
      </c>
      <c r="U295" s="160">
        <v>0.40699999999999997</v>
      </c>
      <c r="V295" s="160">
        <f>ROUND(E295*U295,2)</f>
        <v>0.41</v>
      </c>
      <c r="W295" s="160"/>
      <c r="X295" s="160" t="s">
        <v>174</v>
      </c>
      <c r="Y295" s="149"/>
      <c r="Z295" s="149"/>
      <c r="AA295" s="149"/>
      <c r="AB295" s="149"/>
      <c r="AC295" s="149"/>
      <c r="AD295" s="149"/>
      <c r="AE295" s="149"/>
      <c r="AF295" s="149"/>
      <c r="AG295" s="149" t="s">
        <v>175</v>
      </c>
      <c r="AH295" s="149"/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outlineLevel="1" x14ac:dyDescent="0.2">
      <c r="A296" s="173">
        <v>125</v>
      </c>
      <c r="B296" s="174" t="s">
        <v>538</v>
      </c>
      <c r="C296" s="187" t="s">
        <v>539</v>
      </c>
      <c r="D296" s="175" t="s">
        <v>210</v>
      </c>
      <c r="E296" s="176">
        <v>1</v>
      </c>
      <c r="F296" s="177"/>
      <c r="G296" s="178">
        <f>ROUND(E296*F296,2)</f>
        <v>0</v>
      </c>
      <c r="H296" s="161"/>
      <c r="I296" s="160">
        <f>ROUND(E296*H296,2)</f>
        <v>0</v>
      </c>
      <c r="J296" s="161"/>
      <c r="K296" s="160">
        <f>ROUND(E296*J296,2)</f>
        <v>0</v>
      </c>
      <c r="L296" s="160">
        <v>21</v>
      </c>
      <c r="M296" s="160">
        <f>G296*(1+L296/100)</f>
        <v>0</v>
      </c>
      <c r="N296" s="159">
        <v>0</v>
      </c>
      <c r="O296" s="159">
        <f>ROUND(E296*N296,2)</f>
        <v>0</v>
      </c>
      <c r="P296" s="159">
        <v>0</v>
      </c>
      <c r="Q296" s="159">
        <f>ROUND(E296*P296,2)</f>
        <v>0</v>
      </c>
      <c r="R296" s="160"/>
      <c r="S296" s="160" t="s">
        <v>173</v>
      </c>
      <c r="T296" s="160" t="s">
        <v>173</v>
      </c>
      <c r="U296" s="160">
        <v>0.37</v>
      </c>
      <c r="V296" s="160">
        <f>ROUND(E296*U296,2)</f>
        <v>0.37</v>
      </c>
      <c r="W296" s="160"/>
      <c r="X296" s="160" t="s">
        <v>174</v>
      </c>
      <c r="Y296" s="149"/>
      <c r="Z296" s="149"/>
      <c r="AA296" s="149"/>
      <c r="AB296" s="149"/>
      <c r="AC296" s="149"/>
      <c r="AD296" s="149"/>
      <c r="AE296" s="149"/>
      <c r="AF296" s="149"/>
      <c r="AG296" s="149" t="s">
        <v>175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1" x14ac:dyDescent="0.2">
      <c r="A297" s="156"/>
      <c r="B297" s="157"/>
      <c r="C297" s="188" t="s">
        <v>70</v>
      </c>
      <c r="D297" s="162"/>
      <c r="E297" s="163">
        <v>1</v>
      </c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49"/>
      <c r="Z297" s="149"/>
      <c r="AA297" s="149"/>
      <c r="AB297" s="149"/>
      <c r="AC297" s="149"/>
      <c r="AD297" s="149"/>
      <c r="AE297" s="149"/>
      <c r="AF297" s="149"/>
      <c r="AG297" s="149" t="s">
        <v>177</v>
      </c>
      <c r="AH297" s="149">
        <v>0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ht="22.5" outlineLevel="1" x14ac:dyDescent="0.2">
      <c r="A298" s="179">
        <v>126</v>
      </c>
      <c r="B298" s="180" t="s">
        <v>540</v>
      </c>
      <c r="C298" s="189" t="s">
        <v>541</v>
      </c>
      <c r="D298" s="181" t="s">
        <v>210</v>
      </c>
      <c r="E298" s="182">
        <v>2</v>
      </c>
      <c r="F298" s="183"/>
      <c r="G298" s="184">
        <f>ROUND(E298*F298,2)</f>
        <v>0</v>
      </c>
      <c r="H298" s="161"/>
      <c r="I298" s="160">
        <f>ROUND(E298*H298,2)</f>
        <v>0</v>
      </c>
      <c r="J298" s="161"/>
      <c r="K298" s="160">
        <f>ROUND(E298*J298,2)</f>
        <v>0</v>
      </c>
      <c r="L298" s="160">
        <v>21</v>
      </c>
      <c r="M298" s="160">
        <f>G298*(1+L298/100)</f>
        <v>0</v>
      </c>
      <c r="N298" s="159">
        <v>0</v>
      </c>
      <c r="O298" s="159">
        <f>ROUND(E298*N298,2)</f>
        <v>0</v>
      </c>
      <c r="P298" s="159">
        <v>0</v>
      </c>
      <c r="Q298" s="159">
        <f>ROUND(E298*P298,2)</f>
        <v>0</v>
      </c>
      <c r="R298" s="160"/>
      <c r="S298" s="160" t="s">
        <v>316</v>
      </c>
      <c r="T298" s="160" t="s">
        <v>317</v>
      </c>
      <c r="U298" s="160">
        <v>0</v>
      </c>
      <c r="V298" s="160">
        <f>ROUND(E298*U298,2)</f>
        <v>0</v>
      </c>
      <c r="W298" s="160"/>
      <c r="X298" s="160" t="s">
        <v>174</v>
      </c>
      <c r="Y298" s="149"/>
      <c r="Z298" s="149"/>
      <c r="AA298" s="149"/>
      <c r="AB298" s="149"/>
      <c r="AC298" s="149"/>
      <c r="AD298" s="149"/>
      <c r="AE298" s="149"/>
      <c r="AF298" s="149"/>
      <c r="AG298" s="149" t="s">
        <v>175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ht="22.5" outlineLevel="1" x14ac:dyDescent="0.2">
      <c r="A299" s="179">
        <v>127</v>
      </c>
      <c r="B299" s="180" t="s">
        <v>542</v>
      </c>
      <c r="C299" s="189" t="s">
        <v>543</v>
      </c>
      <c r="D299" s="181" t="s">
        <v>475</v>
      </c>
      <c r="E299" s="182">
        <v>1</v>
      </c>
      <c r="F299" s="183"/>
      <c r="G299" s="184">
        <f>ROUND(E299*F299,2)</f>
        <v>0</v>
      </c>
      <c r="H299" s="161"/>
      <c r="I299" s="160">
        <f>ROUND(E299*H299,2)</f>
        <v>0</v>
      </c>
      <c r="J299" s="161"/>
      <c r="K299" s="160">
        <f>ROUND(E299*J299,2)</f>
        <v>0</v>
      </c>
      <c r="L299" s="160">
        <v>21</v>
      </c>
      <c r="M299" s="160">
        <f>G299*(1+L299/100)</f>
        <v>0</v>
      </c>
      <c r="N299" s="159">
        <v>6.4820000000000003E-2</v>
      </c>
      <c r="O299" s="159">
        <f>ROUND(E299*N299,2)</f>
        <v>0.06</v>
      </c>
      <c r="P299" s="159">
        <v>0</v>
      </c>
      <c r="Q299" s="159">
        <f>ROUND(E299*P299,2)</f>
        <v>0</v>
      </c>
      <c r="R299" s="160"/>
      <c r="S299" s="160" t="s">
        <v>316</v>
      </c>
      <c r="T299" s="160" t="s">
        <v>173</v>
      </c>
      <c r="U299" s="160">
        <v>2.8580000000000001</v>
      </c>
      <c r="V299" s="160">
        <f>ROUND(E299*U299,2)</f>
        <v>2.86</v>
      </c>
      <c r="W299" s="160"/>
      <c r="X299" s="160" t="s">
        <v>174</v>
      </c>
      <c r="Y299" s="149"/>
      <c r="Z299" s="149"/>
      <c r="AA299" s="149"/>
      <c r="AB299" s="149"/>
      <c r="AC299" s="149"/>
      <c r="AD299" s="149"/>
      <c r="AE299" s="149"/>
      <c r="AF299" s="149"/>
      <c r="AG299" s="149" t="s">
        <v>175</v>
      </c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1" x14ac:dyDescent="0.2">
      <c r="A300" s="173">
        <v>128</v>
      </c>
      <c r="B300" s="174" t="s">
        <v>544</v>
      </c>
      <c r="C300" s="187" t="s">
        <v>545</v>
      </c>
      <c r="D300" s="175" t="s">
        <v>210</v>
      </c>
      <c r="E300" s="176">
        <v>1</v>
      </c>
      <c r="F300" s="177"/>
      <c r="G300" s="178">
        <f>ROUND(E300*F300,2)</f>
        <v>0</v>
      </c>
      <c r="H300" s="161"/>
      <c r="I300" s="160">
        <f>ROUND(E300*H300,2)</f>
        <v>0</v>
      </c>
      <c r="J300" s="161"/>
      <c r="K300" s="160">
        <f>ROUND(E300*J300,2)</f>
        <v>0</v>
      </c>
      <c r="L300" s="160">
        <v>21</v>
      </c>
      <c r="M300" s="160">
        <f>G300*(1+L300/100)</f>
        <v>0</v>
      </c>
      <c r="N300" s="159">
        <v>1.1999999999999999E-3</v>
      </c>
      <c r="O300" s="159">
        <f>ROUND(E300*N300,2)</f>
        <v>0</v>
      </c>
      <c r="P300" s="159">
        <v>0</v>
      </c>
      <c r="Q300" s="159">
        <f>ROUND(E300*P300,2)</f>
        <v>0</v>
      </c>
      <c r="R300" s="160" t="s">
        <v>200</v>
      </c>
      <c r="S300" s="160" t="s">
        <v>173</v>
      </c>
      <c r="T300" s="160" t="s">
        <v>173</v>
      </c>
      <c r="U300" s="160">
        <v>0</v>
      </c>
      <c r="V300" s="160">
        <f>ROUND(E300*U300,2)</f>
        <v>0</v>
      </c>
      <c r="W300" s="160"/>
      <c r="X300" s="160" t="s">
        <v>201</v>
      </c>
      <c r="Y300" s="149"/>
      <c r="Z300" s="149"/>
      <c r="AA300" s="149"/>
      <c r="AB300" s="149"/>
      <c r="AC300" s="149"/>
      <c r="AD300" s="149"/>
      <c r="AE300" s="149"/>
      <c r="AF300" s="149"/>
      <c r="AG300" s="149" t="s">
        <v>202</v>
      </c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1" x14ac:dyDescent="0.2">
      <c r="A301" s="156"/>
      <c r="B301" s="157"/>
      <c r="C301" s="188" t="s">
        <v>70</v>
      </c>
      <c r="D301" s="162"/>
      <c r="E301" s="163">
        <v>1</v>
      </c>
      <c r="F301" s="160"/>
      <c r="G301" s="160"/>
      <c r="H301" s="160"/>
      <c r="I301" s="160"/>
      <c r="J301" s="160"/>
      <c r="K301" s="160"/>
      <c r="L301" s="160"/>
      <c r="M301" s="160"/>
      <c r="N301" s="159"/>
      <c r="O301" s="159"/>
      <c r="P301" s="159"/>
      <c r="Q301" s="159"/>
      <c r="R301" s="160"/>
      <c r="S301" s="160"/>
      <c r="T301" s="160"/>
      <c r="U301" s="160"/>
      <c r="V301" s="160"/>
      <c r="W301" s="160"/>
      <c r="X301" s="160"/>
      <c r="Y301" s="149"/>
      <c r="Z301" s="149"/>
      <c r="AA301" s="149"/>
      <c r="AB301" s="149"/>
      <c r="AC301" s="149"/>
      <c r="AD301" s="149"/>
      <c r="AE301" s="149"/>
      <c r="AF301" s="149"/>
      <c r="AG301" s="149" t="s">
        <v>177</v>
      </c>
      <c r="AH301" s="149">
        <v>0</v>
      </c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ht="22.5" outlineLevel="1" x14ac:dyDescent="0.2">
      <c r="A302" s="173">
        <v>129</v>
      </c>
      <c r="B302" s="174" t="s">
        <v>546</v>
      </c>
      <c r="C302" s="187" t="s">
        <v>547</v>
      </c>
      <c r="D302" s="175" t="s">
        <v>210</v>
      </c>
      <c r="E302" s="176">
        <v>2</v>
      </c>
      <c r="F302" s="177"/>
      <c r="G302" s="178">
        <f>ROUND(E302*F302,2)</f>
        <v>0</v>
      </c>
      <c r="H302" s="161"/>
      <c r="I302" s="160">
        <f>ROUND(E302*H302,2)</f>
        <v>0</v>
      </c>
      <c r="J302" s="161"/>
      <c r="K302" s="160">
        <f>ROUND(E302*J302,2)</f>
        <v>0</v>
      </c>
      <c r="L302" s="160">
        <v>21</v>
      </c>
      <c r="M302" s="160">
        <f>G302*(1+L302/100)</f>
        <v>0</v>
      </c>
      <c r="N302" s="159">
        <v>0</v>
      </c>
      <c r="O302" s="159">
        <f>ROUND(E302*N302,2)</f>
        <v>0</v>
      </c>
      <c r="P302" s="159">
        <v>0</v>
      </c>
      <c r="Q302" s="159">
        <f>ROUND(E302*P302,2)</f>
        <v>0</v>
      </c>
      <c r="R302" s="160"/>
      <c r="S302" s="160" t="s">
        <v>316</v>
      </c>
      <c r="T302" s="160" t="s">
        <v>317</v>
      </c>
      <c r="U302" s="160">
        <v>0</v>
      </c>
      <c r="V302" s="160">
        <f>ROUND(E302*U302,2)</f>
        <v>0</v>
      </c>
      <c r="W302" s="160"/>
      <c r="X302" s="160" t="s">
        <v>201</v>
      </c>
      <c r="Y302" s="149"/>
      <c r="Z302" s="149"/>
      <c r="AA302" s="149"/>
      <c r="AB302" s="149"/>
      <c r="AC302" s="149"/>
      <c r="AD302" s="149"/>
      <c r="AE302" s="149"/>
      <c r="AF302" s="149"/>
      <c r="AG302" s="149" t="s">
        <v>202</v>
      </c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outlineLevel="1" x14ac:dyDescent="0.2">
      <c r="A303" s="156">
        <v>130</v>
      </c>
      <c r="B303" s="157" t="s">
        <v>548</v>
      </c>
      <c r="C303" s="190" t="s">
        <v>549</v>
      </c>
      <c r="D303" s="158" t="s">
        <v>0</v>
      </c>
      <c r="E303" s="185"/>
      <c r="F303" s="161"/>
      <c r="G303" s="160">
        <f>ROUND(E303*F303,2)</f>
        <v>0</v>
      </c>
      <c r="H303" s="161"/>
      <c r="I303" s="160">
        <f>ROUND(E303*H303,2)</f>
        <v>0</v>
      </c>
      <c r="J303" s="161"/>
      <c r="K303" s="160">
        <f>ROUND(E303*J303,2)</f>
        <v>0</v>
      </c>
      <c r="L303" s="160">
        <v>21</v>
      </c>
      <c r="M303" s="160">
        <f>G303*(1+L303/100)</f>
        <v>0</v>
      </c>
      <c r="N303" s="159">
        <v>0</v>
      </c>
      <c r="O303" s="159">
        <f>ROUND(E303*N303,2)</f>
        <v>0</v>
      </c>
      <c r="P303" s="159">
        <v>0</v>
      </c>
      <c r="Q303" s="159">
        <f>ROUND(E303*P303,2)</f>
        <v>0</v>
      </c>
      <c r="R303" s="160"/>
      <c r="S303" s="160" t="s">
        <v>173</v>
      </c>
      <c r="T303" s="160" t="s">
        <v>173</v>
      </c>
      <c r="U303" s="160">
        <v>0</v>
      </c>
      <c r="V303" s="160">
        <f>ROUND(E303*U303,2)</f>
        <v>0</v>
      </c>
      <c r="W303" s="160"/>
      <c r="X303" s="160" t="s">
        <v>371</v>
      </c>
      <c r="Y303" s="149"/>
      <c r="Z303" s="149"/>
      <c r="AA303" s="149"/>
      <c r="AB303" s="149"/>
      <c r="AC303" s="149"/>
      <c r="AD303" s="149"/>
      <c r="AE303" s="149"/>
      <c r="AF303" s="149"/>
      <c r="AG303" s="149" t="s">
        <v>372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x14ac:dyDescent="0.2">
      <c r="A304" s="166" t="s">
        <v>168</v>
      </c>
      <c r="B304" s="167" t="s">
        <v>110</v>
      </c>
      <c r="C304" s="186" t="s">
        <v>111</v>
      </c>
      <c r="D304" s="168"/>
      <c r="E304" s="169"/>
      <c r="F304" s="170"/>
      <c r="G304" s="171">
        <f>SUMIF(AG305:AG329,"&lt;&gt;NOR",G305:G329)</f>
        <v>0</v>
      </c>
      <c r="H304" s="165"/>
      <c r="I304" s="165">
        <f>SUM(I305:I329)</f>
        <v>0</v>
      </c>
      <c r="J304" s="165"/>
      <c r="K304" s="165">
        <f>SUM(K305:K329)</f>
        <v>0</v>
      </c>
      <c r="L304" s="165"/>
      <c r="M304" s="165">
        <f>SUM(M305:M329)</f>
        <v>0</v>
      </c>
      <c r="N304" s="164"/>
      <c r="O304" s="164">
        <f>SUM(O305:O329)</f>
        <v>0</v>
      </c>
      <c r="P304" s="164"/>
      <c r="Q304" s="164">
        <f>SUM(Q305:Q329)</f>
        <v>0</v>
      </c>
      <c r="R304" s="165"/>
      <c r="S304" s="165"/>
      <c r="T304" s="165"/>
      <c r="U304" s="165"/>
      <c r="V304" s="165">
        <f>SUM(V305:V329)</f>
        <v>9.14</v>
      </c>
      <c r="W304" s="165"/>
      <c r="X304" s="165"/>
      <c r="AG304" t="s">
        <v>169</v>
      </c>
    </row>
    <row r="305" spans="1:60" outlineLevel="1" x14ac:dyDescent="0.2">
      <c r="A305" s="173">
        <v>131</v>
      </c>
      <c r="B305" s="174" t="s">
        <v>550</v>
      </c>
      <c r="C305" s="187" t="s">
        <v>551</v>
      </c>
      <c r="D305" s="175" t="s">
        <v>242</v>
      </c>
      <c r="E305" s="176">
        <v>6.5</v>
      </c>
      <c r="F305" s="177"/>
      <c r="G305" s="178">
        <f>ROUND(E305*F305,2)</f>
        <v>0</v>
      </c>
      <c r="H305" s="161"/>
      <c r="I305" s="160">
        <f>ROUND(E305*H305,2)</f>
        <v>0</v>
      </c>
      <c r="J305" s="161"/>
      <c r="K305" s="160">
        <f>ROUND(E305*J305,2)</f>
        <v>0</v>
      </c>
      <c r="L305" s="160">
        <v>21</v>
      </c>
      <c r="M305" s="160">
        <f>G305*(1+L305/100)</f>
        <v>0</v>
      </c>
      <c r="N305" s="159">
        <v>0</v>
      </c>
      <c r="O305" s="159">
        <f>ROUND(E305*N305,2)</f>
        <v>0</v>
      </c>
      <c r="P305" s="159">
        <v>0</v>
      </c>
      <c r="Q305" s="159">
        <f>ROUND(E305*P305,2)</f>
        <v>0</v>
      </c>
      <c r="R305" s="160"/>
      <c r="S305" s="160" t="s">
        <v>173</v>
      </c>
      <c r="T305" s="160" t="s">
        <v>173</v>
      </c>
      <c r="U305" s="160">
        <v>0.41</v>
      </c>
      <c r="V305" s="160">
        <f>ROUND(E305*U305,2)</f>
        <v>2.67</v>
      </c>
      <c r="W305" s="160"/>
      <c r="X305" s="160" t="s">
        <v>174</v>
      </c>
      <c r="Y305" s="149"/>
      <c r="Z305" s="149"/>
      <c r="AA305" s="149"/>
      <c r="AB305" s="149"/>
      <c r="AC305" s="149"/>
      <c r="AD305" s="149"/>
      <c r="AE305" s="149"/>
      <c r="AF305" s="149"/>
      <c r="AG305" s="149" t="s">
        <v>175</v>
      </c>
      <c r="AH305" s="149"/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</row>
    <row r="306" spans="1:60" outlineLevel="1" x14ac:dyDescent="0.2">
      <c r="A306" s="156"/>
      <c r="B306" s="157"/>
      <c r="C306" s="188" t="s">
        <v>552</v>
      </c>
      <c r="D306" s="162"/>
      <c r="E306" s="163">
        <v>6.5</v>
      </c>
      <c r="F306" s="160"/>
      <c r="G306" s="160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49"/>
      <c r="Z306" s="149"/>
      <c r="AA306" s="149"/>
      <c r="AB306" s="149"/>
      <c r="AC306" s="149"/>
      <c r="AD306" s="149"/>
      <c r="AE306" s="149"/>
      <c r="AF306" s="149"/>
      <c r="AG306" s="149" t="s">
        <v>177</v>
      </c>
      <c r="AH306" s="149">
        <v>0</v>
      </c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1" x14ac:dyDescent="0.2">
      <c r="A307" s="173">
        <v>132</v>
      </c>
      <c r="B307" s="174" t="s">
        <v>553</v>
      </c>
      <c r="C307" s="187" t="s">
        <v>554</v>
      </c>
      <c r="D307" s="175" t="s">
        <v>242</v>
      </c>
      <c r="E307" s="176">
        <v>11</v>
      </c>
      <c r="F307" s="177"/>
      <c r="G307" s="178">
        <f>ROUND(E307*F307,2)</f>
        <v>0</v>
      </c>
      <c r="H307" s="161"/>
      <c r="I307" s="160">
        <f>ROUND(E307*H307,2)</f>
        <v>0</v>
      </c>
      <c r="J307" s="161"/>
      <c r="K307" s="160">
        <f>ROUND(E307*J307,2)</f>
        <v>0</v>
      </c>
      <c r="L307" s="160">
        <v>21</v>
      </c>
      <c r="M307" s="160">
        <f>G307*(1+L307/100)</f>
        <v>0</v>
      </c>
      <c r="N307" s="159">
        <v>0</v>
      </c>
      <c r="O307" s="159">
        <f>ROUND(E307*N307,2)</f>
        <v>0</v>
      </c>
      <c r="P307" s="159">
        <v>0</v>
      </c>
      <c r="Q307" s="159">
        <f>ROUND(E307*P307,2)</f>
        <v>0</v>
      </c>
      <c r="R307" s="160"/>
      <c r="S307" s="160" t="s">
        <v>173</v>
      </c>
      <c r="T307" s="160" t="s">
        <v>173</v>
      </c>
      <c r="U307" s="160">
        <v>0.43</v>
      </c>
      <c r="V307" s="160">
        <f>ROUND(E307*U307,2)</f>
        <v>4.7300000000000004</v>
      </c>
      <c r="W307" s="160"/>
      <c r="X307" s="160" t="s">
        <v>174</v>
      </c>
      <c r="Y307" s="149"/>
      <c r="Z307" s="149"/>
      <c r="AA307" s="149"/>
      <c r="AB307" s="149"/>
      <c r="AC307" s="149"/>
      <c r="AD307" s="149"/>
      <c r="AE307" s="149"/>
      <c r="AF307" s="149"/>
      <c r="AG307" s="149" t="s">
        <v>175</v>
      </c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1" x14ac:dyDescent="0.2">
      <c r="A308" s="156"/>
      <c r="B308" s="157"/>
      <c r="C308" s="188" t="s">
        <v>555</v>
      </c>
      <c r="D308" s="162"/>
      <c r="E308" s="163">
        <v>11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49"/>
      <c r="Z308" s="149"/>
      <c r="AA308" s="149"/>
      <c r="AB308" s="149"/>
      <c r="AC308" s="149"/>
      <c r="AD308" s="149"/>
      <c r="AE308" s="149"/>
      <c r="AF308" s="149"/>
      <c r="AG308" s="149" t="s">
        <v>177</v>
      </c>
      <c r="AH308" s="149">
        <v>0</v>
      </c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1" x14ac:dyDescent="0.2">
      <c r="A309" s="173">
        <v>133</v>
      </c>
      <c r="B309" s="174" t="s">
        <v>556</v>
      </c>
      <c r="C309" s="187" t="s">
        <v>557</v>
      </c>
      <c r="D309" s="175" t="s">
        <v>242</v>
      </c>
      <c r="E309" s="176">
        <v>6</v>
      </c>
      <c r="F309" s="177"/>
      <c r="G309" s="178">
        <f>ROUND(E309*F309,2)</f>
        <v>0</v>
      </c>
      <c r="H309" s="161"/>
      <c r="I309" s="160">
        <f>ROUND(E309*H309,2)</f>
        <v>0</v>
      </c>
      <c r="J309" s="161"/>
      <c r="K309" s="160">
        <f>ROUND(E309*J309,2)</f>
        <v>0</v>
      </c>
      <c r="L309" s="160">
        <v>21</v>
      </c>
      <c r="M309" s="160">
        <f>G309*(1+L309/100)</f>
        <v>0</v>
      </c>
      <c r="N309" s="159">
        <v>0</v>
      </c>
      <c r="O309" s="159">
        <f>ROUND(E309*N309,2)</f>
        <v>0</v>
      </c>
      <c r="P309" s="159">
        <v>0</v>
      </c>
      <c r="Q309" s="159">
        <f>ROUND(E309*P309,2)</f>
        <v>0</v>
      </c>
      <c r="R309" s="160"/>
      <c r="S309" s="160" t="s">
        <v>173</v>
      </c>
      <c r="T309" s="160" t="s">
        <v>173</v>
      </c>
      <c r="U309" s="160">
        <v>0.28999999999999998</v>
      </c>
      <c r="V309" s="160">
        <f>ROUND(E309*U309,2)</f>
        <v>1.74</v>
      </c>
      <c r="W309" s="160"/>
      <c r="X309" s="160" t="s">
        <v>174</v>
      </c>
      <c r="Y309" s="149"/>
      <c r="Z309" s="149"/>
      <c r="AA309" s="149"/>
      <c r="AB309" s="149"/>
      <c r="AC309" s="149"/>
      <c r="AD309" s="149"/>
      <c r="AE309" s="149"/>
      <c r="AF309" s="149"/>
      <c r="AG309" s="149" t="s">
        <v>175</v>
      </c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outlineLevel="1" x14ac:dyDescent="0.2">
      <c r="A310" s="156"/>
      <c r="B310" s="157"/>
      <c r="C310" s="188" t="s">
        <v>558</v>
      </c>
      <c r="D310" s="162"/>
      <c r="E310" s="163">
        <v>6</v>
      </c>
      <c r="F310" s="160"/>
      <c r="G310" s="160"/>
      <c r="H310" s="160"/>
      <c r="I310" s="160"/>
      <c r="J310" s="160"/>
      <c r="K310" s="160"/>
      <c r="L310" s="160"/>
      <c r="M310" s="160"/>
      <c r="N310" s="159"/>
      <c r="O310" s="159"/>
      <c r="P310" s="159"/>
      <c r="Q310" s="159"/>
      <c r="R310" s="160"/>
      <c r="S310" s="160"/>
      <c r="T310" s="160"/>
      <c r="U310" s="160"/>
      <c r="V310" s="160"/>
      <c r="W310" s="160"/>
      <c r="X310" s="160"/>
      <c r="Y310" s="149"/>
      <c r="Z310" s="149"/>
      <c r="AA310" s="149"/>
      <c r="AB310" s="149"/>
      <c r="AC310" s="149"/>
      <c r="AD310" s="149"/>
      <c r="AE310" s="149"/>
      <c r="AF310" s="149"/>
      <c r="AG310" s="149" t="s">
        <v>177</v>
      </c>
      <c r="AH310" s="149">
        <v>0</v>
      </c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outlineLevel="1" x14ac:dyDescent="0.2">
      <c r="A311" s="173">
        <v>134</v>
      </c>
      <c r="B311" s="174" t="s">
        <v>559</v>
      </c>
      <c r="C311" s="187" t="s">
        <v>560</v>
      </c>
      <c r="D311" s="175" t="s">
        <v>210</v>
      </c>
      <c r="E311" s="176">
        <v>6</v>
      </c>
      <c r="F311" s="177"/>
      <c r="G311" s="178">
        <f>ROUND(E311*F311,2)</f>
        <v>0</v>
      </c>
      <c r="H311" s="161"/>
      <c r="I311" s="160">
        <f>ROUND(E311*H311,2)</f>
        <v>0</v>
      </c>
      <c r="J311" s="161"/>
      <c r="K311" s="160">
        <f>ROUND(E311*J311,2)</f>
        <v>0</v>
      </c>
      <c r="L311" s="160">
        <v>21</v>
      </c>
      <c r="M311" s="160">
        <f>G311*(1+L311/100)</f>
        <v>0</v>
      </c>
      <c r="N311" s="159">
        <v>3.3E-4</v>
      </c>
      <c r="O311" s="159">
        <f>ROUND(E311*N311,2)</f>
        <v>0</v>
      </c>
      <c r="P311" s="159">
        <v>0</v>
      </c>
      <c r="Q311" s="159">
        <f>ROUND(E311*P311,2)</f>
        <v>0</v>
      </c>
      <c r="R311" s="160" t="s">
        <v>200</v>
      </c>
      <c r="S311" s="160" t="s">
        <v>173</v>
      </c>
      <c r="T311" s="160" t="s">
        <v>173</v>
      </c>
      <c r="U311" s="160">
        <v>0</v>
      </c>
      <c r="V311" s="160">
        <f>ROUND(E311*U311,2)</f>
        <v>0</v>
      </c>
      <c r="W311" s="160"/>
      <c r="X311" s="160" t="s">
        <v>201</v>
      </c>
      <c r="Y311" s="149"/>
      <c r="Z311" s="149"/>
      <c r="AA311" s="149"/>
      <c r="AB311" s="149"/>
      <c r="AC311" s="149"/>
      <c r="AD311" s="149"/>
      <c r="AE311" s="149"/>
      <c r="AF311" s="149"/>
      <c r="AG311" s="149" t="s">
        <v>202</v>
      </c>
      <c r="AH311" s="149"/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outlineLevel="1" x14ac:dyDescent="0.2">
      <c r="A312" s="156"/>
      <c r="B312" s="157"/>
      <c r="C312" s="188" t="s">
        <v>76</v>
      </c>
      <c r="D312" s="162"/>
      <c r="E312" s="163">
        <v>6</v>
      </c>
      <c r="F312" s="160"/>
      <c r="G312" s="160"/>
      <c r="H312" s="160"/>
      <c r="I312" s="160"/>
      <c r="J312" s="160"/>
      <c r="K312" s="160"/>
      <c r="L312" s="160"/>
      <c r="M312" s="160"/>
      <c r="N312" s="159"/>
      <c r="O312" s="159"/>
      <c r="P312" s="159"/>
      <c r="Q312" s="159"/>
      <c r="R312" s="160"/>
      <c r="S312" s="160"/>
      <c r="T312" s="160"/>
      <c r="U312" s="160"/>
      <c r="V312" s="160"/>
      <c r="W312" s="160"/>
      <c r="X312" s="160"/>
      <c r="Y312" s="149"/>
      <c r="Z312" s="149"/>
      <c r="AA312" s="149"/>
      <c r="AB312" s="149"/>
      <c r="AC312" s="149"/>
      <c r="AD312" s="149"/>
      <c r="AE312" s="149"/>
      <c r="AF312" s="149"/>
      <c r="AG312" s="149" t="s">
        <v>177</v>
      </c>
      <c r="AH312" s="149">
        <v>0</v>
      </c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outlineLevel="1" x14ac:dyDescent="0.2">
      <c r="A313" s="173">
        <v>135</v>
      </c>
      <c r="B313" s="174" t="s">
        <v>561</v>
      </c>
      <c r="C313" s="187" t="s">
        <v>562</v>
      </c>
      <c r="D313" s="175" t="s">
        <v>210</v>
      </c>
      <c r="E313" s="176">
        <v>7</v>
      </c>
      <c r="F313" s="177"/>
      <c r="G313" s="178">
        <f>ROUND(E313*F313,2)</f>
        <v>0</v>
      </c>
      <c r="H313" s="161"/>
      <c r="I313" s="160">
        <f>ROUND(E313*H313,2)</f>
        <v>0</v>
      </c>
      <c r="J313" s="161"/>
      <c r="K313" s="160">
        <f>ROUND(E313*J313,2)</f>
        <v>0</v>
      </c>
      <c r="L313" s="160">
        <v>21</v>
      </c>
      <c r="M313" s="160">
        <f>G313*(1+L313/100)</f>
        <v>0</v>
      </c>
      <c r="N313" s="159">
        <v>0</v>
      </c>
      <c r="O313" s="159">
        <f>ROUND(E313*N313,2)</f>
        <v>0</v>
      </c>
      <c r="P313" s="159">
        <v>0</v>
      </c>
      <c r="Q313" s="159">
        <f>ROUND(E313*P313,2)</f>
        <v>0</v>
      </c>
      <c r="R313" s="160" t="s">
        <v>200</v>
      </c>
      <c r="S313" s="160" t="s">
        <v>173</v>
      </c>
      <c r="T313" s="160" t="s">
        <v>173</v>
      </c>
      <c r="U313" s="160">
        <v>0</v>
      </c>
      <c r="V313" s="160">
        <f>ROUND(E313*U313,2)</f>
        <v>0</v>
      </c>
      <c r="W313" s="160"/>
      <c r="X313" s="160" t="s">
        <v>201</v>
      </c>
      <c r="Y313" s="149"/>
      <c r="Z313" s="149"/>
      <c r="AA313" s="149"/>
      <c r="AB313" s="149"/>
      <c r="AC313" s="149"/>
      <c r="AD313" s="149"/>
      <c r="AE313" s="149"/>
      <c r="AF313" s="149"/>
      <c r="AG313" s="149" t="s">
        <v>202</v>
      </c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</row>
    <row r="314" spans="1:60" outlineLevel="1" x14ac:dyDescent="0.2">
      <c r="A314" s="156"/>
      <c r="B314" s="157"/>
      <c r="C314" s="188" t="s">
        <v>563</v>
      </c>
      <c r="D314" s="162"/>
      <c r="E314" s="163">
        <v>7</v>
      </c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49"/>
      <c r="Z314" s="149"/>
      <c r="AA314" s="149"/>
      <c r="AB314" s="149"/>
      <c r="AC314" s="149"/>
      <c r="AD314" s="149"/>
      <c r="AE314" s="149"/>
      <c r="AF314" s="149"/>
      <c r="AG314" s="149" t="s">
        <v>177</v>
      </c>
      <c r="AH314" s="149">
        <v>0</v>
      </c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outlineLevel="1" x14ac:dyDescent="0.2">
      <c r="A315" s="173">
        <v>136</v>
      </c>
      <c r="B315" s="174" t="s">
        <v>564</v>
      </c>
      <c r="C315" s="187" t="s">
        <v>565</v>
      </c>
      <c r="D315" s="175" t="s">
        <v>210</v>
      </c>
      <c r="E315" s="176">
        <v>11</v>
      </c>
      <c r="F315" s="177"/>
      <c r="G315" s="178">
        <f>ROUND(E315*F315,2)</f>
        <v>0</v>
      </c>
      <c r="H315" s="161"/>
      <c r="I315" s="160">
        <f>ROUND(E315*H315,2)</f>
        <v>0</v>
      </c>
      <c r="J315" s="161"/>
      <c r="K315" s="160">
        <f>ROUND(E315*J315,2)</f>
        <v>0</v>
      </c>
      <c r="L315" s="160">
        <v>21</v>
      </c>
      <c r="M315" s="160">
        <f>G315*(1+L315/100)</f>
        <v>0</v>
      </c>
      <c r="N315" s="159">
        <v>0</v>
      </c>
      <c r="O315" s="159">
        <f>ROUND(E315*N315,2)</f>
        <v>0</v>
      </c>
      <c r="P315" s="159">
        <v>0</v>
      </c>
      <c r="Q315" s="159">
        <f>ROUND(E315*P315,2)</f>
        <v>0</v>
      </c>
      <c r="R315" s="160" t="s">
        <v>200</v>
      </c>
      <c r="S315" s="160" t="s">
        <v>173</v>
      </c>
      <c r="T315" s="160" t="s">
        <v>173</v>
      </c>
      <c r="U315" s="160">
        <v>0</v>
      </c>
      <c r="V315" s="160">
        <f>ROUND(E315*U315,2)</f>
        <v>0</v>
      </c>
      <c r="W315" s="160"/>
      <c r="X315" s="160" t="s">
        <v>201</v>
      </c>
      <c r="Y315" s="149"/>
      <c r="Z315" s="149"/>
      <c r="AA315" s="149"/>
      <c r="AB315" s="149"/>
      <c r="AC315" s="149"/>
      <c r="AD315" s="149"/>
      <c r="AE315" s="149"/>
      <c r="AF315" s="149"/>
      <c r="AG315" s="149" t="s">
        <v>202</v>
      </c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1" x14ac:dyDescent="0.2">
      <c r="A316" s="156"/>
      <c r="B316" s="157"/>
      <c r="C316" s="188" t="s">
        <v>566</v>
      </c>
      <c r="D316" s="162"/>
      <c r="E316" s="163">
        <v>11</v>
      </c>
      <c r="F316" s="160"/>
      <c r="G316" s="160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49"/>
      <c r="Z316" s="149"/>
      <c r="AA316" s="149"/>
      <c r="AB316" s="149"/>
      <c r="AC316" s="149"/>
      <c r="AD316" s="149"/>
      <c r="AE316" s="149"/>
      <c r="AF316" s="149"/>
      <c r="AG316" s="149" t="s">
        <v>177</v>
      </c>
      <c r="AH316" s="149">
        <v>0</v>
      </c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outlineLevel="1" x14ac:dyDescent="0.2">
      <c r="A317" s="173">
        <v>137</v>
      </c>
      <c r="B317" s="174" t="s">
        <v>567</v>
      </c>
      <c r="C317" s="187" t="s">
        <v>568</v>
      </c>
      <c r="D317" s="175" t="s">
        <v>210</v>
      </c>
      <c r="E317" s="176">
        <v>8</v>
      </c>
      <c r="F317" s="177"/>
      <c r="G317" s="178">
        <f>ROUND(E317*F317,2)</f>
        <v>0</v>
      </c>
      <c r="H317" s="161"/>
      <c r="I317" s="160">
        <f>ROUND(E317*H317,2)</f>
        <v>0</v>
      </c>
      <c r="J317" s="161"/>
      <c r="K317" s="160">
        <f>ROUND(E317*J317,2)</f>
        <v>0</v>
      </c>
      <c r="L317" s="160">
        <v>21</v>
      </c>
      <c r="M317" s="160">
        <f>G317*(1+L317/100)</f>
        <v>0</v>
      </c>
      <c r="N317" s="159">
        <v>0</v>
      </c>
      <c r="O317" s="159">
        <f>ROUND(E317*N317,2)</f>
        <v>0</v>
      </c>
      <c r="P317" s="159">
        <v>0</v>
      </c>
      <c r="Q317" s="159">
        <f>ROUND(E317*P317,2)</f>
        <v>0</v>
      </c>
      <c r="R317" s="160" t="s">
        <v>200</v>
      </c>
      <c r="S317" s="160" t="s">
        <v>173</v>
      </c>
      <c r="T317" s="160" t="s">
        <v>173</v>
      </c>
      <c r="U317" s="160">
        <v>0</v>
      </c>
      <c r="V317" s="160">
        <f>ROUND(E317*U317,2)</f>
        <v>0</v>
      </c>
      <c r="W317" s="160"/>
      <c r="X317" s="160" t="s">
        <v>201</v>
      </c>
      <c r="Y317" s="149"/>
      <c r="Z317" s="149"/>
      <c r="AA317" s="149"/>
      <c r="AB317" s="149"/>
      <c r="AC317" s="149"/>
      <c r="AD317" s="149"/>
      <c r="AE317" s="149"/>
      <c r="AF317" s="149"/>
      <c r="AG317" s="149" t="s">
        <v>202</v>
      </c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</row>
    <row r="318" spans="1:60" outlineLevel="1" x14ac:dyDescent="0.2">
      <c r="A318" s="156"/>
      <c r="B318" s="157"/>
      <c r="C318" s="188" t="s">
        <v>569</v>
      </c>
      <c r="D318" s="162"/>
      <c r="E318" s="163">
        <v>8</v>
      </c>
      <c r="F318" s="160"/>
      <c r="G318" s="160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49"/>
      <c r="Z318" s="149"/>
      <c r="AA318" s="149"/>
      <c r="AB318" s="149"/>
      <c r="AC318" s="149"/>
      <c r="AD318" s="149"/>
      <c r="AE318" s="149"/>
      <c r="AF318" s="149"/>
      <c r="AG318" s="149" t="s">
        <v>177</v>
      </c>
      <c r="AH318" s="149">
        <v>0</v>
      </c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outlineLevel="1" x14ac:dyDescent="0.2">
      <c r="A319" s="173">
        <v>138</v>
      </c>
      <c r="B319" s="174" t="s">
        <v>570</v>
      </c>
      <c r="C319" s="187" t="s">
        <v>571</v>
      </c>
      <c r="D319" s="175" t="s">
        <v>210</v>
      </c>
      <c r="E319" s="176">
        <v>2</v>
      </c>
      <c r="F319" s="177"/>
      <c r="G319" s="178">
        <f>ROUND(E319*F319,2)</f>
        <v>0</v>
      </c>
      <c r="H319" s="161"/>
      <c r="I319" s="160">
        <f>ROUND(E319*H319,2)</f>
        <v>0</v>
      </c>
      <c r="J319" s="161"/>
      <c r="K319" s="160">
        <f>ROUND(E319*J319,2)</f>
        <v>0</v>
      </c>
      <c r="L319" s="160">
        <v>21</v>
      </c>
      <c r="M319" s="160">
        <f>G319*(1+L319/100)</f>
        <v>0</v>
      </c>
      <c r="N319" s="159">
        <v>0</v>
      </c>
      <c r="O319" s="159">
        <f>ROUND(E319*N319,2)</f>
        <v>0</v>
      </c>
      <c r="P319" s="159">
        <v>0</v>
      </c>
      <c r="Q319" s="159">
        <f>ROUND(E319*P319,2)</f>
        <v>0</v>
      </c>
      <c r="R319" s="160" t="s">
        <v>200</v>
      </c>
      <c r="S319" s="160" t="s">
        <v>173</v>
      </c>
      <c r="T319" s="160" t="s">
        <v>173</v>
      </c>
      <c r="U319" s="160">
        <v>0</v>
      </c>
      <c r="V319" s="160">
        <f>ROUND(E319*U319,2)</f>
        <v>0</v>
      </c>
      <c r="W319" s="160"/>
      <c r="X319" s="160" t="s">
        <v>201</v>
      </c>
      <c r="Y319" s="149"/>
      <c r="Z319" s="149"/>
      <c r="AA319" s="149"/>
      <c r="AB319" s="149"/>
      <c r="AC319" s="149"/>
      <c r="AD319" s="149"/>
      <c r="AE319" s="149"/>
      <c r="AF319" s="149"/>
      <c r="AG319" s="149" t="s">
        <v>202</v>
      </c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</row>
    <row r="320" spans="1:60" outlineLevel="1" x14ac:dyDescent="0.2">
      <c r="A320" s="156"/>
      <c r="B320" s="157"/>
      <c r="C320" s="188" t="s">
        <v>306</v>
      </c>
      <c r="D320" s="162"/>
      <c r="E320" s="163">
        <v>2</v>
      </c>
      <c r="F320" s="160"/>
      <c r="G320" s="160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49"/>
      <c r="Z320" s="149"/>
      <c r="AA320" s="149"/>
      <c r="AB320" s="149"/>
      <c r="AC320" s="149"/>
      <c r="AD320" s="149"/>
      <c r="AE320" s="149"/>
      <c r="AF320" s="149"/>
      <c r="AG320" s="149" t="s">
        <v>177</v>
      </c>
      <c r="AH320" s="149">
        <v>0</v>
      </c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outlineLevel="1" x14ac:dyDescent="0.2">
      <c r="A321" s="173">
        <v>139</v>
      </c>
      <c r="B321" s="174" t="s">
        <v>572</v>
      </c>
      <c r="C321" s="187" t="s">
        <v>573</v>
      </c>
      <c r="D321" s="175" t="s">
        <v>210</v>
      </c>
      <c r="E321" s="176">
        <v>5</v>
      </c>
      <c r="F321" s="177"/>
      <c r="G321" s="178">
        <f>ROUND(E321*F321,2)</f>
        <v>0</v>
      </c>
      <c r="H321" s="161"/>
      <c r="I321" s="160">
        <f>ROUND(E321*H321,2)</f>
        <v>0</v>
      </c>
      <c r="J321" s="161"/>
      <c r="K321" s="160">
        <f>ROUND(E321*J321,2)</f>
        <v>0</v>
      </c>
      <c r="L321" s="160">
        <v>21</v>
      </c>
      <c r="M321" s="160">
        <f>G321*(1+L321/100)</f>
        <v>0</v>
      </c>
      <c r="N321" s="159">
        <v>0</v>
      </c>
      <c r="O321" s="159">
        <f>ROUND(E321*N321,2)</f>
        <v>0</v>
      </c>
      <c r="P321" s="159">
        <v>0</v>
      </c>
      <c r="Q321" s="159">
        <f>ROUND(E321*P321,2)</f>
        <v>0</v>
      </c>
      <c r="R321" s="160" t="s">
        <v>200</v>
      </c>
      <c r="S321" s="160" t="s">
        <v>173</v>
      </c>
      <c r="T321" s="160" t="s">
        <v>173</v>
      </c>
      <c r="U321" s="160">
        <v>0</v>
      </c>
      <c r="V321" s="160">
        <f>ROUND(E321*U321,2)</f>
        <v>0</v>
      </c>
      <c r="W321" s="160"/>
      <c r="X321" s="160" t="s">
        <v>201</v>
      </c>
      <c r="Y321" s="149"/>
      <c r="Z321" s="149"/>
      <c r="AA321" s="149"/>
      <c r="AB321" s="149"/>
      <c r="AC321" s="149"/>
      <c r="AD321" s="149"/>
      <c r="AE321" s="149"/>
      <c r="AF321" s="149"/>
      <c r="AG321" s="149" t="s">
        <v>202</v>
      </c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</row>
    <row r="322" spans="1:60" outlineLevel="1" x14ac:dyDescent="0.2">
      <c r="A322" s="156"/>
      <c r="B322" s="157"/>
      <c r="C322" s="188" t="s">
        <v>427</v>
      </c>
      <c r="D322" s="162"/>
      <c r="E322" s="163">
        <v>5</v>
      </c>
      <c r="F322" s="160"/>
      <c r="G322" s="160"/>
      <c r="H322" s="160"/>
      <c r="I322" s="160"/>
      <c r="J322" s="160"/>
      <c r="K322" s="160"/>
      <c r="L322" s="160"/>
      <c r="M322" s="160"/>
      <c r="N322" s="159"/>
      <c r="O322" s="159"/>
      <c r="P322" s="159"/>
      <c r="Q322" s="159"/>
      <c r="R322" s="160"/>
      <c r="S322" s="160"/>
      <c r="T322" s="160"/>
      <c r="U322" s="160"/>
      <c r="V322" s="160"/>
      <c r="W322" s="160"/>
      <c r="X322" s="160"/>
      <c r="Y322" s="149"/>
      <c r="Z322" s="149"/>
      <c r="AA322" s="149"/>
      <c r="AB322" s="149"/>
      <c r="AC322" s="149"/>
      <c r="AD322" s="149"/>
      <c r="AE322" s="149"/>
      <c r="AF322" s="149"/>
      <c r="AG322" s="149" t="s">
        <v>177</v>
      </c>
      <c r="AH322" s="149">
        <v>0</v>
      </c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outlineLevel="1" x14ac:dyDescent="0.2">
      <c r="A323" s="173">
        <v>140</v>
      </c>
      <c r="B323" s="174" t="s">
        <v>574</v>
      </c>
      <c r="C323" s="187" t="s">
        <v>575</v>
      </c>
      <c r="D323" s="175" t="s">
        <v>210</v>
      </c>
      <c r="E323" s="176">
        <v>5</v>
      </c>
      <c r="F323" s="177"/>
      <c r="G323" s="178">
        <f>ROUND(E323*F323,2)</f>
        <v>0</v>
      </c>
      <c r="H323" s="161"/>
      <c r="I323" s="160">
        <f>ROUND(E323*H323,2)</f>
        <v>0</v>
      </c>
      <c r="J323" s="161"/>
      <c r="K323" s="160">
        <f>ROUND(E323*J323,2)</f>
        <v>0</v>
      </c>
      <c r="L323" s="160">
        <v>21</v>
      </c>
      <c r="M323" s="160">
        <f>G323*(1+L323/100)</f>
        <v>0</v>
      </c>
      <c r="N323" s="159">
        <v>0</v>
      </c>
      <c r="O323" s="159">
        <f>ROUND(E323*N323,2)</f>
        <v>0</v>
      </c>
      <c r="P323" s="159">
        <v>0</v>
      </c>
      <c r="Q323" s="159">
        <f>ROUND(E323*P323,2)</f>
        <v>0</v>
      </c>
      <c r="R323" s="160" t="s">
        <v>200</v>
      </c>
      <c r="S323" s="160" t="s">
        <v>173</v>
      </c>
      <c r="T323" s="160" t="s">
        <v>173</v>
      </c>
      <c r="U323" s="160">
        <v>0</v>
      </c>
      <c r="V323" s="160">
        <f>ROUND(E323*U323,2)</f>
        <v>0</v>
      </c>
      <c r="W323" s="160"/>
      <c r="X323" s="160" t="s">
        <v>201</v>
      </c>
      <c r="Y323" s="149"/>
      <c r="Z323" s="149"/>
      <c r="AA323" s="149"/>
      <c r="AB323" s="149"/>
      <c r="AC323" s="149"/>
      <c r="AD323" s="149"/>
      <c r="AE323" s="149"/>
      <c r="AF323" s="149"/>
      <c r="AG323" s="149" t="s">
        <v>202</v>
      </c>
      <c r="AH323" s="149"/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1" x14ac:dyDescent="0.2">
      <c r="A324" s="156"/>
      <c r="B324" s="157"/>
      <c r="C324" s="188" t="s">
        <v>427</v>
      </c>
      <c r="D324" s="162"/>
      <c r="E324" s="163">
        <v>5</v>
      </c>
      <c r="F324" s="160"/>
      <c r="G324" s="160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49"/>
      <c r="Z324" s="149"/>
      <c r="AA324" s="149"/>
      <c r="AB324" s="149"/>
      <c r="AC324" s="149"/>
      <c r="AD324" s="149"/>
      <c r="AE324" s="149"/>
      <c r="AF324" s="149"/>
      <c r="AG324" s="149" t="s">
        <v>177</v>
      </c>
      <c r="AH324" s="149">
        <v>0</v>
      </c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outlineLevel="1" x14ac:dyDescent="0.2">
      <c r="A325" s="173">
        <v>141</v>
      </c>
      <c r="B325" s="174" t="s">
        <v>576</v>
      </c>
      <c r="C325" s="187" t="s">
        <v>577</v>
      </c>
      <c r="D325" s="175" t="s">
        <v>210</v>
      </c>
      <c r="E325" s="176">
        <v>10</v>
      </c>
      <c r="F325" s="177"/>
      <c r="G325" s="178">
        <f>ROUND(E325*F325,2)</f>
        <v>0</v>
      </c>
      <c r="H325" s="161"/>
      <c r="I325" s="160">
        <f>ROUND(E325*H325,2)</f>
        <v>0</v>
      </c>
      <c r="J325" s="161"/>
      <c r="K325" s="160">
        <f>ROUND(E325*J325,2)</f>
        <v>0</v>
      </c>
      <c r="L325" s="160">
        <v>21</v>
      </c>
      <c r="M325" s="160">
        <f>G325*(1+L325/100)</f>
        <v>0</v>
      </c>
      <c r="N325" s="159">
        <v>0</v>
      </c>
      <c r="O325" s="159">
        <f>ROUND(E325*N325,2)</f>
        <v>0</v>
      </c>
      <c r="P325" s="159">
        <v>0</v>
      </c>
      <c r="Q325" s="159">
        <f>ROUND(E325*P325,2)</f>
        <v>0</v>
      </c>
      <c r="R325" s="160" t="s">
        <v>200</v>
      </c>
      <c r="S325" s="160" t="s">
        <v>173</v>
      </c>
      <c r="T325" s="160" t="s">
        <v>173</v>
      </c>
      <c r="U325" s="160">
        <v>0</v>
      </c>
      <c r="V325" s="160">
        <f>ROUND(E325*U325,2)</f>
        <v>0</v>
      </c>
      <c r="W325" s="160"/>
      <c r="X325" s="160" t="s">
        <v>201</v>
      </c>
      <c r="Y325" s="149"/>
      <c r="Z325" s="149"/>
      <c r="AA325" s="149"/>
      <c r="AB325" s="149"/>
      <c r="AC325" s="149"/>
      <c r="AD325" s="149"/>
      <c r="AE325" s="149"/>
      <c r="AF325" s="149"/>
      <c r="AG325" s="149" t="s">
        <v>202</v>
      </c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1" x14ac:dyDescent="0.2">
      <c r="A326" s="156"/>
      <c r="B326" s="157"/>
      <c r="C326" s="188" t="s">
        <v>578</v>
      </c>
      <c r="D326" s="162"/>
      <c r="E326" s="163">
        <v>10</v>
      </c>
      <c r="F326" s="160"/>
      <c r="G326" s="160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49"/>
      <c r="Z326" s="149"/>
      <c r="AA326" s="149"/>
      <c r="AB326" s="149"/>
      <c r="AC326" s="149"/>
      <c r="AD326" s="149"/>
      <c r="AE326" s="149"/>
      <c r="AF326" s="149"/>
      <c r="AG326" s="149" t="s">
        <v>177</v>
      </c>
      <c r="AH326" s="149">
        <v>0</v>
      </c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outlineLevel="1" x14ac:dyDescent="0.2">
      <c r="A327" s="173">
        <v>142</v>
      </c>
      <c r="B327" s="174" t="s">
        <v>579</v>
      </c>
      <c r="C327" s="187" t="s">
        <v>580</v>
      </c>
      <c r="D327" s="175" t="s">
        <v>210</v>
      </c>
      <c r="E327" s="176">
        <v>15</v>
      </c>
      <c r="F327" s="177"/>
      <c r="G327" s="178">
        <f>ROUND(E327*F327,2)</f>
        <v>0</v>
      </c>
      <c r="H327" s="161"/>
      <c r="I327" s="160">
        <f>ROUND(E327*H327,2)</f>
        <v>0</v>
      </c>
      <c r="J327" s="161"/>
      <c r="K327" s="160">
        <f>ROUND(E327*J327,2)</f>
        <v>0</v>
      </c>
      <c r="L327" s="160">
        <v>21</v>
      </c>
      <c r="M327" s="160">
        <f>G327*(1+L327/100)</f>
        <v>0</v>
      </c>
      <c r="N327" s="159">
        <v>0</v>
      </c>
      <c r="O327" s="159">
        <f>ROUND(E327*N327,2)</f>
        <v>0</v>
      </c>
      <c r="P327" s="159">
        <v>0</v>
      </c>
      <c r="Q327" s="159">
        <f>ROUND(E327*P327,2)</f>
        <v>0</v>
      </c>
      <c r="R327" s="160" t="s">
        <v>200</v>
      </c>
      <c r="S327" s="160" t="s">
        <v>173</v>
      </c>
      <c r="T327" s="160" t="s">
        <v>173</v>
      </c>
      <c r="U327" s="160">
        <v>0</v>
      </c>
      <c r="V327" s="160">
        <f>ROUND(E327*U327,2)</f>
        <v>0</v>
      </c>
      <c r="W327" s="160"/>
      <c r="X327" s="160" t="s">
        <v>201</v>
      </c>
      <c r="Y327" s="149"/>
      <c r="Z327" s="149"/>
      <c r="AA327" s="149"/>
      <c r="AB327" s="149"/>
      <c r="AC327" s="149"/>
      <c r="AD327" s="149"/>
      <c r="AE327" s="149"/>
      <c r="AF327" s="149"/>
      <c r="AG327" s="149" t="s">
        <v>202</v>
      </c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outlineLevel="1" x14ac:dyDescent="0.2">
      <c r="A328" s="156"/>
      <c r="B328" s="157"/>
      <c r="C328" s="188" t="s">
        <v>581</v>
      </c>
      <c r="D328" s="162"/>
      <c r="E328" s="163">
        <v>15</v>
      </c>
      <c r="F328" s="160"/>
      <c r="G328" s="160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49"/>
      <c r="Z328" s="149"/>
      <c r="AA328" s="149"/>
      <c r="AB328" s="149"/>
      <c r="AC328" s="149"/>
      <c r="AD328" s="149"/>
      <c r="AE328" s="149"/>
      <c r="AF328" s="149"/>
      <c r="AG328" s="149" t="s">
        <v>177</v>
      </c>
      <c r="AH328" s="149">
        <v>0</v>
      </c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  <c r="AW328" s="149"/>
      <c r="AX328" s="149"/>
      <c r="AY328" s="149"/>
      <c r="AZ328" s="149"/>
      <c r="BA328" s="149"/>
      <c r="BB328" s="149"/>
      <c r="BC328" s="149"/>
      <c r="BD328" s="149"/>
      <c r="BE328" s="149"/>
      <c r="BF328" s="149"/>
      <c r="BG328" s="149"/>
      <c r="BH328" s="149"/>
    </row>
    <row r="329" spans="1:60" outlineLevel="1" x14ac:dyDescent="0.2">
      <c r="A329" s="156">
        <v>143</v>
      </c>
      <c r="B329" s="157" t="s">
        <v>582</v>
      </c>
      <c r="C329" s="190" t="s">
        <v>583</v>
      </c>
      <c r="D329" s="158" t="s">
        <v>0</v>
      </c>
      <c r="E329" s="185"/>
      <c r="F329" s="161"/>
      <c r="G329" s="160">
        <f>ROUND(E329*F329,2)</f>
        <v>0</v>
      </c>
      <c r="H329" s="161"/>
      <c r="I329" s="160">
        <f>ROUND(E329*H329,2)</f>
        <v>0</v>
      </c>
      <c r="J329" s="161"/>
      <c r="K329" s="160">
        <f>ROUND(E329*J329,2)</f>
        <v>0</v>
      </c>
      <c r="L329" s="160">
        <v>21</v>
      </c>
      <c r="M329" s="160">
        <f>G329*(1+L329/100)</f>
        <v>0</v>
      </c>
      <c r="N329" s="159">
        <v>0</v>
      </c>
      <c r="O329" s="159">
        <f>ROUND(E329*N329,2)</f>
        <v>0</v>
      </c>
      <c r="P329" s="159">
        <v>0</v>
      </c>
      <c r="Q329" s="159">
        <f>ROUND(E329*P329,2)</f>
        <v>0</v>
      </c>
      <c r="R329" s="160"/>
      <c r="S329" s="160" t="s">
        <v>173</v>
      </c>
      <c r="T329" s="160" t="s">
        <v>173</v>
      </c>
      <c r="U329" s="160">
        <v>0</v>
      </c>
      <c r="V329" s="160">
        <f>ROUND(E329*U329,2)</f>
        <v>0</v>
      </c>
      <c r="W329" s="160"/>
      <c r="X329" s="160" t="s">
        <v>371</v>
      </c>
      <c r="Y329" s="149"/>
      <c r="Z329" s="149"/>
      <c r="AA329" s="149"/>
      <c r="AB329" s="149"/>
      <c r="AC329" s="149"/>
      <c r="AD329" s="149"/>
      <c r="AE329" s="149"/>
      <c r="AF329" s="149"/>
      <c r="AG329" s="149" t="s">
        <v>372</v>
      </c>
      <c r="AH329" s="149"/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x14ac:dyDescent="0.2">
      <c r="A330" s="166" t="s">
        <v>168</v>
      </c>
      <c r="B330" s="167" t="s">
        <v>112</v>
      </c>
      <c r="C330" s="186" t="s">
        <v>113</v>
      </c>
      <c r="D330" s="168"/>
      <c r="E330" s="169"/>
      <c r="F330" s="170"/>
      <c r="G330" s="171">
        <f>SUMIF(AG331:AG344,"&lt;&gt;NOR",G331:G344)</f>
        <v>0</v>
      </c>
      <c r="H330" s="165"/>
      <c r="I330" s="165">
        <f>SUM(I331:I344)</f>
        <v>0</v>
      </c>
      <c r="J330" s="165"/>
      <c r="K330" s="165">
        <f>SUM(K331:K344)</f>
        <v>0</v>
      </c>
      <c r="L330" s="165"/>
      <c r="M330" s="165">
        <f>SUM(M331:M344)</f>
        <v>0</v>
      </c>
      <c r="N330" s="164"/>
      <c r="O330" s="164">
        <f>SUM(O331:O344)</f>
        <v>0.06</v>
      </c>
      <c r="P330" s="164"/>
      <c r="Q330" s="164">
        <f>SUM(Q331:Q344)</f>
        <v>0.11000000000000001</v>
      </c>
      <c r="R330" s="165"/>
      <c r="S330" s="165"/>
      <c r="T330" s="165"/>
      <c r="U330" s="165"/>
      <c r="V330" s="165">
        <f>SUM(V331:V344)</f>
        <v>17.91</v>
      </c>
      <c r="W330" s="165"/>
      <c r="X330" s="165"/>
      <c r="AG330" t="s">
        <v>169</v>
      </c>
    </row>
    <row r="331" spans="1:60" outlineLevel="1" x14ac:dyDescent="0.2">
      <c r="A331" s="173">
        <v>144</v>
      </c>
      <c r="B331" s="174" t="s">
        <v>584</v>
      </c>
      <c r="C331" s="187" t="s">
        <v>585</v>
      </c>
      <c r="D331" s="175" t="s">
        <v>242</v>
      </c>
      <c r="E331" s="176">
        <v>9.1999999999999993</v>
      </c>
      <c r="F331" s="177"/>
      <c r="G331" s="178">
        <f>ROUND(E331*F331,2)</f>
        <v>0</v>
      </c>
      <c r="H331" s="161"/>
      <c r="I331" s="160">
        <f>ROUND(E331*H331,2)</f>
        <v>0</v>
      </c>
      <c r="J331" s="161"/>
      <c r="K331" s="160">
        <f>ROUND(E331*J331,2)</f>
        <v>0</v>
      </c>
      <c r="L331" s="160">
        <v>21</v>
      </c>
      <c r="M331" s="160">
        <f>G331*(1+L331/100)</f>
        <v>0</v>
      </c>
      <c r="N331" s="159">
        <v>4.0000000000000003E-5</v>
      </c>
      <c r="O331" s="159">
        <f>ROUND(E331*N331,2)</f>
        <v>0</v>
      </c>
      <c r="P331" s="159">
        <v>2.5400000000000002E-3</v>
      </c>
      <c r="Q331" s="159">
        <f>ROUND(E331*P331,2)</f>
        <v>0.02</v>
      </c>
      <c r="R331" s="160"/>
      <c r="S331" s="160" t="s">
        <v>173</v>
      </c>
      <c r="T331" s="160" t="s">
        <v>173</v>
      </c>
      <c r="U331" s="160">
        <v>8.3000000000000004E-2</v>
      </c>
      <c r="V331" s="160">
        <f>ROUND(E331*U331,2)</f>
        <v>0.76</v>
      </c>
      <c r="W331" s="160"/>
      <c r="X331" s="160" t="s">
        <v>174</v>
      </c>
      <c r="Y331" s="149"/>
      <c r="Z331" s="149"/>
      <c r="AA331" s="149"/>
      <c r="AB331" s="149"/>
      <c r="AC331" s="149"/>
      <c r="AD331" s="149"/>
      <c r="AE331" s="149"/>
      <c r="AF331" s="149"/>
      <c r="AG331" s="149" t="s">
        <v>175</v>
      </c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1" x14ac:dyDescent="0.2">
      <c r="A332" s="156"/>
      <c r="B332" s="157"/>
      <c r="C332" s="188" t="s">
        <v>586</v>
      </c>
      <c r="D332" s="162"/>
      <c r="E332" s="163">
        <v>9.1999999999999993</v>
      </c>
      <c r="F332" s="160"/>
      <c r="G332" s="160"/>
      <c r="H332" s="160"/>
      <c r="I332" s="160"/>
      <c r="J332" s="160"/>
      <c r="K332" s="160"/>
      <c r="L332" s="160"/>
      <c r="M332" s="160"/>
      <c r="N332" s="159"/>
      <c r="O332" s="159"/>
      <c r="P332" s="159"/>
      <c r="Q332" s="159"/>
      <c r="R332" s="160"/>
      <c r="S332" s="160"/>
      <c r="T332" s="160"/>
      <c r="U332" s="160"/>
      <c r="V332" s="160"/>
      <c r="W332" s="160"/>
      <c r="X332" s="160"/>
      <c r="Y332" s="149"/>
      <c r="Z332" s="149"/>
      <c r="AA332" s="149"/>
      <c r="AB332" s="149"/>
      <c r="AC332" s="149"/>
      <c r="AD332" s="149"/>
      <c r="AE332" s="149"/>
      <c r="AF332" s="149"/>
      <c r="AG332" s="149" t="s">
        <v>177</v>
      </c>
      <c r="AH332" s="149">
        <v>0</v>
      </c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1" x14ac:dyDescent="0.2">
      <c r="A333" s="173">
        <v>145</v>
      </c>
      <c r="B333" s="174" t="s">
        <v>587</v>
      </c>
      <c r="C333" s="187" t="s">
        <v>588</v>
      </c>
      <c r="D333" s="175" t="s">
        <v>242</v>
      </c>
      <c r="E333" s="176">
        <v>10</v>
      </c>
      <c r="F333" s="177"/>
      <c r="G333" s="178">
        <f>ROUND(E333*F333,2)</f>
        <v>0</v>
      </c>
      <c r="H333" s="161"/>
      <c r="I333" s="160">
        <f>ROUND(E333*H333,2)</f>
        <v>0</v>
      </c>
      <c r="J333" s="161"/>
      <c r="K333" s="160">
        <f>ROUND(E333*J333,2)</f>
        <v>0</v>
      </c>
      <c r="L333" s="160">
        <v>21</v>
      </c>
      <c r="M333" s="160">
        <f>G333*(1+L333/100)</f>
        <v>0</v>
      </c>
      <c r="N333" s="159">
        <v>5.0000000000000002E-5</v>
      </c>
      <c r="O333" s="159">
        <f>ROUND(E333*N333,2)</f>
        <v>0</v>
      </c>
      <c r="P333" s="159">
        <v>4.7299999999999998E-3</v>
      </c>
      <c r="Q333" s="159">
        <f>ROUND(E333*P333,2)</f>
        <v>0.05</v>
      </c>
      <c r="R333" s="160"/>
      <c r="S333" s="160" t="s">
        <v>173</v>
      </c>
      <c r="T333" s="160" t="s">
        <v>173</v>
      </c>
      <c r="U333" s="160">
        <v>0.125</v>
      </c>
      <c r="V333" s="160">
        <f>ROUND(E333*U333,2)</f>
        <v>1.25</v>
      </c>
      <c r="W333" s="160"/>
      <c r="X333" s="160" t="s">
        <v>174</v>
      </c>
      <c r="Y333" s="149"/>
      <c r="Z333" s="149"/>
      <c r="AA333" s="149"/>
      <c r="AB333" s="149"/>
      <c r="AC333" s="149"/>
      <c r="AD333" s="149"/>
      <c r="AE333" s="149"/>
      <c r="AF333" s="149"/>
      <c r="AG333" s="149" t="s">
        <v>175</v>
      </c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outlineLevel="1" x14ac:dyDescent="0.2">
      <c r="A334" s="156"/>
      <c r="B334" s="157"/>
      <c r="C334" s="188" t="s">
        <v>589</v>
      </c>
      <c r="D334" s="162"/>
      <c r="E334" s="163">
        <v>10</v>
      </c>
      <c r="F334" s="160"/>
      <c r="G334" s="160"/>
      <c r="H334" s="160"/>
      <c r="I334" s="160"/>
      <c r="J334" s="160"/>
      <c r="K334" s="160"/>
      <c r="L334" s="160"/>
      <c r="M334" s="160"/>
      <c r="N334" s="159"/>
      <c r="O334" s="159"/>
      <c r="P334" s="159"/>
      <c r="Q334" s="159"/>
      <c r="R334" s="160"/>
      <c r="S334" s="160"/>
      <c r="T334" s="160"/>
      <c r="U334" s="160"/>
      <c r="V334" s="160"/>
      <c r="W334" s="160"/>
      <c r="X334" s="160"/>
      <c r="Y334" s="149"/>
      <c r="Z334" s="149"/>
      <c r="AA334" s="149"/>
      <c r="AB334" s="149"/>
      <c r="AC334" s="149"/>
      <c r="AD334" s="149"/>
      <c r="AE334" s="149"/>
      <c r="AF334" s="149"/>
      <c r="AG334" s="149" t="s">
        <v>177</v>
      </c>
      <c r="AH334" s="149">
        <v>0</v>
      </c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1" x14ac:dyDescent="0.2">
      <c r="A335" s="173">
        <v>146</v>
      </c>
      <c r="B335" s="174" t="s">
        <v>590</v>
      </c>
      <c r="C335" s="187" t="s">
        <v>591</v>
      </c>
      <c r="D335" s="175" t="s">
        <v>242</v>
      </c>
      <c r="E335" s="176">
        <v>35</v>
      </c>
      <c r="F335" s="177"/>
      <c r="G335" s="178">
        <f>ROUND(E335*F335,2)</f>
        <v>0</v>
      </c>
      <c r="H335" s="161"/>
      <c r="I335" s="160">
        <f>ROUND(E335*H335,2)</f>
        <v>0</v>
      </c>
      <c r="J335" s="161"/>
      <c r="K335" s="160">
        <f>ROUND(E335*J335,2)</f>
        <v>0</v>
      </c>
      <c r="L335" s="160">
        <v>21</v>
      </c>
      <c r="M335" s="160">
        <f>G335*(1+L335/100)</f>
        <v>0</v>
      </c>
      <c r="N335" s="159">
        <v>3.0000000000000001E-5</v>
      </c>
      <c r="O335" s="159">
        <f>ROUND(E335*N335,2)</f>
        <v>0</v>
      </c>
      <c r="P335" s="159">
        <v>1.1000000000000001E-3</v>
      </c>
      <c r="Q335" s="159">
        <f>ROUND(E335*P335,2)</f>
        <v>0.04</v>
      </c>
      <c r="R335" s="160"/>
      <c r="S335" s="160" t="s">
        <v>173</v>
      </c>
      <c r="T335" s="160" t="s">
        <v>173</v>
      </c>
      <c r="U335" s="160">
        <v>0.08</v>
      </c>
      <c r="V335" s="160">
        <f>ROUND(E335*U335,2)</f>
        <v>2.8</v>
      </c>
      <c r="W335" s="160"/>
      <c r="X335" s="160" t="s">
        <v>174</v>
      </c>
      <c r="Y335" s="149"/>
      <c r="Z335" s="149"/>
      <c r="AA335" s="149"/>
      <c r="AB335" s="149"/>
      <c r="AC335" s="149"/>
      <c r="AD335" s="149"/>
      <c r="AE335" s="149"/>
      <c r="AF335" s="149"/>
      <c r="AG335" s="149" t="s">
        <v>175</v>
      </c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outlineLevel="1" x14ac:dyDescent="0.2">
      <c r="A336" s="156"/>
      <c r="B336" s="157"/>
      <c r="C336" s="188" t="s">
        <v>592</v>
      </c>
      <c r="D336" s="162"/>
      <c r="E336" s="163">
        <v>29</v>
      </c>
      <c r="F336" s="160"/>
      <c r="G336" s="160"/>
      <c r="H336" s="160"/>
      <c r="I336" s="160"/>
      <c r="J336" s="160"/>
      <c r="K336" s="160"/>
      <c r="L336" s="160"/>
      <c r="M336" s="160"/>
      <c r="N336" s="159"/>
      <c r="O336" s="159"/>
      <c r="P336" s="159"/>
      <c r="Q336" s="159"/>
      <c r="R336" s="160"/>
      <c r="S336" s="160"/>
      <c r="T336" s="160"/>
      <c r="U336" s="160"/>
      <c r="V336" s="160"/>
      <c r="W336" s="160"/>
      <c r="X336" s="160"/>
      <c r="Y336" s="149"/>
      <c r="Z336" s="149"/>
      <c r="AA336" s="149"/>
      <c r="AB336" s="149"/>
      <c r="AC336" s="149"/>
      <c r="AD336" s="149"/>
      <c r="AE336" s="149"/>
      <c r="AF336" s="149"/>
      <c r="AG336" s="149" t="s">
        <v>177</v>
      </c>
      <c r="AH336" s="149">
        <v>0</v>
      </c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outlineLevel="1" x14ac:dyDescent="0.2">
      <c r="A337" s="156"/>
      <c r="B337" s="157"/>
      <c r="C337" s="188" t="s">
        <v>593</v>
      </c>
      <c r="D337" s="162"/>
      <c r="E337" s="163">
        <v>6</v>
      </c>
      <c r="F337" s="160"/>
      <c r="G337" s="160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49"/>
      <c r="Z337" s="149"/>
      <c r="AA337" s="149"/>
      <c r="AB337" s="149"/>
      <c r="AC337" s="149"/>
      <c r="AD337" s="149"/>
      <c r="AE337" s="149"/>
      <c r="AF337" s="149"/>
      <c r="AG337" s="149" t="s">
        <v>177</v>
      </c>
      <c r="AH337" s="149">
        <v>0</v>
      </c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</row>
    <row r="338" spans="1:60" outlineLevel="1" x14ac:dyDescent="0.2">
      <c r="A338" s="173">
        <v>147</v>
      </c>
      <c r="B338" s="174" t="s">
        <v>594</v>
      </c>
      <c r="C338" s="187" t="s">
        <v>595</v>
      </c>
      <c r="D338" s="175" t="s">
        <v>210</v>
      </c>
      <c r="E338" s="176">
        <v>4</v>
      </c>
      <c r="F338" s="177"/>
      <c r="G338" s="178">
        <f>ROUND(E338*F338,2)</f>
        <v>0</v>
      </c>
      <c r="H338" s="161"/>
      <c r="I338" s="160">
        <f>ROUND(E338*H338,2)</f>
        <v>0</v>
      </c>
      <c r="J338" s="161"/>
      <c r="K338" s="160">
        <f>ROUND(E338*J338,2)</f>
        <v>0</v>
      </c>
      <c r="L338" s="160">
        <v>21</v>
      </c>
      <c r="M338" s="160">
        <f>G338*(1+L338/100)</f>
        <v>0</v>
      </c>
      <c r="N338" s="159">
        <v>8.0000000000000007E-5</v>
      </c>
      <c r="O338" s="159">
        <f>ROUND(E338*N338,2)</f>
        <v>0</v>
      </c>
      <c r="P338" s="159">
        <v>0</v>
      </c>
      <c r="Q338" s="159">
        <f>ROUND(E338*P338,2)</f>
        <v>0</v>
      </c>
      <c r="R338" s="160"/>
      <c r="S338" s="160" t="s">
        <v>173</v>
      </c>
      <c r="T338" s="160" t="s">
        <v>173</v>
      </c>
      <c r="U338" s="160">
        <v>0.34</v>
      </c>
      <c r="V338" s="160">
        <f>ROUND(E338*U338,2)</f>
        <v>1.36</v>
      </c>
      <c r="W338" s="160"/>
      <c r="X338" s="160" t="s">
        <v>174</v>
      </c>
      <c r="Y338" s="149"/>
      <c r="Z338" s="149"/>
      <c r="AA338" s="149"/>
      <c r="AB338" s="149"/>
      <c r="AC338" s="149"/>
      <c r="AD338" s="149"/>
      <c r="AE338" s="149"/>
      <c r="AF338" s="149"/>
      <c r="AG338" s="149" t="s">
        <v>175</v>
      </c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outlineLevel="1" x14ac:dyDescent="0.2">
      <c r="A339" s="156"/>
      <c r="B339" s="157"/>
      <c r="C339" s="188" t="s">
        <v>74</v>
      </c>
      <c r="D339" s="162"/>
      <c r="E339" s="163">
        <v>4</v>
      </c>
      <c r="F339" s="160"/>
      <c r="G339" s="160"/>
      <c r="H339" s="160"/>
      <c r="I339" s="160"/>
      <c r="J339" s="160"/>
      <c r="K339" s="160"/>
      <c r="L339" s="160"/>
      <c r="M339" s="160"/>
      <c r="N339" s="159"/>
      <c r="O339" s="159"/>
      <c r="P339" s="159"/>
      <c r="Q339" s="159"/>
      <c r="R339" s="160"/>
      <c r="S339" s="160"/>
      <c r="T339" s="160"/>
      <c r="U339" s="160"/>
      <c r="V339" s="160"/>
      <c r="W339" s="160"/>
      <c r="X339" s="160"/>
      <c r="Y339" s="149"/>
      <c r="Z339" s="149"/>
      <c r="AA339" s="149"/>
      <c r="AB339" s="149"/>
      <c r="AC339" s="149"/>
      <c r="AD339" s="149"/>
      <c r="AE339" s="149"/>
      <c r="AF339" s="149"/>
      <c r="AG339" s="149" t="s">
        <v>177</v>
      </c>
      <c r="AH339" s="149">
        <v>0</v>
      </c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</row>
    <row r="340" spans="1:60" outlineLevel="1" x14ac:dyDescent="0.2">
      <c r="A340" s="173">
        <v>148</v>
      </c>
      <c r="B340" s="174" t="s">
        <v>596</v>
      </c>
      <c r="C340" s="187" t="s">
        <v>597</v>
      </c>
      <c r="D340" s="175" t="s">
        <v>210</v>
      </c>
      <c r="E340" s="176">
        <v>4</v>
      </c>
      <c r="F340" s="177"/>
      <c r="G340" s="178">
        <f>ROUND(E340*F340,2)</f>
        <v>0</v>
      </c>
      <c r="H340" s="161"/>
      <c r="I340" s="160">
        <f>ROUND(E340*H340,2)</f>
        <v>0</v>
      </c>
      <c r="J340" s="161"/>
      <c r="K340" s="160">
        <f>ROUND(E340*J340,2)</f>
        <v>0</v>
      </c>
      <c r="L340" s="160">
        <v>21</v>
      </c>
      <c r="M340" s="160">
        <f>G340*(1+L340/100)</f>
        <v>0</v>
      </c>
      <c r="N340" s="159">
        <v>1.6000000000000001E-4</v>
      </c>
      <c r="O340" s="159">
        <f>ROUND(E340*N340,2)</f>
        <v>0</v>
      </c>
      <c r="P340" s="159">
        <v>0</v>
      </c>
      <c r="Q340" s="159">
        <f>ROUND(E340*P340,2)</f>
        <v>0</v>
      </c>
      <c r="R340" s="160"/>
      <c r="S340" s="160" t="s">
        <v>173</v>
      </c>
      <c r="T340" s="160" t="s">
        <v>173</v>
      </c>
      <c r="U340" s="160">
        <v>0.34</v>
      </c>
      <c r="V340" s="160">
        <f>ROUND(E340*U340,2)</f>
        <v>1.36</v>
      </c>
      <c r="W340" s="160"/>
      <c r="X340" s="160" t="s">
        <v>174</v>
      </c>
      <c r="Y340" s="149"/>
      <c r="Z340" s="149"/>
      <c r="AA340" s="149"/>
      <c r="AB340" s="149"/>
      <c r="AC340" s="149"/>
      <c r="AD340" s="149"/>
      <c r="AE340" s="149"/>
      <c r="AF340" s="149"/>
      <c r="AG340" s="149" t="s">
        <v>175</v>
      </c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</row>
    <row r="341" spans="1:60" outlineLevel="1" x14ac:dyDescent="0.2">
      <c r="A341" s="156"/>
      <c r="B341" s="157"/>
      <c r="C341" s="188" t="s">
        <v>74</v>
      </c>
      <c r="D341" s="162"/>
      <c r="E341" s="163">
        <v>4</v>
      </c>
      <c r="F341" s="160"/>
      <c r="G341" s="160"/>
      <c r="H341" s="160"/>
      <c r="I341" s="160"/>
      <c r="J341" s="160"/>
      <c r="K341" s="160"/>
      <c r="L341" s="160"/>
      <c r="M341" s="160"/>
      <c r="N341" s="159"/>
      <c r="O341" s="159"/>
      <c r="P341" s="159"/>
      <c r="Q341" s="159"/>
      <c r="R341" s="160"/>
      <c r="S341" s="160"/>
      <c r="T341" s="160"/>
      <c r="U341" s="160"/>
      <c r="V341" s="160"/>
      <c r="W341" s="160"/>
      <c r="X341" s="160"/>
      <c r="Y341" s="149"/>
      <c r="Z341" s="149"/>
      <c r="AA341" s="149"/>
      <c r="AB341" s="149"/>
      <c r="AC341" s="149"/>
      <c r="AD341" s="149"/>
      <c r="AE341" s="149"/>
      <c r="AF341" s="149"/>
      <c r="AG341" s="149" t="s">
        <v>177</v>
      </c>
      <c r="AH341" s="149">
        <v>0</v>
      </c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</row>
    <row r="342" spans="1:60" outlineLevel="1" x14ac:dyDescent="0.2">
      <c r="A342" s="173">
        <v>149</v>
      </c>
      <c r="B342" s="174" t="s">
        <v>598</v>
      </c>
      <c r="C342" s="187" t="s">
        <v>599</v>
      </c>
      <c r="D342" s="175" t="s">
        <v>242</v>
      </c>
      <c r="E342" s="176">
        <v>29</v>
      </c>
      <c r="F342" s="177"/>
      <c r="G342" s="178">
        <f>ROUND(E342*F342,2)</f>
        <v>0</v>
      </c>
      <c r="H342" s="161"/>
      <c r="I342" s="160">
        <f>ROUND(E342*H342,2)</f>
        <v>0</v>
      </c>
      <c r="J342" s="161"/>
      <c r="K342" s="160">
        <f>ROUND(E342*J342,2)</f>
        <v>0</v>
      </c>
      <c r="L342" s="160">
        <v>21</v>
      </c>
      <c r="M342" s="160">
        <f>G342*(1+L342/100)</f>
        <v>0</v>
      </c>
      <c r="N342" s="159">
        <v>1.9599999999999999E-3</v>
      </c>
      <c r="O342" s="159">
        <f>ROUND(E342*N342,2)</f>
        <v>0.06</v>
      </c>
      <c r="P342" s="159">
        <v>0</v>
      </c>
      <c r="Q342" s="159">
        <f>ROUND(E342*P342,2)</f>
        <v>0</v>
      </c>
      <c r="R342" s="160"/>
      <c r="S342" s="160" t="s">
        <v>173</v>
      </c>
      <c r="T342" s="160" t="s">
        <v>173</v>
      </c>
      <c r="U342" s="160">
        <v>0.3579</v>
      </c>
      <c r="V342" s="160">
        <f>ROUND(E342*U342,2)</f>
        <v>10.38</v>
      </c>
      <c r="W342" s="160"/>
      <c r="X342" s="160" t="s">
        <v>174</v>
      </c>
      <c r="Y342" s="149"/>
      <c r="Z342" s="149"/>
      <c r="AA342" s="149"/>
      <c r="AB342" s="149"/>
      <c r="AC342" s="149"/>
      <c r="AD342" s="149"/>
      <c r="AE342" s="149"/>
      <c r="AF342" s="149"/>
      <c r="AG342" s="149" t="s">
        <v>175</v>
      </c>
      <c r="AH342" s="149"/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</row>
    <row r="343" spans="1:60" outlineLevel="1" x14ac:dyDescent="0.2">
      <c r="A343" s="156"/>
      <c r="B343" s="157"/>
      <c r="C343" s="188" t="s">
        <v>592</v>
      </c>
      <c r="D343" s="162"/>
      <c r="E343" s="163">
        <v>29</v>
      </c>
      <c r="F343" s="160"/>
      <c r="G343" s="160"/>
      <c r="H343" s="160"/>
      <c r="I343" s="160"/>
      <c r="J343" s="160"/>
      <c r="K343" s="160"/>
      <c r="L343" s="160"/>
      <c r="M343" s="160"/>
      <c r="N343" s="159"/>
      <c r="O343" s="159"/>
      <c r="P343" s="159"/>
      <c r="Q343" s="159"/>
      <c r="R343" s="160"/>
      <c r="S343" s="160"/>
      <c r="T343" s="160"/>
      <c r="U343" s="160"/>
      <c r="V343" s="160"/>
      <c r="W343" s="160"/>
      <c r="X343" s="160"/>
      <c r="Y343" s="149"/>
      <c r="Z343" s="149"/>
      <c r="AA343" s="149"/>
      <c r="AB343" s="149"/>
      <c r="AC343" s="149"/>
      <c r="AD343" s="149"/>
      <c r="AE343" s="149"/>
      <c r="AF343" s="149"/>
      <c r="AG343" s="149" t="s">
        <v>177</v>
      </c>
      <c r="AH343" s="149">
        <v>0</v>
      </c>
      <c r="AI343" s="149"/>
      <c r="AJ343" s="149"/>
      <c r="AK343" s="149"/>
      <c r="AL343" s="149"/>
      <c r="AM343" s="149"/>
      <c r="AN343" s="149"/>
      <c r="AO343" s="149"/>
      <c r="AP343" s="149"/>
      <c r="AQ343" s="149"/>
      <c r="AR343" s="149"/>
      <c r="AS343" s="149"/>
      <c r="AT343" s="149"/>
      <c r="AU343" s="149"/>
      <c r="AV343" s="149"/>
      <c r="AW343" s="149"/>
      <c r="AX343" s="149"/>
      <c r="AY343" s="149"/>
      <c r="AZ343" s="149"/>
      <c r="BA343" s="149"/>
      <c r="BB343" s="149"/>
      <c r="BC343" s="149"/>
      <c r="BD343" s="149"/>
      <c r="BE343" s="149"/>
      <c r="BF343" s="149"/>
      <c r="BG343" s="149"/>
      <c r="BH343" s="149"/>
    </row>
    <row r="344" spans="1:60" outlineLevel="1" x14ac:dyDescent="0.2">
      <c r="A344" s="156">
        <v>150</v>
      </c>
      <c r="B344" s="157" t="s">
        <v>600</v>
      </c>
      <c r="C344" s="190" t="s">
        <v>601</v>
      </c>
      <c r="D344" s="158" t="s">
        <v>0</v>
      </c>
      <c r="E344" s="185"/>
      <c r="F344" s="161"/>
      <c r="G344" s="160">
        <f>ROUND(E344*F344,2)</f>
        <v>0</v>
      </c>
      <c r="H344" s="161"/>
      <c r="I344" s="160">
        <f>ROUND(E344*H344,2)</f>
        <v>0</v>
      </c>
      <c r="J344" s="161"/>
      <c r="K344" s="160">
        <f>ROUND(E344*J344,2)</f>
        <v>0</v>
      </c>
      <c r="L344" s="160">
        <v>21</v>
      </c>
      <c r="M344" s="160">
        <f>G344*(1+L344/100)</f>
        <v>0</v>
      </c>
      <c r="N344" s="159">
        <v>0</v>
      </c>
      <c r="O344" s="159">
        <f>ROUND(E344*N344,2)</f>
        <v>0</v>
      </c>
      <c r="P344" s="159">
        <v>0</v>
      </c>
      <c r="Q344" s="159">
        <f>ROUND(E344*P344,2)</f>
        <v>0</v>
      </c>
      <c r="R344" s="160"/>
      <c r="S344" s="160" t="s">
        <v>173</v>
      </c>
      <c r="T344" s="160" t="s">
        <v>173</v>
      </c>
      <c r="U344" s="160">
        <v>0</v>
      </c>
      <c r="V344" s="160">
        <f>ROUND(E344*U344,2)</f>
        <v>0</v>
      </c>
      <c r="W344" s="160"/>
      <c r="X344" s="160" t="s">
        <v>371</v>
      </c>
      <c r="Y344" s="149"/>
      <c r="Z344" s="149"/>
      <c r="AA344" s="149"/>
      <c r="AB344" s="149"/>
      <c r="AC344" s="149"/>
      <c r="AD344" s="149"/>
      <c r="AE344" s="149"/>
      <c r="AF344" s="149"/>
      <c r="AG344" s="149" t="s">
        <v>372</v>
      </c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</row>
    <row r="345" spans="1:60" x14ac:dyDescent="0.2">
      <c r="A345" s="166" t="s">
        <v>168</v>
      </c>
      <c r="B345" s="167" t="s">
        <v>114</v>
      </c>
      <c r="C345" s="186" t="s">
        <v>115</v>
      </c>
      <c r="D345" s="168"/>
      <c r="E345" s="169"/>
      <c r="F345" s="170"/>
      <c r="G345" s="171">
        <f>SUMIF(AG346:AG348,"&lt;&gt;NOR",G346:G348)</f>
        <v>0</v>
      </c>
      <c r="H345" s="165"/>
      <c r="I345" s="165">
        <f>SUM(I346:I348)</f>
        <v>0</v>
      </c>
      <c r="J345" s="165"/>
      <c r="K345" s="165">
        <f>SUM(K346:K348)</f>
        <v>0</v>
      </c>
      <c r="L345" s="165"/>
      <c r="M345" s="165">
        <f>SUM(M346:M348)</f>
        <v>0</v>
      </c>
      <c r="N345" s="164"/>
      <c r="O345" s="164">
        <f>SUM(O346:O348)</f>
        <v>0</v>
      </c>
      <c r="P345" s="164"/>
      <c r="Q345" s="164">
        <f>SUM(Q346:Q348)</f>
        <v>0.02</v>
      </c>
      <c r="R345" s="165"/>
      <c r="S345" s="165"/>
      <c r="T345" s="165"/>
      <c r="U345" s="165"/>
      <c r="V345" s="165">
        <f>SUM(V346:V348)</f>
        <v>0.27</v>
      </c>
      <c r="W345" s="165"/>
      <c r="X345" s="165"/>
      <c r="AG345" t="s">
        <v>169</v>
      </c>
    </row>
    <row r="346" spans="1:60" ht="22.5" outlineLevel="1" x14ac:dyDescent="0.2">
      <c r="A346" s="173">
        <v>151</v>
      </c>
      <c r="B346" s="174" t="s">
        <v>602</v>
      </c>
      <c r="C346" s="187" t="s">
        <v>603</v>
      </c>
      <c r="D346" s="175" t="s">
        <v>210</v>
      </c>
      <c r="E346" s="176">
        <v>1</v>
      </c>
      <c r="F346" s="177"/>
      <c r="G346" s="178">
        <f>ROUND(E346*F346,2)</f>
        <v>0</v>
      </c>
      <c r="H346" s="161"/>
      <c r="I346" s="160">
        <f>ROUND(E346*H346,2)</f>
        <v>0</v>
      </c>
      <c r="J346" s="161"/>
      <c r="K346" s="160">
        <f>ROUND(E346*J346,2)</f>
        <v>0</v>
      </c>
      <c r="L346" s="160">
        <v>21</v>
      </c>
      <c r="M346" s="160">
        <f>G346*(1+L346/100)</f>
        <v>0</v>
      </c>
      <c r="N346" s="159">
        <v>8.0000000000000007E-5</v>
      </c>
      <c r="O346" s="159">
        <f>ROUND(E346*N346,2)</f>
        <v>0</v>
      </c>
      <c r="P346" s="159">
        <v>2.4930000000000001E-2</v>
      </c>
      <c r="Q346" s="159">
        <f>ROUND(E346*P346,2)</f>
        <v>0.02</v>
      </c>
      <c r="R346" s="160"/>
      <c r="S346" s="160" t="s">
        <v>173</v>
      </c>
      <c r="T346" s="160" t="s">
        <v>173</v>
      </c>
      <c r="U346" s="160">
        <v>0.26800000000000002</v>
      </c>
      <c r="V346" s="160">
        <f>ROUND(E346*U346,2)</f>
        <v>0.27</v>
      </c>
      <c r="W346" s="160"/>
      <c r="X346" s="160" t="s">
        <v>174</v>
      </c>
      <c r="Y346" s="149"/>
      <c r="Z346" s="149"/>
      <c r="AA346" s="149"/>
      <c r="AB346" s="149"/>
      <c r="AC346" s="149"/>
      <c r="AD346" s="149"/>
      <c r="AE346" s="149"/>
      <c r="AF346" s="149"/>
      <c r="AG346" s="149" t="s">
        <v>175</v>
      </c>
      <c r="AH346" s="149"/>
      <c r="AI346" s="149"/>
      <c r="AJ346" s="149"/>
      <c r="AK346" s="149"/>
      <c r="AL346" s="149"/>
      <c r="AM346" s="149"/>
      <c r="AN346" s="149"/>
      <c r="AO346" s="149"/>
      <c r="AP346" s="149"/>
      <c r="AQ346" s="149"/>
      <c r="AR346" s="149"/>
      <c r="AS346" s="149"/>
      <c r="AT346" s="149"/>
      <c r="AU346" s="149"/>
      <c r="AV346" s="149"/>
      <c r="AW346" s="149"/>
      <c r="AX346" s="149"/>
      <c r="AY346" s="149"/>
      <c r="AZ346" s="149"/>
      <c r="BA346" s="149"/>
      <c r="BB346" s="149"/>
      <c r="BC346" s="149"/>
      <c r="BD346" s="149"/>
      <c r="BE346" s="149"/>
      <c r="BF346" s="149"/>
      <c r="BG346" s="149"/>
      <c r="BH346" s="149"/>
    </row>
    <row r="347" spans="1:60" outlineLevel="1" x14ac:dyDescent="0.2">
      <c r="A347" s="156"/>
      <c r="B347" s="157"/>
      <c r="C347" s="188" t="s">
        <v>70</v>
      </c>
      <c r="D347" s="162"/>
      <c r="E347" s="163">
        <v>1</v>
      </c>
      <c r="F347" s="160"/>
      <c r="G347" s="160"/>
      <c r="H347" s="160"/>
      <c r="I347" s="160"/>
      <c r="J347" s="160"/>
      <c r="K347" s="160"/>
      <c r="L347" s="160"/>
      <c r="M347" s="160"/>
      <c r="N347" s="159"/>
      <c r="O347" s="159"/>
      <c r="P347" s="159"/>
      <c r="Q347" s="159"/>
      <c r="R347" s="160"/>
      <c r="S347" s="160"/>
      <c r="T347" s="160"/>
      <c r="U347" s="160"/>
      <c r="V347" s="160"/>
      <c r="W347" s="160"/>
      <c r="X347" s="160"/>
      <c r="Y347" s="149"/>
      <c r="Z347" s="149"/>
      <c r="AA347" s="149"/>
      <c r="AB347" s="149"/>
      <c r="AC347" s="149"/>
      <c r="AD347" s="149"/>
      <c r="AE347" s="149"/>
      <c r="AF347" s="149"/>
      <c r="AG347" s="149" t="s">
        <v>177</v>
      </c>
      <c r="AH347" s="149">
        <v>0</v>
      </c>
      <c r="AI347" s="149"/>
      <c r="AJ347" s="149"/>
      <c r="AK347" s="149"/>
      <c r="AL347" s="149"/>
      <c r="AM347" s="149"/>
      <c r="AN347" s="149"/>
      <c r="AO347" s="149"/>
      <c r="AP347" s="149"/>
      <c r="AQ347" s="149"/>
      <c r="AR347" s="149"/>
      <c r="AS347" s="149"/>
      <c r="AT347" s="149"/>
      <c r="AU347" s="149"/>
      <c r="AV347" s="149"/>
      <c r="AW347" s="149"/>
      <c r="AX347" s="149"/>
      <c r="AY347" s="149"/>
      <c r="AZ347" s="149"/>
      <c r="BA347" s="149"/>
      <c r="BB347" s="149"/>
      <c r="BC347" s="149"/>
      <c r="BD347" s="149"/>
      <c r="BE347" s="149"/>
      <c r="BF347" s="149"/>
      <c r="BG347" s="149"/>
      <c r="BH347" s="149"/>
    </row>
    <row r="348" spans="1:60" outlineLevel="1" x14ac:dyDescent="0.2">
      <c r="A348" s="156">
        <v>152</v>
      </c>
      <c r="B348" s="157" t="s">
        <v>604</v>
      </c>
      <c r="C348" s="190" t="s">
        <v>605</v>
      </c>
      <c r="D348" s="158" t="s">
        <v>0</v>
      </c>
      <c r="E348" s="185"/>
      <c r="F348" s="161"/>
      <c r="G348" s="160">
        <f>ROUND(E348*F348,2)</f>
        <v>0</v>
      </c>
      <c r="H348" s="161"/>
      <c r="I348" s="160">
        <f>ROUND(E348*H348,2)</f>
        <v>0</v>
      </c>
      <c r="J348" s="161"/>
      <c r="K348" s="160">
        <f>ROUND(E348*J348,2)</f>
        <v>0</v>
      </c>
      <c r="L348" s="160">
        <v>21</v>
      </c>
      <c r="M348" s="160">
        <f>G348*(1+L348/100)</f>
        <v>0</v>
      </c>
      <c r="N348" s="159">
        <v>0</v>
      </c>
      <c r="O348" s="159">
        <f>ROUND(E348*N348,2)</f>
        <v>0</v>
      </c>
      <c r="P348" s="159">
        <v>0</v>
      </c>
      <c r="Q348" s="159">
        <f>ROUND(E348*P348,2)</f>
        <v>0</v>
      </c>
      <c r="R348" s="160"/>
      <c r="S348" s="160" t="s">
        <v>173</v>
      </c>
      <c r="T348" s="160" t="s">
        <v>173</v>
      </c>
      <c r="U348" s="160">
        <v>0</v>
      </c>
      <c r="V348" s="160">
        <f>ROUND(E348*U348,2)</f>
        <v>0</v>
      </c>
      <c r="W348" s="160"/>
      <c r="X348" s="160" t="s">
        <v>371</v>
      </c>
      <c r="Y348" s="149"/>
      <c r="Z348" s="149"/>
      <c r="AA348" s="149"/>
      <c r="AB348" s="149"/>
      <c r="AC348" s="149"/>
      <c r="AD348" s="149"/>
      <c r="AE348" s="149"/>
      <c r="AF348" s="149"/>
      <c r="AG348" s="149" t="s">
        <v>372</v>
      </c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149"/>
      <c r="AT348" s="149"/>
      <c r="AU348" s="149"/>
      <c r="AV348" s="149"/>
      <c r="AW348" s="149"/>
      <c r="AX348" s="149"/>
      <c r="AY348" s="149"/>
      <c r="AZ348" s="149"/>
      <c r="BA348" s="149"/>
      <c r="BB348" s="149"/>
      <c r="BC348" s="149"/>
      <c r="BD348" s="149"/>
      <c r="BE348" s="149"/>
      <c r="BF348" s="149"/>
      <c r="BG348" s="149"/>
      <c r="BH348" s="149"/>
    </row>
    <row r="349" spans="1:60" x14ac:dyDescent="0.2">
      <c r="A349" s="166" t="s">
        <v>168</v>
      </c>
      <c r="B349" s="167" t="s">
        <v>116</v>
      </c>
      <c r="C349" s="186" t="s">
        <v>117</v>
      </c>
      <c r="D349" s="168"/>
      <c r="E349" s="169"/>
      <c r="F349" s="170"/>
      <c r="G349" s="171">
        <f>SUMIF(AG350:AG351,"&lt;&gt;NOR",G350:G351)</f>
        <v>0</v>
      </c>
      <c r="H349" s="165"/>
      <c r="I349" s="165">
        <f>SUM(I350:I351)</f>
        <v>0</v>
      </c>
      <c r="J349" s="165"/>
      <c r="K349" s="165">
        <f>SUM(K350:K351)</f>
        <v>0</v>
      </c>
      <c r="L349" s="165"/>
      <c r="M349" s="165">
        <f>SUM(M350:M351)</f>
        <v>0</v>
      </c>
      <c r="N349" s="164"/>
      <c r="O349" s="164">
        <f>SUM(O350:O351)</f>
        <v>0</v>
      </c>
      <c r="P349" s="164"/>
      <c r="Q349" s="164">
        <f>SUM(Q350:Q351)</f>
        <v>0.9</v>
      </c>
      <c r="R349" s="165"/>
      <c r="S349" s="165"/>
      <c r="T349" s="165"/>
      <c r="U349" s="165"/>
      <c r="V349" s="165">
        <f>SUM(V350:V351)</f>
        <v>2.31</v>
      </c>
      <c r="W349" s="165"/>
      <c r="X349" s="165"/>
      <c r="AG349" t="s">
        <v>169</v>
      </c>
    </row>
    <row r="350" spans="1:60" outlineLevel="1" x14ac:dyDescent="0.2">
      <c r="A350" s="173">
        <v>153</v>
      </c>
      <c r="B350" s="174" t="s">
        <v>606</v>
      </c>
      <c r="C350" s="187" t="s">
        <v>607</v>
      </c>
      <c r="D350" s="175" t="s">
        <v>213</v>
      </c>
      <c r="E350" s="176">
        <v>25.704000000000001</v>
      </c>
      <c r="F350" s="177"/>
      <c r="G350" s="178">
        <f>ROUND(E350*F350,2)</f>
        <v>0</v>
      </c>
      <c r="H350" s="161"/>
      <c r="I350" s="160">
        <f>ROUND(E350*H350,2)</f>
        <v>0</v>
      </c>
      <c r="J350" s="161"/>
      <c r="K350" s="160">
        <f>ROUND(E350*J350,2)</f>
        <v>0</v>
      </c>
      <c r="L350" s="160">
        <v>21</v>
      </c>
      <c r="M350" s="160">
        <f>G350*(1+L350/100)</f>
        <v>0</v>
      </c>
      <c r="N350" s="159">
        <v>0</v>
      </c>
      <c r="O350" s="159">
        <f>ROUND(E350*N350,2)</f>
        <v>0</v>
      </c>
      <c r="P350" s="159">
        <v>3.5000000000000003E-2</v>
      </c>
      <c r="Q350" s="159">
        <f>ROUND(E350*P350,2)</f>
        <v>0.9</v>
      </c>
      <c r="R350" s="160"/>
      <c r="S350" s="160" t="s">
        <v>173</v>
      </c>
      <c r="T350" s="160" t="s">
        <v>173</v>
      </c>
      <c r="U350" s="160">
        <v>0.09</v>
      </c>
      <c r="V350" s="160">
        <f>ROUND(E350*U350,2)</f>
        <v>2.31</v>
      </c>
      <c r="W350" s="160"/>
      <c r="X350" s="160" t="s">
        <v>174</v>
      </c>
      <c r="Y350" s="149"/>
      <c r="Z350" s="149"/>
      <c r="AA350" s="149"/>
      <c r="AB350" s="149"/>
      <c r="AC350" s="149"/>
      <c r="AD350" s="149"/>
      <c r="AE350" s="149"/>
      <c r="AF350" s="149"/>
      <c r="AG350" s="149" t="s">
        <v>175</v>
      </c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</row>
    <row r="351" spans="1:60" outlineLevel="1" x14ac:dyDescent="0.2">
      <c r="A351" s="156"/>
      <c r="B351" s="157"/>
      <c r="C351" s="188" t="s">
        <v>608</v>
      </c>
      <c r="D351" s="162"/>
      <c r="E351" s="163">
        <v>25.704000000000001</v>
      </c>
      <c r="F351" s="160"/>
      <c r="G351" s="160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49"/>
      <c r="Z351" s="149"/>
      <c r="AA351" s="149"/>
      <c r="AB351" s="149"/>
      <c r="AC351" s="149"/>
      <c r="AD351" s="149"/>
      <c r="AE351" s="149"/>
      <c r="AF351" s="149"/>
      <c r="AG351" s="149" t="s">
        <v>177</v>
      </c>
      <c r="AH351" s="149">
        <v>0</v>
      </c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</row>
    <row r="352" spans="1:60" x14ac:dyDescent="0.2">
      <c r="A352" s="166" t="s">
        <v>168</v>
      </c>
      <c r="B352" s="167" t="s">
        <v>118</v>
      </c>
      <c r="C352" s="186" t="s">
        <v>119</v>
      </c>
      <c r="D352" s="168"/>
      <c r="E352" s="169"/>
      <c r="F352" s="170"/>
      <c r="G352" s="171">
        <f>SUMIF(AG353:AG388,"&lt;&gt;NOR",G353:G388)</f>
        <v>0</v>
      </c>
      <c r="H352" s="165"/>
      <c r="I352" s="165">
        <f>SUM(I353:I388)</f>
        <v>0</v>
      </c>
      <c r="J352" s="165"/>
      <c r="K352" s="165">
        <f>SUM(K353:K388)</f>
        <v>0</v>
      </c>
      <c r="L352" s="165"/>
      <c r="M352" s="165">
        <f>SUM(M353:M388)</f>
        <v>0</v>
      </c>
      <c r="N352" s="164"/>
      <c r="O352" s="164">
        <f>SUM(O353:O388)</f>
        <v>0.24</v>
      </c>
      <c r="P352" s="164"/>
      <c r="Q352" s="164">
        <f>SUM(Q353:Q388)</f>
        <v>0.08</v>
      </c>
      <c r="R352" s="165"/>
      <c r="S352" s="165"/>
      <c r="T352" s="165"/>
      <c r="U352" s="165"/>
      <c r="V352" s="165">
        <f>SUM(V353:V388)</f>
        <v>33.25</v>
      </c>
      <c r="W352" s="165"/>
      <c r="X352" s="165"/>
      <c r="AG352" t="s">
        <v>169</v>
      </c>
    </row>
    <row r="353" spans="1:60" outlineLevel="1" x14ac:dyDescent="0.2">
      <c r="A353" s="173">
        <v>154</v>
      </c>
      <c r="B353" s="174" t="s">
        <v>609</v>
      </c>
      <c r="C353" s="187" t="s">
        <v>610</v>
      </c>
      <c r="D353" s="175" t="s">
        <v>213</v>
      </c>
      <c r="E353" s="176">
        <v>5</v>
      </c>
      <c r="F353" s="177"/>
      <c r="G353" s="178">
        <f>ROUND(E353*F353,2)</f>
        <v>0</v>
      </c>
      <c r="H353" s="161"/>
      <c r="I353" s="160">
        <f>ROUND(E353*H353,2)</f>
        <v>0</v>
      </c>
      <c r="J353" s="161"/>
      <c r="K353" s="160">
        <f>ROUND(E353*J353,2)</f>
        <v>0</v>
      </c>
      <c r="L353" s="160">
        <v>21</v>
      </c>
      <c r="M353" s="160">
        <f>G353*(1+L353/100)</f>
        <v>0</v>
      </c>
      <c r="N353" s="159">
        <v>0</v>
      </c>
      <c r="O353" s="159">
        <f>ROUND(E353*N353,2)</f>
        <v>0</v>
      </c>
      <c r="P353" s="159">
        <v>1.695E-2</v>
      </c>
      <c r="Q353" s="159">
        <f>ROUND(E353*P353,2)</f>
        <v>0.08</v>
      </c>
      <c r="R353" s="160"/>
      <c r="S353" s="160" t="s">
        <v>173</v>
      </c>
      <c r="T353" s="160" t="s">
        <v>173</v>
      </c>
      <c r="U353" s="160">
        <v>0.16400000000000001</v>
      </c>
      <c r="V353" s="160">
        <f>ROUND(E353*U353,2)</f>
        <v>0.82</v>
      </c>
      <c r="W353" s="160"/>
      <c r="X353" s="160" t="s">
        <v>174</v>
      </c>
      <c r="Y353" s="149"/>
      <c r="Z353" s="149"/>
      <c r="AA353" s="149"/>
      <c r="AB353" s="149"/>
      <c r="AC353" s="149"/>
      <c r="AD353" s="149"/>
      <c r="AE353" s="149"/>
      <c r="AF353" s="149"/>
      <c r="AG353" s="149" t="s">
        <v>175</v>
      </c>
      <c r="AH353" s="149"/>
      <c r="AI353" s="149"/>
      <c r="AJ353" s="149"/>
      <c r="AK353" s="149"/>
      <c r="AL353" s="149"/>
      <c r="AM353" s="149"/>
      <c r="AN353" s="149"/>
      <c r="AO353" s="149"/>
      <c r="AP353" s="149"/>
      <c r="AQ353" s="149"/>
      <c r="AR353" s="149"/>
      <c r="AS353" s="149"/>
      <c r="AT353" s="149"/>
      <c r="AU353" s="149"/>
      <c r="AV353" s="149"/>
      <c r="AW353" s="149"/>
      <c r="AX353" s="149"/>
      <c r="AY353" s="149"/>
      <c r="AZ353" s="149"/>
      <c r="BA353" s="149"/>
      <c r="BB353" s="149"/>
      <c r="BC353" s="149"/>
      <c r="BD353" s="149"/>
      <c r="BE353" s="149"/>
      <c r="BF353" s="149"/>
      <c r="BG353" s="149"/>
      <c r="BH353" s="149"/>
    </row>
    <row r="354" spans="1:60" outlineLevel="1" x14ac:dyDescent="0.2">
      <c r="A354" s="156"/>
      <c r="B354" s="157"/>
      <c r="C354" s="188" t="s">
        <v>611</v>
      </c>
      <c r="D354" s="162"/>
      <c r="E354" s="163">
        <v>5</v>
      </c>
      <c r="F354" s="160"/>
      <c r="G354" s="160"/>
      <c r="H354" s="160"/>
      <c r="I354" s="160"/>
      <c r="J354" s="160"/>
      <c r="K354" s="160"/>
      <c r="L354" s="160"/>
      <c r="M354" s="160"/>
      <c r="N354" s="159"/>
      <c r="O354" s="159"/>
      <c r="P354" s="159"/>
      <c r="Q354" s="159"/>
      <c r="R354" s="160"/>
      <c r="S354" s="160"/>
      <c r="T354" s="160"/>
      <c r="U354" s="160"/>
      <c r="V354" s="160"/>
      <c r="W354" s="160"/>
      <c r="X354" s="160"/>
      <c r="Y354" s="149"/>
      <c r="Z354" s="149"/>
      <c r="AA354" s="149"/>
      <c r="AB354" s="149"/>
      <c r="AC354" s="149"/>
      <c r="AD354" s="149"/>
      <c r="AE354" s="149"/>
      <c r="AF354" s="149"/>
      <c r="AG354" s="149" t="s">
        <v>177</v>
      </c>
      <c r="AH354" s="149">
        <v>0</v>
      </c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</row>
    <row r="355" spans="1:60" outlineLevel="1" x14ac:dyDescent="0.2">
      <c r="A355" s="173">
        <v>155</v>
      </c>
      <c r="B355" s="174" t="s">
        <v>612</v>
      </c>
      <c r="C355" s="187" t="s">
        <v>613</v>
      </c>
      <c r="D355" s="175" t="s">
        <v>210</v>
      </c>
      <c r="E355" s="176">
        <v>12</v>
      </c>
      <c r="F355" s="177"/>
      <c r="G355" s="178">
        <f>ROUND(E355*F355,2)</f>
        <v>0</v>
      </c>
      <c r="H355" s="161"/>
      <c r="I355" s="160">
        <f>ROUND(E355*H355,2)</f>
        <v>0</v>
      </c>
      <c r="J355" s="161"/>
      <c r="K355" s="160">
        <f>ROUND(E355*J355,2)</f>
        <v>0</v>
      </c>
      <c r="L355" s="160">
        <v>21</v>
      </c>
      <c r="M355" s="160">
        <f>G355*(1+L355/100)</f>
        <v>0</v>
      </c>
      <c r="N355" s="159">
        <v>0</v>
      </c>
      <c r="O355" s="159">
        <f>ROUND(E355*N355,2)</f>
        <v>0</v>
      </c>
      <c r="P355" s="159">
        <v>0</v>
      </c>
      <c r="Q355" s="159">
        <f>ROUND(E355*P355,2)</f>
        <v>0</v>
      </c>
      <c r="R355" s="160"/>
      <c r="S355" s="160" t="s">
        <v>173</v>
      </c>
      <c r="T355" s="160" t="s">
        <v>173</v>
      </c>
      <c r="U355" s="160">
        <v>1.45</v>
      </c>
      <c r="V355" s="160">
        <f>ROUND(E355*U355,2)</f>
        <v>17.399999999999999</v>
      </c>
      <c r="W355" s="160"/>
      <c r="X355" s="160" t="s">
        <v>174</v>
      </c>
      <c r="Y355" s="149"/>
      <c r="Z355" s="149"/>
      <c r="AA355" s="149"/>
      <c r="AB355" s="149"/>
      <c r="AC355" s="149"/>
      <c r="AD355" s="149"/>
      <c r="AE355" s="149"/>
      <c r="AF355" s="149"/>
      <c r="AG355" s="149" t="s">
        <v>175</v>
      </c>
      <c r="AH355" s="149"/>
      <c r="AI355" s="149"/>
      <c r="AJ355" s="149"/>
      <c r="AK355" s="149"/>
      <c r="AL355" s="149"/>
      <c r="AM355" s="149"/>
      <c r="AN355" s="149"/>
      <c r="AO355" s="149"/>
      <c r="AP355" s="149"/>
      <c r="AQ355" s="149"/>
      <c r="AR355" s="149"/>
      <c r="AS355" s="149"/>
      <c r="AT355" s="149"/>
      <c r="AU355" s="149"/>
      <c r="AV355" s="149"/>
      <c r="AW355" s="149"/>
      <c r="AX355" s="149"/>
      <c r="AY355" s="149"/>
      <c r="AZ355" s="149"/>
      <c r="BA355" s="149"/>
      <c r="BB355" s="149"/>
      <c r="BC355" s="149"/>
      <c r="BD355" s="149"/>
      <c r="BE355" s="149"/>
      <c r="BF355" s="149"/>
      <c r="BG355" s="149"/>
      <c r="BH355" s="149"/>
    </row>
    <row r="356" spans="1:60" outlineLevel="1" x14ac:dyDescent="0.2">
      <c r="A356" s="156"/>
      <c r="B356" s="157"/>
      <c r="C356" s="188" t="s">
        <v>614</v>
      </c>
      <c r="D356" s="162"/>
      <c r="E356" s="163">
        <v>12</v>
      </c>
      <c r="F356" s="160"/>
      <c r="G356" s="160"/>
      <c r="H356" s="160"/>
      <c r="I356" s="160"/>
      <c r="J356" s="160"/>
      <c r="K356" s="160"/>
      <c r="L356" s="160"/>
      <c r="M356" s="160"/>
      <c r="N356" s="159"/>
      <c r="O356" s="159"/>
      <c r="P356" s="159"/>
      <c r="Q356" s="159"/>
      <c r="R356" s="160"/>
      <c r="S356" s="160"/>
      <c r="T356" s="160"/>
      <c r="U356" s="160"/>
      <c r="V356" s="160"/>
      <c r="W356" s="160"/>
      <c r="X356" s="160"/>
      <c r="Y356" s="149"/>
      <c r="Z356" s="149"/>
      <c r="AA356" s="149"/>
      <c r="AB356" s="149"/>
      <c r="AC356" s="149"/>
      <c r="AD356" s="149"/>
      <c r="AE356" s="149"/>
      <c r="AF356" s="149"/>
      <c r="AG356" s="149" t="s">
        <v>177</v>
      </c>
      <c r="AH356" s="149">
        <v>0</v>
      </c>
      <c r="AI356" s="149"/>
      <c r="AJ356" s="149"/>
      <c r="AK356" s="149"/>
      <c r="AL356" s="149"/>
      <c r="AM356" s="149"/>
      <c r="AN356" s="149"/>
      <c r="AO356" s="149"/>
      <c r="AP356" s="149"/>
      <c r="AQ356" s="149"/>
      <c r="AR356" s="149"/>
      <c r="AS356" s="149"/>
      <c r="AT356" s="149"/>
      <c r="AU356" s="149"/>
      <c r="AV356" s="149"/>
      <c r="AW356" s="149"/>
      <c r="AX356" s="149"/>
      <c r="AY356" s="149"/>
      <c r="AZ356" s="149"/>
      <c r="BA356" s="149"/>
      <c r="BB356" s="149"/>
      <c r="BC356" s="149"/>
      <c r="BD356" s="149"/>
      <c r="BE356" s="149"/>
      <c r="BF356" s="149"/>
      <c r="BG356" s="149"/>
      <c r="BH356" s="149"/>
    </row>
    <row r="357" spans="1:60" outlineLevel="1" x14ac:dyDescent="0.2">
      <c r="A357" s="173">
        <v>156</v>
      </c>
      <c r="B357" s="174" t="s">
        <v>615</v>
      </c>
      <c r="C357" s="187" t="s">
        <v>616</v>
      </c>
      <c r="D357" s="175" t="s">
        <v>210</v>
      </c>
      <c r="E357" s="176">
        <v>6</v>
      </c>
      <c r="F357" s="177"/>
      <c r="G357" s="178">
        <f>ROUND(E357*F357,2)</f>
        <v>0</v>
      </c>
      <c r="H357" s="161"/>
      <c r="I357" s="160">
        <f>ROUND(E357*H357,2)</f>
        <v>0</v>
      </c>
      <c r="J357" s="161"/>
      <c r="K357" s="160">
        <f>ROUND(E357*J357,2)</f>
        <v>0</v>
      </c>
      <c r="L357" s="160">
        <v>21</v>
      </c>
      <c r="M357" s="160">
        <f>G357*(1+L357/100)</f>
        <v>0</v>
      </c>
      <c r="N357" s="159">
        <v>0</v>
      </c>
      <c r="O357" s="159">
        <f>ROUND(E357*N357,2)</f>
        <v>0</v>
      </c>
      <c r="P357" s="159">
        <v>0</v>
      </c>
      <c r="Q357" s="159">
        <f>ROUND(E357*P357,2)</f>
        <v>0</v>
      </c>
      <c r="R357" s="160"/>
      <c r="S357" s="160" t="s">
        <v>173</v>
      </c>
      <c r="T357" s="160" t="s">
        <v>173</v>
      </c>
      <c r="U357" s="160">
        <v>0.50700000000000001</v>
      </c>
      <c r="V357" s="160">
        <f>ROUND(E357*U357,2)</f>
        <v>3.04</v>
      </c>
      <c r="W357" s="160"/>
      <c r="X357" s="160" t="s">
        <v>174</v>
      </c>
      <c r="Y357" s="149"/>
      <c r="Z357" s="149"/>
      <c r="AA357" s="149"/>
      <c r="AB357" s="149"/>
      <c r="AC357" s="149"/>
      <c r="AD357" s="149"/>
      <c r="AE357" s="149"/>
      <c r="AF357" s="149"/>
      <c r="AG357" s="149" t="s">
        <v>175</v>
      </c>
      <c r="AH357" s="149"/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</row>
    <row r="358" spans="1:60" outlineLevel="1" x14ac:dyDescent="0.2">
      <c r="A358" s="156"/>
      <c r="B358" s="157"/>
      <c r="C358" s="188" t="s">
        <v>617</v>
      </c>
      <c r="D358" s="162"/>
      <c r="E358" s="163">
        <v>6</v>
      </c>
      <c r="F358" s="160"/>
      <c r="G358" s="160"/>
      <c r="H358" s="160"/>
      <c r="I358" s="160"/>
      <c r="J358" s="160"/>
      <c r="K358" s="160"/>
      <c r="L358" s="160"/>
      <c r="M358" s="160"/>
      <c r="N358" s="159"/>
      <c r="O358" s="159"/>
      <c r="P358" s="159"/>
      <c r="Q358" s="159"/>
      <c r="R358" s="160"/>
      <c r="S358" s="160"/>
      <c r="T358" s="160"/>
      <c r="U358" s="160"/>
      <c r="V358" s="160"/>
      <c r="W358" s="160"/>
      <c r="X358" s="160"/>
      <c r="Y358" s="149"/>
      <c r="Z358" s="149"/>
      <c r="AA358" s="149"/>
      <c r="AB358" s="149"/>
      <c r="AC358" s="149"/>
      <c r="AD358" s="149"/>
      <c r="AE358" s="149"/>
      <c r="AF358" s="149"/>
      <c r="AG358" s="149" t="s">
        <v>177</v>
      </c>
      <c r="AH358" s="149">
        <v>0</v>
      </c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  <c r="BF358" s="149"/>
      <c r="BG358" s="149"/>
      <c r="BH358" s="149"/>
    </row>
    <row r="359" spans="1:60" outlineLevel="1" x14ac:dyDescent="0.2">
      <c r="A359" s="173">
        <v>157</v>
      </c>
      <c r="B359" s="174" t="s">
        <v>618</v>
      </c>
      <c r="C359" s="187" t="s">
        <v>619</v>
      </c>
      <c r="D359" s="175" t="s">
        <v>210</v>
      </c>
      <c r="E359" s="176">
        <v>12</v>
      </c>
      <c r="F359" s="177"/>
      <c r="G359" s="178">
        <f>ROUND(E359*F359,2)</f>
        <v>0</v>
      </c>
      <c r="H359" s="161"/>
      <c r="I359" s="160">
        <f>ROUND(E359*H359,2)</f>
        <v>0</v>
      </c>
      <c r="J359" s="161"/>
      <c r="K359" s="160">
        <f>ROUND(E359*J359,2)</f>
        <v>0</v>
      </c>
      <c r="L359" s="160">
        <v>21</v>
      </c>
      <c r="M359" s="160">
        <f>G359*(1+L359/100)</f>
        <v>0</v>
      </c>
      <c r="N359" s="159">
        <v>0</v>
      </c>
      <c r="O359" s="159">
        <f>ROUND(E359*N359,2)</f>
        <v>0</v>
      </c>
      <c r="P359" s="159">
        <v>0</v>
      </c>
      <c r="Q359" s="159">
        <f>ROUND(E359*P359,2)</f>
        <v>0</v>
      </c>
      <c r="R359" s="160"/>
      <c r="S359" s="160" t="s">
        <v>173</v>
      </c>
      <c r="T359" s="160" t="s">
        <v>173</v>
      </c>
      <c r="U359" s="160">
        <v>0.224</v>
      </c>
      <c r="V359" s="160">
        <f>ROUND(E359*U359,2)</f>
        <v>2.69</v>
      </c>
      <c r="W359" s="160"/>
      <c r="X359" s="160" t="s">
        <v>174</v>
      </c>
      <c r="Y359" s="149"/>
      <c r="Z359" s="149"/>
      <c r="AA359" s="149"/>
      <c r="AB359" s="149"/>
      <c r="AC359" s="149"/>
      <c r="AD359" s="149"/>
      <c r="AE359" s="149"/>
      <c r="AF359" s="149"/>
      <c r="AG359" s="149" t="s">
        <v>175</v>
      </c>
      <c r="AH359" s="149"/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</row>
    <row r="360" spans="1:60" outlineLevel="1" x14ac:dyDescent="0.2">
      <c r="A360" s="156"/>
      <c r="B360" s="157"/>
      <c r="C360" s="188" t="s">
        <v>620</v>
      </c>
      <c r="D360" s="162"/>
      <c r="E360" s="163">
        <v>12</v>
      </c>
      <c r="F360" s="160"/>
      <c r="G360" s="160"/>
      <c r="H360" s="160"/>
      <c r="I360" s="160"/>
      <c r="J360" s="160"/>
      <c r="K360" s="160"/>
      <c r="L360" s="160"/>
      <c r="M360" s="160"/>
      <c r="N360" s="159"/>
      <c r="O360" s="159"/>
      <c r="P360" s="159"/>
      <c r="Q360" s="159"/>
      <c r="R360" s="160"/>
      <c r="S360" s="160"/>
      <c r="T360" s="160"/>
      <c r="U360" s="160"/>
      <c r="V360" s="160"/>
      <c r="W360" s="160"/>
      <c r="X360" s="160"/>
      <c r="Y360" s="149"/>
      <c r="Z360" s="149"/>
      <c r="AA360" s="149"/>
      <c r="AB360" s="149"/>
      <c r="AC360" s="149"/>
      <c r="AD360" s="149"/>
      <c r="AE360" s="149"/>
      <c r="AF360" s="149"/>
      <c r="AG360" s="149" t="s">
        <v>177</v>
      </c>
      <c r="AH360" s="149">
        <v>0</v>
      </c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</row>
    <row r="361" spans="1:60" outlineLevel="1" x14ac:dyDescent="0.2">
      <c r="A361" s="173">
        <v>158</v>
      </c>
      <c r="B361" s="174" t="s">
        <v>621</v>
      </c>
      <c r="C361" s="187" t="s">
        <v>622</v>
      </c>
      <c r="D361" s="175" t="s">
        <v>210</v>
      </c>
      <c r="E361" s="176">
        <v>12</v>
      </c>
      <c r="F361" s="177"/>
      <c r="G361" s="178">
        <f>ROUND(E361*F361,2)</f>
        <v>0</v>
      </c>
      <c r="H361" s="161"/>
      <c r="I361" s="160">
        <f>ROUND(E361*H361,2)</f>
        <v>0</v>
      </c>
      <c r="J361" s="161"/>
      <c r="K361" s="160">
        <f>ROUND(E361*J361,2)</f>
        <v>0</v>
      </c>
      <c r="L361" s="160">
        <v>21</v>
      </c>
      <c r="M361" s="160">
        <f>G361*(1+L361/100)</f>
        <v>0</v>
      </c>
      <c r="N361" s="159">
        <v>0</v>
      </c>
      <c r="O361" s="159">
        <f>ROUND(E361*N361,2)</f>
        <v>0</v>
      </c>
      <c r="P361" s="159">
        <v>0</v>
      </c>
      <c r="Q361" s="159">
        <f>ROUND(E361*P361,2)</f>
        <v>0</v>
      </c>
      <c r="R361" s="160"/>
      <c r="S361" s="160" t="s">
        <v>173</v>
      </c>
      <c r="T361" s="160" t="s">
        <v>173</v>
      </c>
      <c r="U361" s="160">
        <v>0.77500000000000002</v>
      </c>
      <c r="V361" s="160">
        <f>ROUND(E361*U361,2)</f>
        <v>9.3000000000000007</v>
      </c>
      <c r="W361" s="160"/>
      <c r="X361" s="160" t="s">
        <v>174</v>
      </c>
      <c r="Y361" s="149"/>
      <c r="Z361" s="149"/>
      <c r="AA361" s="149"/>
      <c r="AB361" s="149"/>
      <c r="AC361" s="149"/>
      <c r="AD361" s="149"/>
      <c r="AE361" s="149"/>
      <c r="AF361" s="149"/>
      <c r="AG361" s="149" t="s">
        <v>175</v>
      </c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149"/>
      <c r="AT361" s="149"/>
      <c r="AU361" s="149"/>
      <c r="AV361" s="149"/>
      <c r="AW361" s="149"/>
      <c r="AX361" s="149"/>
      <c r="AY361" s="149"/>
      <c r="AZ361" s="149"/>
      <c r="BA361" s="149"/>
      <c r="BB361" s="149"/>
      <c r="BC361" s="149"/>
      <c r="BD361" s="149"/>
      <c r="BE361" s="149"/>
      <c r="BF361" s="149"/>
      <c r="BG361" s="149"/>
      <c r="BH361" s="149"/>
    </row>
    <row r="362" spans="1:60" outlineLevel="1" x14ac:dyDescent="0.2">
      <c r="A362" s="156"/>
      <c r="B362" s="157"/>
      <c r="C362" s="188" t="s">
        <v>464</v>
      </c>
      <c r="D362" s="162"/>
      <c r="E362" s="163">
        <v>12</v>
      </c>
      <c r="F362" s="160"/>
      <c r="G362" s="160"/>
      <c r="H362" s="160"/>
      <c r="I362" s="160"/>
      <c r="J362" s="160"/>
      <c r="K362" s="160"/>
      <c r="L362" s="160"/>
      <c r="M362" s="160"/>
      <c r="N362" s="159"/>
      <c r="O362" s="159"/>
      <c r="P362" s="159"/>
      <c r="Q362" s="159"/>
      <c r="R362" s="160"/>
      <c r="S362" s="160"/>
      <c r="T362" s="160"/>
      <c r="U362" s="160"/>
      <c r="V362" s="160"/>
      <c r="W362" s="160"/>
      <c r="X362" s="160"/>
      <c r="Y362" s="149"/>
      <c r="Z362" s="149"/>
      <c r="AA362" s="149"/>
      <c r="AB362" s="149"/>
      <c r="AC362" s="149"/>
      <c r="AD362" s="149"/>
      <c r="AE362" s="149"/>
      <c r="AF362" s="149"/>
      <c r="AG362" s="149" t="s">
        <v>177</v>
      </c>
      <c r="AH362" s="149">
        <v>0</v>
      </c>
      <c r="AI362" s="149"/>
      <c r="AJ362" s="149"/>
      <c r="AK362" s="149"/>
      <c r="AL362" s="149"/>
      <c r="AM362" s="149"/>
      <c r="AN362" s="149"/>
      <c r="AO362" s="149"/>
      <c r="AP362" s="149"/>
      <c r="AQ362" s="149"/>
      <c r="AR362" s="149"/>
      <c r="AS362" s="149"/>
      <c r="AT362" s="149"/>
      <c r="AU362" s="149"/>
      <c r="AV362" s="149"/>
      <c r="AW362" s="149"/>
      <c r="AX362" s="149"/>
      <c r="AY362" s="149"/>
      <c r="AZ362" s="149"/>
      <c r="BA362" s="149"/>
      <c r="BB362" s="149"/>
      <c r="BC362" s="149"/>
      <c r="BD362" s="149"/>
      <c r="BE362" s="149"/>
      <c r="BF362" s="149"/>
      <c r="BG362" s="149"/>
      <c r="BH362" s="149"/>
    </row>
    <row r="363" spans="1:60" outlineLevel="1" x14ac:dyDescent="0.2">
      <c r="A363" s="173">
        <v>159</v>
      </c>
      <c r="B363" s="174" t="s">
        <v>623</v>
      </c>
      <c r="C363" s="187" t="s">
        <v>624</v>
      </c>
      <c r="D363" s="175" t="s">
        <v>210</v>
      </c>
      <c r="E363" s="176">
        <v>3</v>
      </c>
      <c r="F363" s="177"/>
      <c r="G363" s="178">
        <f>ROUND(E363*F363,2)</f>
        <v>0</v>
      </c>
      <c r="H363" s="161"/>
      <c r="I363" s="160">
        <f>ROUND(E363*H363,2)</f>
        <v>0</v>
      </c>
      <c r="J363" s="161"/>
      <c r="K363" s="160">
        <f>ROUND(E363*J363,2)</f>
        <v>0</v>
      </c>
      <c r="L363" s="160">
        <v>21</v>
      </c>
      <c r="M363" s="160">
        <f>G363*(1+L363/100)</f>
        <v>0</v>
      </c>
      <c r="N363" s="159">
        <v>7.5000000000000002E-4</v>
      </c>
      <c r="O363" s="159">
        <f>ROUND(E363*N363,2)</f>
        <v>0</v>
      </c>
      <c r="P363" s="159">
        <v>0</v>
      </c>
      <c r="Q363" s="159">
        <f>ROUND(E363*P363,2)</f>
        <v>0</v>
      </c>
      <c r="R363" s="160" t="s">
        <v>200</v>
      </c>
      <c r="S363" s="160" t="s">
        <v>173</v>
      </c>
      <c r="T363" s="160" t="s">
        <v>173</v>
      </c>
      <c r="U363" s="160">
        <v>0</v>
      </c>
      <c r="V363" s="160">
        <f>ROUND(E363*U363,2)</f>
        <v>0</v>
      </c>
      <c r="W363" s="160"/>
      <c r="X363" s="160" t="s">
        <v>201</v>
      </c>
      <c r="Y363" s="149"/>
      <c r="Z363" s="149"/>
      <c r="AA363" s="149"/>
      <c r="AB363" s="149"/>
      <c r="AC363" s="149"/>
      <c r="AD363" s="149"/>
      <c r="AE363" s="149"/>
      <c r="AF363" s="149"/>
      <c r="AG363" s="149" t="s">
        <v>202</v>
      </c>
      <c r="AH363" s="149"/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</row>
    <row r="364" spans="1:60" outlineLevel="1" x14ac:dyDescent="0.2">
      <c r="A364" s="156"/>
      <c r="B364" s="157"/>
      <c r="C364" s="188" t="s">
        <v>72</v>
      </c>
      <c r="D364" s="162"/>
      <c r="E364" s="163">
        <v>3</v>
      </c>
      <c r="F364" s="160"/>
      <c r="G364" s="160"/>
      <c r="H364" s="160"/>
      <c r="I364" s="160"/>
      <c r="J364" s="160"/>
      <c r="K364" s="160"/>
      <c r="L364" s="160"/>
      <c r="M364" s="160"/>
      <c r="N364" s="159"/>
      <c r="O364" s="159"/>
      <c r="P364" s="159"/>
      <c r="Q364" s="159"/>
      <c r="R364" s="160"/>
      <c r="S364" s="160"/>
      <c r="T364" s="160"/>
      <c r="U364" s="160"/>
      <c r="V364" s="160"/>
      <c r="W364" s="160"/>
      <c r="X364" s="160"/>
      <c r="Y364" s="149"/>
      <c r="Z364" s="149"/>
      <c r="AA364" s="149"/>
      <c r="AB364" s="149"/>
      <c r="AC364" s="149"/>
      <c r="AD364" s="149"/>
      <c r="AE364" s="149"/>
      <c r="AF364" s="149"/>
      <c r="AG364" s="149" t="s">
        <v>177</v>
      </c>
      <c r="AH364" s="149">
        <v>0</v>
      </c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  <c r="BF364" s="149"/>
      <c r="BG364" s="149"/>
      <c r="BH364" s="149"/>
    </row>
    <row r="365" spans="1:60" outlineLevel="1" x14ac:dyDescent="0.2">
      <c r="A365" s="173">
        <v>160</v>
      </c>
      <c r="B365" s="174" t="s">
        <v>625</v>
      </c>
      <c r="C365" s="187" t="s">
        <v>626</v>
      </c>
      <c r="D365" s="175" t="s">
        <v>210</v>
      </c>
      <c r="E365" s="176">
        <v>3</v>
      </c>
      <c r="F365" s="177"/>
      <c r="G365" s="178">
        <f>ROUND(E365*F365,2)</f>
        <v>0</v>
      </c>
      <c r="H365" s="161"/>
      <c r="I365" s="160">
        <f>ROUND(E365*H365,2)</f>
        <v>0</v>
      </c>
      <c r="J365" s="161"/>
      <c r="K365" s="160">
        <f>ROUND(E365*J365,2)</f>
        <v>0</v>
      </c>
      <c r="L365" s="160">
        <v>21</v>
      </c>
      <c r="M365" s="160">
        <f>G365*(1+L365/100)</f>
        <v>0</v>
      </c>
      <c r="N365" s="159">
        <v>7.5000000000000002E-4</v>
      </c>
      <c r="O365" s="159">
        <f>ROUND(E365*N365,2)</f>
        <v>0</v>
      </c>
      <c r="P365" s="159">
        <v>0</v>
      </c>
      <c r="Q365" s="159">
        <f>ROUND(E365*P365,2)</f>
        <v>0</v>
      </c>
      <c r="R365" s="160" t="s">
        <v>200</v>
      </c>
      <c r="S365" s="160" t="s">
        <v>173</v>
      </c>
      <c r="T365" s="160" t="s">
        <v>173</v>
      </c>
      <c r="U365" s="160">
        <v>0</v>
      </c>
      <c r="V365" s="160">
        <f>ROUND(E365*U365,2)</f>
        <v>0</v>
      </c>
      <c r="W365" s="160"/>
      <c r="X365" s="160" t="s">
        <v>201</v>
      </c>
      <c r="Y365" s="149"/>
      <c r="Z365" s="149"/>
      <c r="AA365" s="149"/>
      <c r="AB365" s="149"/>
      <c r="AC365" s="149"/>
      <c r="AD365" s="149"/>
      <c r="AE365" s="149"/>
      <c r="AF365" s="149"/>
      <c r="AG365" s="149" t="s">
        <v>202</v>
      </c>
      <c r="AH365" s="149"/>
      <c r="AI365" s="149"/>
      <c r="AJ365" s="149"/>
      <c r="AK365" s="149"/>
      <c r="AL365" s="149"/>
      <c r="AM365" s="149"/>
      <c r="AN365" s="149"/>
      <c r="AO365" s="149"/>
      <c r="AP365" s="149"/>
      <c r="AQ365" s="149"/>
      <c r="AR365" s="149"/>
      <c r="AS365" s="149"/>
      <c r="AT365" s="149"/>
      <c r="AU365" s="149"/>
      <c r="AV365" s="149"/>
      <c r="AW365" s="149"/>
      <c r="AX365" s="149"/>
      <c r="AY365" s="149"/>
      <c r="AZ365" s="149"/>
      <c r="BA365" s="149"/>
      <c r="BB365" s="149"/>
      <c r="BC365" s="149"/>
      <c r="BD365" s="149"/>
      <c r="BE365" s="149"/>
      <c r="BF365" s="149"/>
      <c r="BG365" s="149"/>
      <c r="BH365" s="149"/>
    </row>
    <row r="366" spans="1:60" outlineLevel="1" x14ac:dyDescent="0.2">
      <c r="A366" s="156"/>
      <c r="B366" s="157"/>
      <c r="C366" s="188" t="s">
        <v>627</v>
      </c>
      <c r="D366" s="162"/>
      <c r="E366" s="163">
        <v>3</v>
      </c>
      <c r="F366" s="160"/>
      <c r="G366" s="160"/>
      <c r="H366" s="160"/>
      <c r="I366" s="160"/>
      <c r="J366" s="160"/>
      <c r="K366" s="160"/>
      <c r="L366" s="160"/>
      <c r="M366" s="160"/>
      <c r="N366" s="159"/>
      <c r="O366" s="159"/>
      <c r="P366" s="159"/>
      <c r="Q366" s="159"/>
      <c r="R366" s="160"/>
      <c r="S366" s="160"/>
      <c r="T366" s="160"/>
      <c r="U366" s="160"/>
      <c r="V366" s="160"/>
      <c r="W366" s="160"/>
      <c r="X366" s="160"/>
      <c r="Y366" s="149"/>
      <c r="Z366" s="149"/>
      <c r="AA366" s="149"/>
      <c r="AB366" s="149"/>
      <c r="AC366" s="149"/>
      <c r="AD366" s="149"/>
      <c r="AE366" s="149"/>
      <c r="AF366" s="149"/>
      <c r="AG366" s="149" t="s">
        <v>177</v>
      </c>
      <c r="AH366" s="149">
        <v>0</v>
      </c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</row>
    <row r="367" spans="1:60" ht="22.5" outlineLevel="1" x14ac:dyDescent="0.2">
      <c r="A367" s="173">
        <v>161</v>
      </c>
      <c r="B367" s="174" t="s">
        <v>628</v>
      </c>
      <c r="C367" s="187" t="s">
        <v>629</v>
      </c>
      <c r="D367" s="175" t="s">
        <v>210</v>
      </c>
      <c r="E367" s="176">
        <v>6</v>
      </c>
      <c r="F367" s="177"/>
      <c r="G367" s="178">
        <f>ROUND(E367*F367,2)</f>
        <v>0</v>
      </c>
      <c r="H367" s="161"/>
      <c r="I367" s="160">
        <f>ROUND(E367*H367,2)</f>
        <v>0</v>
      </c>
      <c r="J367" s="161"/>
      <c r="K367" s="160">
        <f>ROUND(E367*J367,2)</f>
        <v>0</v>
      </c>
      <c r="L367" s="160">
        <v>21</v>
      </c>
      <c r="M367" s="160">
        <f>G367*(1+L367/100)</f>
        <v>0</v>
      </c>
      <c r="N367" s="159">
        <v>0</v>
      </c>
      <c r="O367" s="159">
        <f>ROUND(E367*N367,2)</f>
        <v>0</v>
      </c>
      <c r="P367" s="159">
        <v>0</v>
      </c>
      <c r="Q367" s="159">
        <f>ROUND(E367*P367,2)</f>
        <v>0</v>
      </c>
      <c r="R367" s="160" t="s">
        <v>200</v>
      </c>
      <c r="S367" s="160" t="s">
        <v>173</v>
      </c>
      <c r="T367" s="160" t="s">
        <v>173</v>
      </c>
      <c r="U367" s="160">
        <v>0</v>
      </c>
      <c r="V367" s="160">
        <f>ROUND(E367*U367,2)</f>
        <v>0</v>
      </c>
      <c r="W367" s="160"/>
      <c r="X367" s="160" t="s">
        <v>201</v>
      </c>
      <c r="Y367" s="149"/>
      <c r="Z367" s="149"/>
      <c r="AA367" s="149"/>
      <c r="AB367" s="149"/>
      <c r="AC367" s="149"/>
      <c r="AD367" s="149"/>
      <c r="AE367" s="149"/>
      <c r="AF367" s="149"/>
      <c r="AG367" s="149" t="s">
        <v>202</v>
      </c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</row>
    <row r="368" spans="1:60" outlineLevel="1" x14ac:dyDescent="0.2">
      <c r="A368" s="156"/>
      <c r="B368" s="157"/>
      <c r="C368" s="188" t="s">
        <v>76</v>
      </c>
      <c r="D368" s="162"/>
      <c r="E368" s="163">
        <v>6</v>
      </c>
      <c r="F368" s="160"/>
      <c r="G368" s="160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49"/>
      <c r="Z368" s="149"/>
      <c r="AA368" s="149"/>
      <c r="AB368" s="149"/>
      <c r="AC368" s="149"/>
      <c r="AD368" s="149"/>
      <c r="AE368" s="149"/>
      <c r="AF368" s="149"/>
      <c r="AG368" s="149" t="s">
        <v>177</v>
      </c>
      <c r="AH368" s="149">
        <v>0</v>
      </c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</row>
    <row r="369" spans="1:60" outlineLevel="1" x14ac:dyDescent="0.2">
      <c r="A369" s="173">
        <v>162</v>
      </c>
      <c r="B369" s="174" t="s">
        <v>630</v>
      </c>
      <c r="C369" s="187" t="s">
        <v>631</v>
      </c>
      <c r="D369" s="175" t="s">
        <v>210</v>
      </c>
      <c r="E369" s="176">
        <v>6</v>
      </c>
      <c r="F369" s="177"/>
      <c r="G369" s="178">
        <f>ROUND(E369*F369,2)</f>
        <v>0</v>
      </c>
      <c r="H369" s="161"/>
      <c r="I369" s="160">
        <f>ROUND(E369*H369,2)</f>
        <v>0</v>
      </c>
      <c r="J369" s="161"/>
      <c r="K369" s="160">
        <f>ROUND(E369*J369,2)</f>
        <v>0</v>
      </c>
      <c r="L369" s="160">
        <v>21</v>
      </c>
      <c r="M369" s="160">
        <f>G369*(1+L369/100)</f>
        <v>0</v>
      </c>
      <c r="N369" s="159">
        <v>2.9999999999999997E-4</v>
      </c>
      <c r="O369" s="159">
        <f>ROUND(E369*N369,2)</f>
        <v>0</v>
      </c>
      <c r="P369" s="159">
        <v>0</v>
      </c>
      <c r="Q369" s="159">
        <f>ROUND(E369*P369,2)</f>
        <v>0</v>
      </c>
      <c r="R369" s="160"/>
      <c r="S369" s="160" t="s">
        <v>316</v>
      </c>
      <c r="T369" s="160" t="s">
        <v>173</v>
      </c>
      <c r="U369" s="160">
        <v>0</v>
      </c>
      <c r="V369" s="160">
        <f>ROUND(E369*U369,2)</f>
        <v>0</v>
      </c>
      <c r="W369" s="160"/>
      <c r="X369" s="160" t="s">
        <v>201</v>
      </c>
      <c r="Y369" s="149"/>
      <c r="Z369" s="149"/>
      <c r="AA369" s="149"/>
      <c r="AB369" s="149"/>
      <c r="AC369" s="149"/>
      <c r="AD369" s="149"/>
      <c r="AE369" s="149"/>
      <c r="AF369" s="149"/>
      <c r="AG369" s="149" t="s">
        <v>202</v>
      </c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</row>
    <row r="370" spans="1:60" outlineLevel="1" x14ac:dyDescent="0.2">
      <c r="A370" s="156"/>
      <c r="B370" s="157"/>
      <c r="C370" s="188" t="s">
        <v>632</v>
      </c>
      <c r="D370" s="162"/>
      <c r="E370" s="163">
        <v>6</v>
      </c>
      <c r="F370" s="160"/>
      <c r="G370" s="160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49"/>
      <c r="Z370" s="149"/>
      <c r="AA370" s="149"/>
      <c r="AB370" s="149"/>
      <c r="AC370" s="149"/>
      <c r="AD370" s="149"/>
      <c r="AE370" s="149"/>
      <c r="AF370" s="149"/>
      <c r="AG370" s="149" t="s">
        <v>177</v>
      </c>
      <c r="AH370" s="149">
        <v>0</v>
      </c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</row>
    <row r="371" spans="1:60" outlineLevel="1" x14ac:dyDescent="0.2">
      <c r="A371" s="173">
        <v>163</v>
      </c>
      <c r="B371" s="174" t="s">
        <v>633</v>
      </c>
      <c r="C371" s="187" t="s">
        <v>634</v>
      </c>
      <c r="D371" s="175" t="s">
        <v>210</v>
      </c>
      <c r="E371" s="176">
        <v>6</v>
      </c>
      <c r="F371" s="177"/>
      <c r="G371" s="178">
        <f>ROUND(E371*F371,2)</f>
        <v>0</v>
      </c>
      <c r="H371" s="161"/>
      <c r="I371" s="160">
        <f>ROUND(E371*H371,2)</f>
        <v>0</v>
      </c>
      <c r="J371" s="161"/>
      <c r="K371" s="160">
        <f>ROUND(E371*J371,2)</f>
        <v>0</v>
      </c>
      <c r="L371" s="160">
        <v>21</v>
      </c>
      <c r="M371" s="160">
        <f>G371*(1+L371/100)</f>
        <v>0</v>
      </c>
      <c r="N371" s="159">
        <v>2.9999999999999997E-4</v>
      </c>
      <c r="O371" s="159">
        <f>ROUND(E371*N371,2)</f>
        <v>0</v>
      </c>
      <c r="P371" s="159">
        <v>0</v>
      </c>
      <c r="Q371" s="159">
        <f>ROUND(E371*P371,2)</f>
        <v>0</v>
      </c>
      <c r="R371" s="160"/>
      <c r="S371" s="160" t="s">
        <v>316</v>
      </c>
      <c r="T371" s="160" t="s">
        <v>317</v>
      </c>
      <c r="U371" s="160">
        <v>0</v>
      </c>
      <c r="V371" s="160">
        <f>ROUND(E371*U371,2)</f>
        <v>0</v>
      </c>
      <c r="W371" s="160"/>
      <c r="X371" s="160" t="s">
        <v>201</v>
      </c>
      <c r="Y371" s="149"/>
      <c r="Z371" s="149"/>
      <c r="AA371" s="149"/>
      <c r="AB371" s="149"/>
      <c r="AC371" s="149"/>
      <c r="AD371" s="149"/>
      <c r="AE371" s="149"/>
      <c r="AF371" s="149"/>
      <c r="AG371" s="149" t="s">
        <v>202</v>
      </c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</row>
    <row r="372" spans="1:60" outlineLevel="1" x14ac:dyDescent="0.2">
      <c r="A372" s="156"/>
      <c r="B372" s="157"/>
      <c r="C372" s="188" t="s">
        <v>593</v>
      </c>
      <c r="D372" s="162"/>
      <c r="E372" s="163">
        <v>6</v>
      </c>
      <c r="F372" s="160"/>
      <c r="G372" s="160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49"/>
      <c r="Z372" s="149"/>
      <c r="AA372" s="149"/>
      <c r="AB372" s="149"/>
      <c r="AC372" s="149"/>
      <c r="AD372" s="149"/>
      <c r="AE372" s="149"/>
      <c r="AF372" s="149"/>
      <c r="AG372" s="149" t="s">
        <v>177</v>
      </c>
      <c r="AH372" s="149">
        <v>0</v>
      </c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</row>
    <row r="373" spans="1:60" ht="22.5" outlineLevel="1" x14ac:dyDescent="0.2">
      <c r="A373" s="173">
        <v>164</v>
      </c>
      <c r="B373" s="174" t="s">
        <v>635</v>
      </c>
      <c r="C373" s="187" t="s">
        <v>636</v>
      </c>
      <c r="D373" s="175" t="s">
        <v>210</v>
      </c>
      <c r="E373" s="176">
        <v>3</v>
      </c>
      <c r="F373" s="177"/>
      <c r="G373" s="178">
        <f>ROUND(E373*F373,2)</f>
        <v>0</v>
      </c>
      <c r="H373" s="161"/>
      <c r="I373" s="160">
        <f>ROUND(E373*H373,2)</f>
        <v>0</v>
      </c>
      <c r="J373" s="161"/>
      <c r="K373" s="160">
        <f>ROUND(E373*J373,2)</f>
        <v>0</v>
      </c>
      <c r="L373" s="160">
        <v>21</v>
      </c>
      <c r="M373" s="160">
        <f>G373*(1+L373/100)</f>
        <v>0</v>
      </c>
      <c r="N373" s="159">
        <v>1.7000000000000001E-2</v>
      </c>
      <c r="O373" s="159">
        <f>ROUND(E373*N373,2)</f>
        <v>0.05</v>
      </c>
      <c r="P373" s="159">
        <v>0</v>
      </c>
      <c r="Q373" s="159">
        <f>ROUND(E373*P373,2)</f>
        <v>0</v>
      </c>
      <c r="R373" s="160" t="s">
        <v>200</v>
      </c>
      <c r="S373" s="160" t="s">
        <v>173</v>
      </c>
      <c r="T373" s="160" t="s">
        <v>173</v>
      </c>
      <c r="U373" s="160">
        <v>0</v>
      </c>
      <c r="V373" s="160">
        <f>ROUND(E373*U373,2)</f>
        <v>0</v>
      </c>
      <c r="W373" s="160"/>
      <c r="X373" s="160" t="s">
        <v>201</v>
      </c>
      <c r="Y373" s="149"/>
      <c r="Z373" s="149"/>
      <c r="AA373" s="149"/>
      <c r="AB373" s="149"/>
      <c r="AC373" s="149"/>
      <c r="AD373" s="149"/>
      <c r="AE373" s="149"/>
      <c r="AF373" s="149"/>
      <c r="AG373" s="149" t="s">
        <v>202</v>
      </c>
      <c r="AH373" s="149"/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</row>
    <row r="374" spans="1:60" outlineLevel="1" x14ac:dyDescent="0.2">
      <c r="A374" s="156"/>
      <c r="B374" s="157"/>
      <c r="C374" s="188" t="s">
        <v>637</v>
      </c>
      <c r="D374" s="162"/>
      <c r="E374" s="163"/>
      <c r="F374" s="160"/>
      <c r="G374" s="160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49"/>
      <c r="Z374" s="149"/>
      <c r="AA374" s="149"/>
      <c r="AB374" s="149"/>
      <c r="AC374" s="149"/>
      <c r="AD374" s="149"/>
      <c r="AE374" s="149"/>
      <c r="AF374" s="149"/>
      <c r="AG374" s="149" t="s">
        <v>177</v>
      </c>
      <c r="AH374" s="149">
        <v>0</v>
      </c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</row>
    <row r="375" spans="1:60" outlineLevel="1" x14ac:dyDescent="0.2">
      <c r="A375" s="156"/>
      <c r="B375" s="157"/>
      <c r="C375" s="188" t="s">
        <v>638</v>
      </c>
      <c r="D375" s="162"/>
      <c r="E375" s="163">
        <v>3</v>
      </c>
      <c r="F375" s="160"/>
      <c r="G375" s="160"/>
      <c r="H375" s="160"/>
      <c r="I375" s="160"/>
      <c r="J375" s="160"/>
      <c r="K375" s="160"/>
      <c r="L375" s="160"/>
      <c r="M375" s="160"/>
      <c r="N375" s="159"/>
      <c r="O375" s="159"/>
      <c r="P375" s="159"/>
      <c r="Q375" s="159"/>
      <c r="R375" s="160"/>
      <c r="S375" s="160"/>
      <c r="T375" s="160"/>
      <c r="U375" s="160"/>
      <c r="V375" s="160"/>
      <c r="W375" s="160"/>
      <c r="X375" s="160"/>
      <c r="Y375" s="149"/>
      <c r="Z375" s="149"/>
      <c r="AA375" s="149"/>
      <c r="AB375" s="149"/>
      <c r="AC375" s="149"/>
      <c r="AD375" s="149"/>
      <c r="AE375" s="149"/>
      <c r="AF375" s="149"/>
      <c r="AG375" s="149" t="s">
        <v>177</v>
      </c>
      <c r="AH375" s="149">
        <v>0</v>
      </c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</row>
    <row r="376" spans="1:60" outlineLevel="1" x14ac:dyDescent="0.2">
      <c r="A376" s="173">
        <v>165</v>
      </c>
      <c r="B376" s="174" t="s">
        <v>639</v>
      </c>
      <c r="C376" s="187" t="s">
        <v>640</v>
      </c>
      <c r="D376" s="175" t="s">
        <v>210</v>
      </c>
      <c r="E376" s="176">
        <v>7</v>
      </c>
      <c r="F376" s="177"/>
      <c r="G376" s="178">
        <f>ROUND(E376*F376,2)</f>
        <v>0</v>
      </c>
      <c r="H376" s="161"/>
      <c r="I376" s="160">
        <f>ROUND(E376*H376,2)</f>
        <v>0</v>
      </c>
      <c r="J376" s="161"/>
      <c r="K376" s="160">
        <f>ROUND(E376*J376,2)</f>
        <v>0</v>
      </c>
      <c r="L376" s="160">
        <v>21</v>
      </c>
      <c r="M376" s="160">
        <f>G376*(1+L376/100)</f>
        <v>0</v>
      </c>
      <c r="N376" s="159">
        <v>1.9E-2</v>
      </c>
      <c r="O376" s="159">
        <f>ROUND(E376*N376,2)</f>
        <v>0.13</v>
      </c>
      <c r="P376" s="159">
        <v>0</v>
      </c>
      <c r="Q376" s="159">
        <f>ROUND(E376*P376,2)</f>
        <v>0</v>
      </c>
      <c r="R376" s="160" t="s">
        <v>200</v>
      </c>
      <c r="S376" s="160" t="s">
        <v>173</v>
      </c>
      <c r="T376" s="160" t="s">
        <v>173</v>
      </c>
      <c r="U376" s="160">
        <v>0</v>
      </c>
      <c r="V376" s="160">
        <f>ROUND(E376*U376,2)</f>
        <v>0</v>
      </c>
      <c r="W376" s="160"/>
      <c r="X376" s="160" t="s">
        <v>201</v>
      </c>
      <c r="Y376" s="149"/>
      <c r="Z376" s="149"/>
      <c r="AA376" s="149"/>
      <c r="AB376" s="149"/>
      <c r="AC376" s="149"/>
      <c r="AD376" s="149"/>
      <c r="AE376" s="149"/>
      <c r="AF376" s="149"/>
      <c r="AG376" s="149" t="s">
        <v>202</v>
      </c>
      <c r="AH376" s="149"/>
      <c r="AI376" s="149"/>
      <c r="AJ376" s="149"/>
      <c r="AK376" s="149"/>
      <c r="AL376" s="149"/>
      <c r="AM376" s="149"/>
      <c r="AN376" s="149"/>
      <c r="AO376" s="149"/>
      <c r="AP376" s="149"/>
      <c r="AQ376" s="149"/>
      <c r="AR376" s="149"/>
      <c r="AS376" s="149"/>
      <c r="AT376" s="149"/>
      <c r="AU376" s="149"/>
      <c r="AV376" s="149"/>
      <c r="AW376" s="149"/>
      <c r="AX376" s="149"/>
      <c r="AY376" s="149"/>
      <c r="AZ376" s="149"/>
      <c r="BA376" s="149"/>
      <c r="BB376" s="149"/>
      <c r="BC376" s="149"/>
      <c r="BD376" s="149"/>
      <c r="BE376" s="149"/>
      <c r="BF376" s="149"/>
      <c r="BG376" s="149"/>
      <c r="BH376" s="149"/>
    </row>
    <row r="377" spans="1:60" outlineLevel="1" x14ac:dyDescent="0.2">
      <c r="A377" s="156"/>
      <c r="B377" s="157"/>
      <c r="C377" s="188" t="s">
        <v>637</v>
      </c>
      <c r="D377" s="162"/>
      <c r="E377" s="163"/>
      <c r="F377" s="160"/>
      <c r="G377" s="160"/>
      <c r="H377" s="160"/>
      <c r="I377" s="160"/>
      <c r="J377" s="160"/>
      <c r="K377" s="160"/>
      <c r="L377" s="160"/>
      <c r="M377" s="160"/>
      <c r="N377" s="159"/>
      <c r="O377" s="159"/>
      <c r="P377" s="159"/>
      <c r="Q377" s="159"/>
      <c r="R377" s="160"/>
      <c r="S377" s="160"/>
      <c r="T377" s="160"/>
      <c r="U377" s="160"/>
      <c r="V377" s="160"/>
      <c r="W377" s="160"/>
      <c r="X377" s="160"/>
      <c r="Y377" s="149"/>
      <c r="Z377" s="149"/>
      <c r="AA377" s="149"/>
      <c r="AB377" s="149"/>
      <c r="AC377" s="149"/>
      <c r="AD377" s="149"/>
      <c r="AE377" s="149"/>
      <c r="AF377" s="149"/>
      <c r="AG377" s="149" t="s">
        <v>177</v>
      </c>
      <c r="AH377" s="149">
        <v>0</v>
      </c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</row>
    <row r="378" spans="1:60" outlineLevel="1" x14ac:dyDescent="0.2">
      <c r="A378" s="156"/>
      <c r="B378" s="157"/>
      <c r="C378" s="188" t="s">
        <v>641</v>
      </c>
      <c r="D378" s="162"/>
      <c r="E378" s="163"/>
      <c r="F378" s="160"/>
      <c r="G378" s="160"/>
      <c r="H378" s="160"/>
      <c r="I378" s="160"/>
      <c r="J378" s="160"/>
      <c r="K378" s="160"/>
      <c r="L378" s="160"/>
      <c r="M378" s="160"/>
      <c r="N378" s="159"/>
      <c r="O378" s="159"/>
      <c r="P378" s="159"/>
      <c r="Q378" s="159"/>
      <c r="R378" s="160"/>
      <c r="S378" s="160"/>
      <c r="T378" s="160"/>
      <c r="U378" s="160"/>
      <c r="V378" s="160"/>
      <c r="W378" s="160"/>
      <c r="X378" s="160"/>
      <c r="Y378" s="149"/>
      <c r="Z378" s="149"/>
      <c r="AA378" s="149"/>
      <c r="AB378" s="149"/>
      <c r="AC378" s="149"/>
      <c r="AD378" s="149"/>
      <c r="AE378" s="149"/>
      <c r="AF378" s="149"/>
      <c r="AG378" s="149" t="s">
        <v>177</v>
      </c>
      <c r="AH378" s="149">
        <v>0</v>
      </c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  <c r="AU378" s="149"/>
      <c r="AV378" s="149"/>
      <c r="AW378" s="149"/>
      <c r="AX378" s="149"/>
      <c r="AY378" s="149"/>
      <c r="AZ378" s="149"/>
      <c r="BA378" s="149"/>
      <c r="BB378" s="149"/>
      <c r="BC378" s="149"/>
      <c r="BD378" s="149"/>
      <c r="BE378" s="149"/>
      <c r="BF378" s="149"/>
      <c r="BG378" s="149"/>
      <c r="BH378" s="149"/>
    </row>
    <row r="379" spans="1:60" outlineLevel="1" x14ac:dyDescent="0.2">
      <c r="A379" s="156"/>
      <c r="B379" s="157"/>
      <c r="C379" s="188" t="s">
        <v>642</v>
      </c>
      <c r="D379" s="162"/>
      <c r="E379" s="163">
        <v>4</v>
      </c>
      <c r="F379" s="160"/>
      <c r="G379" s="160"/>
      <c r="H379" s="160"/>
      <c r="I379" s="160"/>
      <c r="J379" s="160"/>
      <c r="K379" s="160"/>
      <c r="L379" s="160"/>
      <c r="M379" s="160"/>
      <c r="N379" s="159"/>
      <c r="O379" s="159"/>
      <c r="P379" s="159"/>
      <c r="Q379" s="159"/>
      <c r="R379" s="160"/>
      <c r="S379" s="160"/>
      <c r="T379" s="160"/>
      <c r="U379" s="160"/>
      <c r="V379" s="160"/>
      <c r="W379" s="160"/>
      <c r="X379" s="160"/>
      <c r="Y379" s="149"/>
      <c r="Z379" s="149"/>
      <c r="AA379" s="149"/>
      <c r="AB379" s="149"/>
      <c r="AC379" s="149"/>
      <c r="AD379" s="149"/>
      <c r="AE379" s="149"/>
      <c r="AF379" s="149"/>
      <c r="AG379" s="149" t="s">
        <v>177</v>
      </c>
      <c r="AH379" s="149">
        <v>0</v>
      </c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</row>
    <row r="380" spans="1:60" outlineLevel="1" x14ac:dyDescent="0.2">
      <c r="A380" s="156"/>
      <c r="B380" s="157"/>
      <c r="C380" s="188" t="s">
        <v>643</v>
      </c>
      <c r="D380" s="162"/>
      <c r="E380" s="163">
        <v>1</v>
      </c>
      <c r="F380" s="160"/>
      <c r="G380" s="160"/>
      <c r="H380" s="160"/>
      <c r="I380" s="160"/>
      <c r="J380" s="160"/>
      <c r="K380" s="160"/>
      <c r="L380" s="160"/>
      <c r="M380" s="160"/>
      <c r="N380" s="159"/>
      <c r="O380" s="159"/>
      <c r="P380" s="159"/>
      <c r="Q380" s="159"/>
      <c r="R380" s="160"/>
      <c r="S380" s="160"/>
      <c r="T380" s="160"/>
      <c r="U380" s="160"/>
      <c r="V380" s="160"/>
      <c r="W380" s="160"/>
      <c r="X380" s="160"/>
      <c r="Y380" s="149"/>
      <c r="Z380" s="149"/>
      <c r="AA380" s="149"/>
      <c r="AB380" s="149"/>
      <c r="AC380" s="149"/>
      <c r="AD380" s="149"/>
      <c r="AE380" s="149"/>
      <c r="AF380" s="149"/>
      <c r="AG380" s="149" t="s">
        <v>177</v>
      </c>
      <c r="AH380" s="149">
        <v>0</v>
      </c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  <c r="AU380" s="149"/>
      <c r="AV380" s="149"/>
      <c r="AW380" s="149"/>
      <c r="AX380" s="149"/>
      <c r="AY380" s="149"/>
      <c r="AZ380" s="149"/>
      <c r="BA380" s="149"/>
      <c r="BB380" s="149"/>
      <c r="BC380" s="149"/>
      <c r="BD380" s="149"/>
      <c r="BE380" s="149"/>
      <c r="BF380" s="149"/>
      <c r="BG380" s="149"/>
      <c r="BH380" s="149"/>
    </row>
    <row r="381" spans="1:60" outlineLevel="1" x14ac:dyDescent="0.2">
      <c r="A381" s="173">
        <v>166</v>
      </c>
      <c r="B381" s="174" t="s">
        <v>644</v>
      </c>
      <c r="C381" s="187" t="s">
        <v>645</v>
      </c>
      <c r="D381" s="175" t="s">
        <v>210</v>
      </c>
      <c r="E381" s="176">
        <v>1</v>
      </c>
      <c r="F381" s="177"/>
      <c r="G381" s="178">
        <f>ROUND(E381*F381,2)</f>
        <v>0</v>
      </c>
      <c r="H381" s="161"/>
      <c r="I381" s="160">
        <f>ROUND(E381*H381,2)</f>
        <v>0</v>
      </c>
      <c r="J381" s="161"/>
      <c r="K381" s="160">
        <f>ROUND(E381*J381,2)</f>
        <v>0</v>
      </c>
      <c r="L381" s="160">
        <v>21</v>
      </c>
      <c r="M381" s="160">
        <f>G381*(1+L381/100)</f>
        <v>0</v>
      </c>
      <c r="N381" s="159">
        <v>2.5000000000000001E-2</v>
      </c>
      <c r="O381" s="159">
        <f>ROUND(E381*N381,2)</f>
        <v>0.03</v>
      </c>
      <c r="P381" s="159">
        <v>0</v>
      </c>
      <c r="Q381" s="159">
        <f>ROUND(E381*P381,2)</f>
        <v>0</v>
      </c>
      <c r="R381" s="160" t="s">
        <v>200</v>
      </c>
      <c r="S381" s="160" t="s">
        <v>173</v>
      </c>
      <c r="T381" s="160" t="s">
        <v>173</v>
      </c>
      <c r="U381" s="160">
        <v>0</v>
      </c>
      <c r="V381" s="160">
        <f>ROUND(E381*U381,2)</f>
        <v>0</v>
      </c>
      <c r="W381" s="160"/>
      <c r="X381" s="160" t="s">
        <v>201</v>
      </c>
      <c r="Y381" s="149"/>
      <c r="Z381" s="149"/>
      <c r="AA381" s="149"/>
      <c r="AB381" s="149"/>
      <c r="AC381" s="149"/>
      <c r="AD381" s="149"/>
      <c r="AE381" s="149"/>
      <c r="AF381" s="149"/>
      <c r="AG381" s="149" t="s">
        <v>202</v>
      </c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  <c r="AU381" s="149"/>
      <c r="AV381" s="149"/>
      <c r="AW381" s="149"/>
      <c r="AX381" s="149"/>
      <c r="AY381" s="149"/>
      <c r="AZ381" s="149"/>
      <c r="BA381" s="149"/>
      <c r="BB381" s="149"/>
      <c r="BC381" s="149"/>
      <c r="BD381" s="149"/>
      <c r="BE381" s="149"/>
      <c r="BF381" s="149"/>
      <c r="BG381" s="149"/>
      <c r="BH381" s="149"/>
    </row>
    <row r="382" spans="1:60" outlineLevel="1" x14ac:dyDescent="0.2">
      <c r="A382" s="156"/>
      <c r="B382" s="157"/>
      <c r="C382" s="188" t="s">
        <v>637</v>
      </c>
      <c r="D382" s="162"/>
      <c r="E382" s="163"/>
      <c r="F382" s="160"/>
      <c r="G382" s="160"/>
      <c r="H382" s="160"/>
      <c r="I382" s="160"/>
      <c r="J382" s="160"/>
      <c r="K382" s="160"/>
      <c r="L382" s="160"/>
      <c r="M382" s="160"/>
      <c r="N382" s="159"/>
      <c r="O382" s="159"/>
      <c r="P382" s="159"/>
      <c r="Q382" s="159"/>
      <c r="R382" s="160"/>
      <c r="S382" s="160"/>
      <c r="T382" s="160"/>
      <c r="U382" s="160"/>
      <c r="V382" s="160"/>
      <c r="W382" s="160"/>
      <c r="X382" s="160"/>
      <c r="Y382" s="149"/>
      <c r="Z382" s="149"/>
      <c r="AA382" s="149"/>
      <c r="AB382" s="149"/>
      <c r="AC382" s="149"/>
      <c r="AD382" s="149"/>
      <c r="AE382" s="149"/>
      <c r="AF382" s="149"/>
      <c r="AG382" s="149" t="s">
        <v>177</v>
      </c>
      <c r="AH382" s="149">
        <v>0</v>
      </c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</row>
    <row r="383" spans="1:60" outlineLevel="1" x14ac:dyDescent="0.2">
      <c r="A383" s="156"/>
      <c r="B383" s="157"/>
      <c r="C383" s="188" t="s">
        <v>641</v>
      </c>
      <c r="D383" s="162"/>
      <c r="E383" s="163"/>
      <c r="F383" s="160"/>
      <c r="G383" s="160"/>
      <c r="H383" s="160"/>
      <c r="I383" s="160"/>
      <c r="J383" s="160"/>
      <c r="K383" s="160"/>
      <c r="L383" s="160"/>
      <c r="M383" s="160"/>
      <c r="N383" s="159"/>
      <c r="O383" s="159"/>
      <c r="P383" s="159"/>
      <c r="Q383" s="159"/>
      <c r="R383" s="160"/>
      <c r="S383" s="160"/>
      <c r="T383" s="160"/>
      <c r="U383" s="160"/>
      <c r="V383" s="160"/>
      <c r="W383" s="160"/>
      <c r="X383" s="160"/>
      <c r="Y383" s="149"/>
      <c r="Z383" s="149"/>
      <c r="AA383" s="149"/>
      <c r="AB383" s="149"/>
      <c r="AC383" s="149"/>
      <c r="AD383" s="149"/>
      <c r="AE383" s="149"/>
      <c r="AF383" s="149"/>
      <c r="AG383" s="149" t="s">
        <v>177</v>
      </c>
      <c r="AH383" s="149">
        <v>0</v>
      </c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  <c r="BF383" s="149"/>
      <c r="BG383" s="149"/>
      <c r="BH383" s="149"/>
    </row>
    <row r="384" spans="1:60" outlineLevel="1" x14ac:dyDescent="0.2">
      <c r="A384" s="156"/>
      <c r="B384" s="157"/>
      <c r="C384" s="188" t="s">
        <v>646</v>
      </c>
      <c r="D384" s="162"/>
      <c r="E384" s="163">
        <v>1</v>
      </c>
      <c r="F384" s="160"/>
      <c r="G384" s="160"/>
      <c r="H384" s="160"/>
      <c r="I384" s="160"/>
      <c r="J384" s="160"/>
      <c r="K384" s="160"/>
      <c r="L384" s="160"/>
      <c r="M384" s="160"/>
      <c r="N384" s="159"/>
      <c r="O384" s="159"/>
      <c r="P384" s="159"/>
      <c r="Q384" s="159"/>
      <c r="R384" s="160"/>
      <c r="S384" s="160"/>
      <c r="T384" s="160"/>
      <c r="U384" s="160"/>
      <c r="V384" s="160"/>
      <c r="W384" s="160"/>
      <c r="X384" s="160"/>
      <c r="Y384" s="149"/>
      <c r="Z384" s="149"/>
      <c r="AA384" s="149"/>
      <c r="AB384" s="149"/>
      <c r="AC384" s="149"/>
      <c r="AD384" s="149"/>
      <c r="AE384" s="149"/>
      <c r="AF384" s="149"/>
      <c r="AG384" s="149" t="s">
        <v>177</v>
      </c>
      <c r="AH384" s="149">
        <v>0</v>
      </c>
      <c r="AI384" s="149"/>
      <c r="AJ384" s="149"/>
      <c r="AK384" s="149"/>
      <c r="AL384" s="149"/>
      <c r="AM384" s="149"/>
      <c r="AN384" s="149"/>
      <c r="AO384" s="149"/>
      <c r="AP384" s="149"/>
      <c r="AQ384" s="149"/>
      <c r="AR384" s="149"/>
      <c r="AS384" s="149"/>
      <c r="AT384" s="149"/>
      <c r="AU384" s="149"/>
      <c r="AV384" s="149"/>
      <c r="AW384" s="149"/>
      <c r="AX384" s="149"/>
      <c r="AY384" s="149"/>
      <c r="AZ384" s="149"/>
      <c r="BA384" s="149"/>
      <c r="BB384" s="149"/>
      <c r="BC384" s="149"/>
      <c r="BD384" s="149"/>
      <c r="BE384" s="149"/>
      <c r="BF384" s="149"/>
      <c r="BG384" s="149"/>
      <c r="BH384" s="149"/>
    </row>
    <row r="385" spans="1:60" outlineLevel="1" x14ac:dyDescent="0.2">
      <c r="A385" s="173">
        <v>167</v>
      </c>
      <c r="B385" s="174" t="s">
        <v>647</v>
      </c>
      <c r="C385" s="187" t="s">
        <v>648</v>
      </c>
      <c r="D385" s="175" t="s">
        <v>210</v>
      </c>
      <c r="E385" s="176">
        <v>1</v>
      </c>
      <c r="F385" s="177"/>
      <c r="G385" s="178">
        <f>ROUND(E385*F385,2)</f>
        <v>0</v>
      </c>
      <c r="H385" s="161"/>
      <c r="I385" s="160">
        <f>ROUND(E385*H385,2)</f>
        <v>0</v>
      </c>
      <c r="J385" s="161"/>
      <c r="K385" s="160">
        <f>ROUND(E385*J385,2)</f>
        <v>0</v>
      </c>
      <c r="L385" s="160">
        <v>21</v>
      </c>
      <c r="M385" s="160">
        <f>G385*(1+L385/100)</f>
        <v>0</v>
      </c>
      <c r="N385" s="159">
        <v>2.7E-2</v>
      </c>
      <c r="O385" s="159">
        <f>ROUND(E385*N385,2)</f>
        <v>0.03</v>
      </c>
      <c r="P385" s="159">
        <v>0</v>
      </c>
      <c r="Q385" s="159">
        <f>ROUND(E385*P385,2)</f>
        <v>0</v>
      </c>
      <c r="R385" s="160" t="s">
        <v>200</v>
      </c>
      <c r="S385" s="160" t="s">
        <v>173</v>
      </c>
      <c r="T385" s="160" t="s">
        <v>173</v>
      </c>
      <c r="U385" s="160">
        <v>0</v>
      </c>
      <c r="V385" s="160">
        <f>ROUND(E385*U385,2)</f>
        <v>0</v>
      </c>
      <c r="W385" s="160"/>
      <c r="X385" s="160" t="s">
        <v>201</v>
      </c>
      <c r="Y385" s="149"/>
      <c r="Z385" s="149"/>
      <c r="AA385" s="149"/>
      <c r="AB385" s="149"/>
      <c r="AC385" s="149"/>
      <c r="AD385" s="149"/>
      <c r="AE385" s="149"/>
      <c r="AF385" s="149"/>
      <c r="AG385" s="149" t="s">
        <v>202</v>
      </c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</row>
    <row r="386" spans="1:60" outlineLevel="1" x14ac:dyDescent="0.2">
      <c r="A386" s="156"/>
      <c r="B386" s="157"/>
      <c r="C386" s="188" t="s">
        <v>637</v>
      </c>
      <c r="D386" s="162"/>
      <c r="E386" s="163"/>
      <c r="F386" s="160"/>
      <c r="G386" s="160"/>
      <c r="H386" s="160"/>
      <c r="I386" s="160"/>
      <c r="J386" s="160"/>
      <c r="K386" s="160"/>
      <c r="L386" s="160"/>
      <c r="M386" s="160"/>
      <c r="N386" s="159"/>
      <c r="O386" s="159"/>
      <c r="P386" s="159"/>
      <c r="Q386" s="159"/>
      <c r="R386" s="160"/>
      <c r="S386" s="160"/>
      <c r="T386" s="160"/>
      <c r="U386" s="160"/>
      <c r="V386" s="160"/>
      <c r="W386" s="160"/>
      <c r="X386" s="160"/>
      <c r="Y386" s="149"/>
      <c r="Z386" s="149"/>
      <c r="AA386" s="149"/>
      <c r="AB386" s="149"/>
      <c r="AC386" s="149"/>
      <c r="AD386" s="149"/>
      <c r="AE386" s="149"/>
      <c r="AF386" s="149"/>
      <c r="AG386" s="149" t="s">
        <v>177</v>
      </c>
      <c r="AH386" s="149">
        <v>0</v>
      </c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</row>
    <row r="387" spans="1:60" outlineLevel="1" x14ac:dyDescent="0.2">
      <c r="A387" s="156"/>
      <c r="B387" s="157"/>
      <c r="C387" s="188" t="s">
        <v>649</v>
      </c>
      <c r="D387" s="162"/>
      <c r="E387" s="163">
        <v>1</v>
      </c>
      <c r="F387" s="160"/>
      <c r="G387" s="160"/>
      <c r="H387" s="160"/>
      <c r="I387" s="160"/>
      <c r="J387" s="160"/>
      <c r="K387" s="160"/>
      <c r="L387" s="160"/>
      <c r="M387" s="160"/>
      <c r="N387" s="159"/>
      <c r="O387" s="159"/>
      <c r="P387" s="159"/>
      <c r="Q387" s="159"/>
      <c r="R387" s="160"/>
      <c r="S387" s="160"/>
      <c r="T387" s="160"/>
      <c r="U387" s="160"/>
      <c r="V387" s="160"/>
      <c r="W387" s="160"/>
      <c r="X387" s="160"/>
      <c r="Y387" s="149"/>
      <c r="Z387" s="149"/>
      <c r="AA387" s="149"/>
      <c r="AB387" s="149"/>
      <c r="AC387" s="149"/>
      <c r="AD387" s="149"/>
      <c r="AE387" s="149"/>
      <c r="AF387" s="149"/>
      <c r="AG387" s="149" t="s">
        <v>177</v>
      </c>
      <c r="AH387" s="149">
        <v>0</v>
      </c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</row>
    <row r="388" spans="1:60" outlineLevel="1" x14ac:dyDescent="0.2">
      <c r="A388" s="156">
        <v>168</v>
      </c>
      <c r="B388" s="157" t="s">
        <v>650</v>
      </c>
      <c r="C388" s="190" t="s">
        <v>651</v>
      </c>
      <c r="D388" s="158" t="s">
        <v>0</v>
      </c>
      <c r="E388" s="185"/>
      <c r="F388" s="161"/>
      <c r="G388" s="160">
        <f>ROUND(E388*F388,2)</f>
        <v>0</v>
      </c>
      <c r="H388" s="161"/>
      <c r="I388" s="160">
        <f>ROUND(E388*H388,2)</f>
        <v>0</v>
      </c>
      <c r="J388" s="161"/>
      <c r="K388" s="160">
        <f>ROUND(E388*J388,2)</f>
        <v>0</v>
      </c>
      <c r="L388" s="160">
        <v>21</v>
      </c>
      <c r="M388" s="160">
        <f>G388*(1+L388/100)</f>
        <v>0</v>
      </c>
      <c r="N388" s="159">
        <v>0</v>
      </c>
      <c r="O388" s="159">
        <f>ROUND(E388*N388,2)</f>
        <v>0</v>
      </c>
      <c r="P388" s="159">
        <v>0</v>
      </c>
      <c r="Q388" s="159">
        <f>ROUND(E388*P388,2)</f>
        <v>0</v>
      </c>
      <c r="R388" s="160"/>
      <c r="S388" s="160" t="s">
        <v>173</v>
      </c>
      <c r="T388" s="160" t="s">
        <v>173</v>
      </c>
      <c r="U388" s="160">
        <v>0</v>
      </c>
      <c r="V388" s="160">
        <f>ROUND(E388*U388,2)</f>
        <v>0</v>
      </c>
      <c r="W388" s="160"/>
      <c r="X388" s="160" t="s">
        <v>371</v>
      </c>
      <c r="Y388" s="149"/>
      <c r="Z388" s="149"/>
      <c r="AA388" s="149"/>
      <c r="AB388" s="149"/>
      <c r="AC388" s="149"/>
      <c r="AD388" s="149"/>
      <c r="AE388" s="149"/>
      <c r="AF388" s="149"/>
      <c r="AG388" s="149" t="s">
        <v>372</v>
      </c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</row>
    <row r="389" spans="1:60" x14ac:dyDescent="0.2">
      <c r="A389" s="166" t="s">
        <v>168</v>
      </c>
      <c r="B389" s="167" t="s">
        <v>120</v>
      </c>
      <c r="C389" s="186" t="s">
        <v>121</v>
      </c>
      <c r="D389" s="168"/>
      <c r="E389" s="169"/>
      <c r="F389" s="170"/>
      <c r="G389" s="171">
        <f>SUMIF(AG390:AG403,"&lt;&gt;NOR",G390:G403)</f>
        <v>0</v>
      </c>
      <c r="H389" s="165"/>
      <c r="I389" s="165">
        <f>SUM(I390:I403)</f>
        <v>0</v>
      </c>
      <c r="J389" s="165"/>
      <c r="K389" s="165">
        <f>SUM(K390:K403)</f>
        <v>0</v>
      </c>
      <c r="L389" s="165"/>
      <c r="M389" s="165">
        <f>SUM(M390:M403)</f>
        <v>0</v>
      </c>
      <c r="N389" s="164"/>
      <c r="O389" s="164">
        <f>SUM(O390:O403)</f>
        <v>3.45</v>
      </c>
      <c r="P389" s="164"/>
      <c r="Q389" s="164">
        <f>SUM(Q390:Q403)</f>
        <v>0</v>
      </c>
      <c r="R389" s="165"/>
      <c r="S389" s="165"/>
      <c r="T389" s="165"/>
      <c r="U389" s="165"/>
      <c r="V389" s="165">
        <f>SUM(V390:V403)</f>
        <v>174.58</v>
      </c>
      <c r="W389" s="165"/>
      <c r="X389" s="165"/>
      <c r="AG389" t="s">
        <v>169</v>
      </c>
    </row>
    <row r="390" spans="1:60" ht="33.75" outlineLevel="1" x14ac:dyDescent="0.2">
      <c r="A390" s="173">
        <v>169</v>
      </c>
      <c r="B390" s="174" t="s">
        <v>652</v>
      </c>
      <c r="C390" s="187" t="s">
        <v>653</v>
      </c>
      <c r="D390" s="175" t="s">
        <v>242</v>
      </c>
      <c r="E390" s="176">
        <v>89.5</v>
      </c>
      <c r="F390" s="177"/>
      <c r="G390" s="178">
        <f>ROUND(E390*F390,2)</f>
        <v>0</v>
      </c>
      <c r="H390" s="161"/>
      <c r="I390" s="160">
        <f>ROUND(E390*H390,2)</f>
        <v>0</v>
      </c>
      <c r="J390" s="161"/>
      <c r="K390" s="160">
        <f>ROUND(E390*J390,2)</f>
        <v>0</v>
      </c>
      <c r="L390" s="160">
        <v>21</v>
      </c>
      <c r="M390" s="160">
        <f>G390*(1+L390/100)</f>
        <v>0</v>
      </c>
      <c r="N390" s="159">
        <v>3.2000000000000003E-4</v>
      </c>
      <c r="O390" s="159">
        <f>ROUND(E390*N390,2)</f>
        <v>0.03</v>
      </c>
      <c r="P390" s="159">
        <v>0</v>
      </c>
      <c r="Q390" s="159">
        <f>ROUND(E390*P390,2)</f>
        <v>0</v>
      </c>
      <c r="R390" s="160"/>
      <c r="S390" s="160" t="s">
        <v>173</v>
      </c>
      <c r="T390" s="160" t="s">
        <v>173</v>
      </c>
      <c r="U390" s="160">
        <v>0.23599999999999999</v>
      </c>
      <c r="V390" s="160">
        <f>ROUND(E390*U390,2)</f>
        <v>21.12</v>
      </c>
      <c r="W390" s="160"/>
      <c r="X390" s="160" t="s">
        <v>174</v>
      </c>
      <c r="Y390" s="149"/>
      <c r="Z390" s="149"/>
      <c r="AA390" s="149"/>
      <c r="AB390" s="149"/>
      <c r="AC390" s="149"/>
      <c r="AD390" s="149"/>
      <c r="AE390" s="149"/>
      <c r="AF390" s="149"/>
      <c r="AG390" s="149" t="s">
        <v>175</v>
      </c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</row>
    <row r="391" spans="1:60" outlineLevel="1" x14ac:dyDescent="0.2">
      <c r="A391" s="156"/>
      <c r="B391" s="157"/>
      <c r="C391" s="188" t="s">
        <v>654</v>
      </c>
      <c r="D391" s="162"/>
      <c r="E391" s="163">
        <v>26.26</v>
      </c>
      <c r="F391" s="160"/>
      <c r="G391" s="160"/>
      <c r="H391" s="160"/>
      <c r="I391" s="160"/>
      <c r="J391" s="160"/>
      <c r="K391" s="160"/>
      <c r="L391" s="160"/>
      <c r="M391" s="160"/>
      <c r="N391" s="159"/>
      <c r="O391" s="159"/>
      <c r="P391" s="159"/>
      <c r="Q391" s="159"/>
      <c r="R391" s="160"/>
      <c r="S391" s="160"/>
      <c r="T391" s="160"/>
      <c r="U391" s="160"/>
      <c r="V391" s="160"/>
      <c r="W391" s="160"/>
      <c r="X391" s="160"/>
      <c r="Y391" s="149"/>
      <c r="Z391" s="149"/>
      <c r="AA391" s="149"/>
      <c r="AB391" s="149"/>
      <c r="AC391" s="149"/>
      <c r="AD391" s="149"/>
      <c r="AE391" s="149"/>
      <c r="AF391" s="149"/>
      <c r="AG391" s="149" t="s">
        <v>177</v>
      </c>
      <c r="AH391" s="149">
        <v>0</v>
      </c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</row>
    <row r="392" spans="1:60" outlineLevel="1" x14ac:dyDescent="0.2">
      <c r="A392" s="156"/>
      <c r="B392" s="157"/>
      <c r="C392" s="188" t="s">
        <v>655</v>
      </c>
      <c r="D392" s="162"/>
      <c r="E392" s="163">
        <v>25.76</v>
      </c>
      <c r="F392" s="160"/>
      <c r="G392" s="160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49"/>
      <c r="Z392" s="149"/>
      <c r="AA392" s="149"/>
      <c r="AB392" s="149"/>
      <c r="AC392" s="149"/>
      <c r="AD392" s="149"/>
      <c r="AE392" s="149"/>
      <c r="AF392" s="149"/>
      <c r="AG392" s="149" t="s">
        <v>177</v>
      </c>
      <c r="AH392" s="149">
        <v>0</v>
      </c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</row>
    <row r="393" spans="1:60" outlineLevel="1" x14ac:dyDescent="0.2">
      <c r="A393" s="156"/>
      <c r="B393" s="157"/>
      <c r="C393" s="188" t="s">
        <v>656</v>
      </c>
      <c r="D393" s="162"/>
      <c r="E393" s="163">
        <v>6</v>
      </c>
      <c r="F393" s="160"/>
      <c r="G393" s="160"/>
      <c r="H393" s="160"/>
      <c r="I393" s="160"/>
      <c r="J393" s="160"/>
      <c r="K393" s="160"/>
      <c r="L393" s="160"/>
      <c r="M393" s="160"/>
      <c r="N393" s="159"/>
      <c r="O393" s="159"/>
      <c r="P393" s="159"/>
      <c r="Q393" s="159"/>
      <c r="R393" s="160"/>
      <c r="S393" s="160"/>
      <c r="T393" s="160"/>
      <c r="U393" s="160"/>
      <c r="V393" s="160"/>
      <c r="W393" s="160"/>
      <c r="X393" s="160"/>
      <c r="Y393" s="149"/>
      <c r="Z393" s="149"/>
      <c r="AA393" s="149"/>
      <c r="AB393" s="149"/>
      <c r="AC393" s="149"/>
      <c r="AD393" s="149"/>
      <c r="AE393" s="149"/>
      <c r="AF393" s="149"/>
      <c r="AG393" s="149" t="s">
        <v>177</v>
      </c>
      <c r="AH393" s="149">
        <v>0</v>
      </c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</row>
    <row r="394" spans="1:60" outlineLevel="1" x14ac:dyDescent="0.2">
      <c r="A394" s="156"/>
      <c r="B394" s="157"/>
      <c r="C394" s="188" t="s">
        <v>657</v>
      </c>
      <c r="D394" s="162"/>
      <c r="E394" s="163">
        <v>23.5</v>
      </c>
      <c r="F394" s="160"/>
      <c r="G394" s="160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49"/>
      <c r="Z394" s="149"/>
      <c r="AA394" s="149"/>
      <c r="AB394" s="149"/>
      <c r="AC394" s="149"/>
      <c r="AD394" s="149"/>
      <c r="AE394" s="149"/>
      <c r="AF394" s="149"/>
      <c r="AG394" s="149" t="s">
        <v>177</v>
      </c>
      <c r="AH394" s="149">
        <v>0</v>
      </c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  <c r="AU394" s="149"/>
      <c r="AV394" s="149"/>
      <c r="AW394" s="149"/>
      <c r="AX394" s="149"/>
      <c r="AY394" s="149"/>
      <c r="AZ394" s="149"/>
      <c r="BA394" s="149"/>
      <c r="BB394" s="149"/>
      <c r="BC394" s="149"/>
      <c r="BD394" s="149"/>
      <c r="BE394" s="149"/>
      <c r="BF394" s="149"/>
      <c r="BG394" s="149"/>
      <c r="BH394" s="149"/>
    </row>
    <row r="395" spans="1:60" outlineLevel="1" x14ac:dyDescent="0.2">
      <c r="A395" s="156"/>
      <c r="B395" s="157"/>
      <c r="C395" s="188" t="s">
        <v>658</v>
      </c>
      <c r="D395" s="162"/>
      <c r="E395" s="163">
        <v>7.98</v>
      </c>
      <c r="F395" s="160"/>
      <c r="G395" s="160"/>
      <c r="H395" s="160"/>
      <c r="I395" s="160"/>
      <c r="J395" s="160"/>
      <c r="K395" s="160"/>
      <c r="L395" s="160"/>
      <c r="M395" s="160"/>
      <c r="N395" s="159"/>
      <c r="O395" s="159"/>
      <c r="P395" s="159"/>
      <c r="Q395" s="159"/>
      <c r="R395" s="160"/>
      <c r="S395" s="160"/>
      <c r="T395" s="160"/>
      <c r="U395" s="160"/>
      <c r="V395" s="160"/>
      <c r="W395" s="160"/>
      <c r="X395" s="160"/>
      <c r="Y395" s="149"/>
      <c r="Z395" s="149"/>
      <c r="AA395" s="149"/>
      <c r="AB395" s="149"/>
      <c r="AC395" s="149"/>
      <c r="AD395" s="149"/>
      <c r="AE395" s="149"/>
      <c r="AF395" s="149"/>
      <c r="AG395" s="149" t="s">
        <v>177</v>
      </c>
      <c r="AH395" s="149">
        <v>0</v>
      </c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  <c r="AU395" s="149"/>
      <c r="AV395" s="149"/>
      <c r="AW395" s="149"/>
      <c r="AX395" s="149"/>
      <c r="AY395" s="149"/>
      <c r="AZ395" s="149"/>
      <c r="BA395" s="149"/>
      <c r="BB395" s="149"/>
      <c r="BC395" s="149"/>
      <c r="BD395" s="149"/>
      <c r="BE395" s="149"/>
      <c r="BF395" s="149"/>
      <c r="BG395" s="149"/>
      <c r="BH395" s="149"/>
    </row>
    <row r="396" spans="1:60" outlineLevel="1" x14ac:dyDescent="0.2">
      <c r="A396" s="173">
        <v>170</v>
      </c>
      <c r="B396" s="174" t="s">
        <v>659</v>
      </c>
      <c r="C396" s="187" t="s">
        <v>660</v>
      </c>
      <c r="D396" s="175" t="s">
        <v>242</v>
      </c>
      <c r="E396" s="176">
        <v>89.5</v>
      </c>
      <c r="F396" s="177"/>
      <c r="G396" s="178">
        <f>ROUND(E396*F396,2)</f>
        <v>0</v>
      </c>
      <c r="H396" s="161"/>
      <c r="I396" s="160">
        <f>ROUND(E396*H396,2)</f>
        <v>0</v>
      </c>
      <c r="J396" s="161"/>
      <c r="K396" s="160">
        <f>ROUND(E396*J396,2)</f>
        <v>0</v>
      </c>
      <c r="L396" s="160">
        <v>21</v>
      </c>
      <c r="M396" s="160">
        <f>G396*(1+L396/100)</f>
        <v>0</v>
      </c>
      <c r="N396" s="159">
        <v>0</v>
      </c>
      <c r="O396" s="159">
        <f>ROUND(E396*N396,2)</f>
        <v>0</v>
      </c>
      <c r="P396" s="159">
        <v>0</v>
      </c>
      <c r="Q396" s="159">
        <f>ROUND(E396*P396,2)</f>
        <v>0</v>
      </c>
      <c r="R396" s="160"/>
      <c r="S396" s="160" t="s">
        <v>173</v>
      </c>
      <c r="T396" s="160" t="s">
        <v>173</v>
      </c>
      <c r="U396" s="160">
        <v>0.154</v>
      </c>
      <c r="V396" s="160">
        <f>ROUND(E396*U396,2)</f>
        <v>13.78</v>
      </c>
      <c r="W396" s="160"/>
      <c r="X396" s="160" t="s">
        <v>174</v>
      </c>
      <c r="Y396" s="149"/>
      <c r="Z396" s="149"/>
      <c r="AA396" s="149"/>
      <c r="AB396" s="149"/>
      <c r="AC396" s="149"/>
      <c r="AD396" s="149"/>
      <c r="AE396" s="149"/>
      <c r="AF396" s="149"/>
      <c r="AG396" s="149" t="s">
        <v>175</v>
      </c>
      <c r="AH396" s="149"/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</row>
    <row r="397" spans="1:60" outlineLevel="1" x14ac:dyDescent="0.2">
      <c r="A397" s="156"/>
      <c r="B397" s="157"/>
      <c r="C397" s="188" t="s">
        <v>661</v>
      </c>
      <c r="D397" s="162"/>
      <c r="E397" s="163">
        <v>89.5</v>
      </c>
      <c r="F397" s="160"/>
      <c r="G397" s="160"/>
      <c r="H397" s="160"/>
      <c r="I397" s="160"/>
      <c r="J397" s="160"/>
      <c r="K397" s="160"/>
      <c r="L397" s="160"/>
      <c r="M397" s="160"/>
      <c r="N397" s="159"/>
      <c r="O397" s="159"/>
      <c r="P397" s="159"/>
      <c r="Q397" s="159"/>
      <c r="R397" s="160"/>
      <c r="S397" s="160"/>
      <c r="T397" s="160"/>
      <c r="U397" s="160"/>
      <c r="V397" s="160"/>
      <c r="W397" s="160"/>
      <c r="X397" s="160"/>
      <c r="Y397" s="149"/>
      <c r="Z397" s="149"/>
      <c r="AA397" s="149"/>
      <c r="AB397" s="149"/>
      <c r="AC397" s="149"/>
      <c r="AD397" s="149"/>
      <c r="AE397" s="149"/>
      <c r="AF397" s="149"/>
      <c r="AG397" s="149" t="s">
        <v>177</v>
      </c>
      <c r="AH397" s="149">
        <v>5</v>
      </c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  <c r="AU397" s="149"/>
      <c r="AV397" s="149"/>
      <c r="AW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</row>
    <row r="398" spans="1:60" ht="22.5" outlineLevel="1" x14ac:dyDescent="0.2">
      <c r="A398" s="173">
        <v>171</v>
      </c>
      <c r="B398" s="174" t="s">
        <v>662</v>
      </c>
      <c r="C398" s="187" t="s">
        <v>663</v>
      </c>
      <c r="D398" s="175" t="s">
        <v>213</v>
      </c>
      <c r="E398" s="176">
        <v>142.82</v>
      </c>
      <c r="F398" s="177"/>
      <c r="G398" s="178">
        <f>ROUND(E398*F398,2)</f>
        <v>0</v>
      </c>
      <c r="H398" s="161"/>
      <c r="I398" s="160">
        <f>ROUND(E398*H398,2)</f>
        <v>0</v>
      </c>
      <c r="J398" s="161"/>
      <c r="K398" s="160">
        <f>ROUND(E398*J398,2)</f>
        <v>0</v>
      </c>
      <c r="L398" s="160">
        <v>21</v>
      </c>
      <c r="M398" s="160">
        <f>G398*(1+L398/100)</f>
        <v>0</v>
      </c>
      <c r="N398" s="159">
        <v>2.5200000000000001E-3</v>
      </c>
      <c r="O398" s="159">
        <f>ROUND(E398*N398,2)</f>
        <v>0.36</v>
      </c>
      <c r="P398" s="159">
        <v>0</v>
      </c>
      <c r="Q398" s="159">
        <f>ROUND(E398*P398,2)</f>
        <v>0</v>
      </c>
      <c r="R398" s="160"/>
      <c r="S398" s="160" t="s">
        <v>173</v>
      </c>
      <c r="T398" s="160" t="s">
        <v>173</v>
      </c>
      <c r="U398" s="160">
        <v>0.97799999999999998</v>
      </c>
      <c r="V398" s="160">
        <f>ROUND(E398*U398,2)</f>
        <v>139.68</v>
      </c>
      <c r="W398" s="160"/>
      <c r="X398" s="160" t="s">
        <v>174</v>
      </c>
      <c r="Y398" s="149"/>
      <c r="Z398" s="149"/>
      <c r="AA398" s="149"/>
      <c r="AB398" s="149"/>
      <c r="AC398" s="149"/>
      <c r="AD398" s="149"/>
      <c r="AE398" s="149"/>
      <c r="AF398" s="149"/>
      <c r="AG398" s="149" t="s">
        <v>175</v>
      </c>
      <c r="AH398" s="149"/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  <c r="AU398" s="149"/>
      <c r="AV398" s="149"/>
      <c r="AW398" s="149"/>
      <c r="AX398" s="149"/>
      <c r="AY398" s="149"/>
      <c r="AZ398" s="149"/>
      <c r="BA398" s="149"/>
      <c r="BB398" s="149"/>
      <c r="BC398" s="149"/>
      <c r="BD398" s="149"/>
      <c r="BE398" s="149"/>
      <c r="BF398" s="149"/>
      <c r="BG398" s="149"/>
      <c r="BH398" s="149"/>
    </row>
    <row r="399" spans="1:60" ht="22.5" outlineLevel="1" x14ac:dyDescent="0.2">
      <c r="A399" s="156"/>
      <c r="B399" s="157"/>
      <c r="C399" s="188" t="s">
        <v>664</v>
      </c>
      <c r="D399" s="162"/>
      <c r="E399" s="163">
        <v>142.82</v>
      </c>
      <c r="F399" s="160"/>
      <c r="G399" s="160"/>
      <c r="H399" s="160"/>
      <c r="I399" s="160"/>
      <c r="J399" s="160"/>
      <c r="K399" s="160"/>
      <c r="L399" s="160"/>
      <c r="M399" s="160"/>
      <c r="N399" s="159"/>
      <c r="O399" s="159"/>
      <c r="P399" s="159"/>
      <c r="Q399" s="159"/>
      <c r="R399" s="160"/>
      <c r="S399" s="160"/>
      <c r="T399" s="160"/>
      <c r="U399" s="160"/>
      <c r="V399" s="160"/>
      <c r="W399" s="160"/>
      <c r="X399" s="160"/>
      <c r="Y399" s="149"/>
      <c r="Z399" s="149"/>
      <c r="AA399" s="149"/>
      <c r="AB399" s="149"/>
      <c r="AC399" s="149"/>
      <c r="AD399" s="149"/>
      <c r="AE399" s="149"/>
      <c r="AF399" s="149"/>
      <c r="AG399" s="149" t="s">
        <v>177</v>
      </c>
      <c r="AH399" s="149">
        <v>0</v>
      </c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</row>
    <row r="400" spans="1:60" ht="22.5" outlineLevel="1" x14ac:dyDescent="0.2">
      <c r="A400" s="173">
        <v>172</v>
      </c>
      <c r="B400" s="174" t="s">
        <v>665</v>
      </c>
      <c r="C400" s="187" t="s">
        <v>666</v>
      </c>
      <c r="D400" s="175" t="s">
        <v>213</v>
      </c>
      <c r="E400" s="176">
        <v>159.35849999999999</v>
      </c>
      <c r="F400" s="177"/>
      <c r="G400" s="178">
        <f>ROUND(E400*F400,2)</f>
        <v>0</v>
      </c>
      <c r="H400" s="161"/>
      <c r="I400" s="160">
        <f>ROUND(E400*H400,2)</f>
        <v>0</v>
      </c>
      <c r="J400" s="161"/>
      <c r="K400" s="160">
        <f>ROUND(E400*J400,2)</f>
        <v>0</v>
      </c>
      <c r="L400" s="160">
        <v>21</v>
      </c>
      <c r="M400" s="160">
        <f>G400*(1+L400/100)</f>
        <v>0</v>
      </c>
      <c r="N400" s="159">
        <v>1.9199999999999998E-2</v>
      </c>
      <c r="O400" s="159">
        <f>ROUND(E400*N400,2)</f>
        <v>3.06</v>
      </c>
      <c r="P400" s="159">
        <v>0</v>
      </c>
      <c r="Q400" s="159">
        <f>ROUND(E400*P400,2)</f>
        <v>0</v>
      </c>
      <c r="R400" s="160" t="s">
        <v>200</v>
      </c>
      <c r="S400" s="160" t="s">
        <v>173</v>
      </c>
      <c r="T400" s="160" t="s">
        <v>173</v>
      </c>
      <c r="U400" s="160">
        <v>0</v>
      </c>
      <c r="V400" s="160">
        <f>ROUND(E400*U400,2)</f>
        <v>0</v>
      </c>
      <c r="W400" s="160"/>
      <c r="X400" s="160" t="s">
        <v>201</v>
      </c>
      <c r="Y400" s="149"/>
      <c r="Z400" s="149"/>
      <c r="AA400" s="149"/>
      <c r="AB400" s="149"/>
      <c r="AC400" s="149"/>
      <c r="AD400" s="149"/>
      <c r="AE400" s="149"/>
      <c r="AF400" s="149"/>
      <c r="AG400" s="149" t="s">
        <v>202</v>
      </c>
      <c r="AH400" s="149"/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149"/>
      <c r="AT400" s="149"/>
      <c r="AU400" s="149"/>
      <c r="AV400" s="149"/>
      <c r="AW400" s="149"/>
      <c r="AX400" s="149"/>
      <c r="AY400" s="149"/>
      <c r="AZ400" s="149"/>
      <c r="BA400" s="149"/>
      <c r="BB400" s="149"/>
      <c r="BC400" s="149"/>
      <c r="BD400" s="149"/>
      <c r="BE400" s="149"/>
      <c r="BF400" s="149"/>
      <c r="BG400" s="149"/>
      <c r="BH400" s="149"/>
    </row>
    <row r="401" spans="1:60" outlineLevel="1" x14ac:dyDescent="0.2">
      <c r="A401" s="156"/>
      <c r="B401" s="157"/>
      <c r="C401" s="188" t="s">
        <v>667</v>
      </c>
      <c r="D401" s="162"/>
      <c r="E401" s="163">
        <v>149.96100000000001</v>
      </c>
      <c r="F401" s="160"/>
      <c r="G401" s="160"/>
      <c r="H401" s="160"/>
      <c r="I401" s="160"/>
      <c r="J401" s="160"/>
      <c r="K401" s="160"/>
      <c r="L401" s="160"/>
      <c r="M401" s="160"/>
      <c r="N401" s="159"/>
      <c r="O401" s="159"/>
      <c r="P401" s="159"/>
      <c r="Q401" s="159"/>
      <c r="R401" s="160"/>
      <c r="S401" s="160"/>
      <c r="T401" s="160"/>
      <c r="U401" s="160"/>
      <c r="V401" s="160"/>
      <c r="W401" s="160"/>
      <c r="X401" s="160"/>
      <c r="Y401" s="149"/>
      <c r="Z401" s="149"/>
      <c r="AA401" s="149"/>
      <c r="AB401" s="149"/>
      <c r="AC401" s="149"/>
      <c r="AD401" s="149"/>
      <c r="AE401" s="149"/>
      <c r="AF401" s="149"/>
      <c r="AG401" s="149" t="s">
        <v>177</v>
      </c>
      <c r="AH401" s="149">
        <v>5</v>
      </c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  <c r="AU401" s="149"/>
      <c r="AV401" s="149"/>
      <c r="AW401" s="149"/>
      <c r="AX401" s="149"/>
      <c r="AY401" s="149"/>
      <c r="AZ401" s="149"/>
      <c r="BA401" s="149"/>
      <c r="BB401" s="149"/>
      <c r="BC401" s="149"/>
      <c r="BD401" s="149"/>
      <c r="BE401" s="149"/>
      <c r="BF401" s="149"/>
      <c r="BG401" s="149"/>
      <c r="BH401" s="149"/>
    </row>
    <row r="402" spans="1:60" outlineLevel="1" x14ac:dyDescent="0.2">
      <c r="A402" s="156"/>
      <c r="B402" s="157"/>
      <c r="C402" s="188" t="s">
        <v>668</v>
      </c>
      <c r="D402" s="162"/>
      <c r="E402" s="163">
        <v>9.3975000000000009</v>
      </c>
      <c r="F402" s="160"/>
      <c r="G402" s="160"/>
      <c r="H402" s="160"/>
      <c r="I402" s="160"/>
      <c r="J402" s="160"/>
      <c r="K402" s="160"/>
      <c r="L402" s="160"/>
      <c r="M402" s="160"/>
      <c r="N402" s="159"/>
      <c r="O402" s="159"/>
      <c r="P402" s="159"/>
      <c r="Q402" s="159"/>
      <c r="R402" s="160"/>
      <c r="S402" s="160"/>
      <c r="T402" s="160"/>
      <c r="U402" s="160"/>
      <c r="V402" s="160"/>
      <c r="W402" s="160"/>
      <c r="X402" s="160"/>
      <c r="Y402" s="149"/>
      <c r="Z402" s="149"/>
      <c r="AA402" s="149"/>
      <c r="AB402" s="149"/>
      <c r="AC402" s="149"/>
      <c r="AD402" s="149"/>
      <c r="AE402" s="149"/>
      <c r="AF402" s="149"/>
      <c r="AG402" s="149" t="s">
        <v>177</v>
      </c>
      <c r="AH402" s="149">
        <v>0</v>
      </c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</row>
    <row r="403" spans="1:60" outlineLevel="1" x14ac:dyDescent="0.2">
      <c r="A403" s="156">
        <v>173</v>
      </c>
      <c r="B403" s="157" t="s">
        <v>669</v>
      </c>
      <c r="C403" s="190" t="s">
        <v>670</v>
      </c>
      <c r="D403" s="158" t="s">
        <v>0</v>
      </c>
      <c r="E403" s="185"/>
      <c r="F403" s="161"/>
      <c r="G403" s="160">
        <f>ROUND(E403*F403,2)</f>
        <v>0</v>
      </c>
      <c r="H403" s="161"/>
      <c r="I403" s="160">
        <f>ROUND(E403*H403,2)</f>
        <v>0</v>
      </c>
      <c r="J403" s="161"/>
      <c r="K403" s="160">
        <f>ROUND(E403*J403,2)</f>
        <v>0</v>
      </c>
      <c r="L403" s="160">
        <v>21</v>
      </c>
      <c r="M403" s="160">
        <f>G403*(1+L403/100)</f>
        <v>0</v>
      </c>
      <c r="N403" s="159">
        <v>0</v>
      </c>
      <c r="O403" s="159">
        <f>ROUND(E403*N403,2)</f>
        <v>0</v>
      </c>
      <c r="P403" s="159">
        <v>0</v>
      </c>
      <c r="Q403" s="159">
        <f>ROUND(E403*P403,2)</f>
        <v>0</v>
      </c>
      <c r="R403" s="160"/>
      <c r="S403" s="160" t="s">
        <v>173</v>
      </c>
      <c r="T403" s="160" t="s">
        <v>173</v>
      </c>
      <c r="U403" s="160">
        <v>0</v>
      </c>
      <c r="V403" s="160">
        <f>ROUND(E403*U403,2)</f>
        <v>0</v>
      </c>
      <c r="W403" s="160"/>
      <c r="X403" s="160" t="s">
        <v>371</v>
      </c>
      <c r="Y403" s="149"/>
      <c r="Z403" s="149"/>
      <c r="AA403" s="149"/>
      <c r="AB403" s="149"/>
      <c r="AC403" s="149"/>
      <c r="AD403" s="149"/>
      <c r="AE403" s="149"/>
      <c r="AF403" s="149"/>
      <c r="AG403" s="149" t="s">
        <v>372</v>
      </c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</row>
    <row r="404" spans="1:60" x14ac:dyDescent="0.2">
      <c r="A404" s="166" t="s">
        <v>168</v>
      </c>
      <c r="B404" s="167" t="s">
        <v>122</v>
      </c>
      <c r="C404" s="186" t="s">
        <v>123</v>
      </c>
      <c r="D404" s="168"/>
      <c r="E404" s="169"/>
      <c r="F404" s="170"/>
      <c r="G404" s="171">
        <f>SUMIF(AG405:AG407,"&lt;&gt;NOR",G405:G407)</f>
        <v>0</v>
      </c>
      <c r="H404" s="165"/>
      <c r="I404" s="165">
        <f>SUM(I405:I407)</f>
        <v>0</v>
      </c>
      <c r="J404" s="165"/>
      <c r="K404" s="165">
        <f>SUM(K405:K407)</f>
        <v>0</v>
      </c>
      <c r="L404" s="165"/>
      <c r="M404" s="165">
        <f>SUM(M405:M407)</f>
        <v>0</v>
      </c>
      <c r="N404" s="164"/>
      <c r="O404" s="164">
        <f>SUM(O405:O407)</f>
        <v>0</v>
      </c>
      <c r="P404" s="164"/>
      <c r="Q404" s="164">
        <f>SUM(Q405:Q407)</f>
        <v>2.04</v>
      </c>
      <c r="R404" s="165"/>
      <c r="S404" s="165"/>
      <c r="T404" s="165"/>
      <c r="U404" s="165"/>
      <c r="V404" s="165">
        <f>SUM(V405:V407)</f>
        <v>16.309999999999999</v>
      </c>
      <c r="W404" s="165"/>
      <c r="X404" s="165"/>
      <c r="AG404" t="s">
        <v>169</v>
      </c>
    </row>
    <row r="405" spans="1:60" outlineLevel="1" x14ac:dyDescent="0.2">
      <c r="A405" s="173">
        <v>174</v>
      </c>
      <c r="B405" s="174" t="s">
        <v>671</v>
      </c>
      <c r="C405" s="187" t="s">
        <v>672</v>
      </c>
      <c r="D405" s="175" t="s">
        <v>213</v>
      </c>
      <c r="E405" s="176">
        <v>81.561000000000007</v>
      </c>
      <c r="F405" s="177"/>
      <c r="G405" s="178">
        <f>ROUND(E405*F405,2)</f>
        <v>0</v>
      </c>
      <c r="H405" s="161"/>
      <c r="I405" s="160">
        <f>ROUND(E405*H405,2)</f>
        <v>0</v>
      </c>
      <c r="J405" s="161"/>
      <c r="K405" s="160">
        <f>ROUND(E405*J405,2)</f>
        <v>0</v>
      </c>
      <c r="L405" s="160">
        <v>21</v>
      </c>
      <c r="M405" s="160">
        <f>G405*(1+L405/100)</f>
        <v>0</v>
      </c>
      <c r="N405" s="159">
        <v>0</v>
      </c>
      <c r="O405" s="159">
        <f>ROUND(E405*N405,2)</f>
        <v>0</v>
      </c>
      <c r="P405" s="159">
        <v>2.5000000000000001E-2</v>
      </c>
      <c r="Q405" s="159">
        <f>ROUND(E405*P405,2)</f>
        <v>2.04</v>
      </c>
      <c r="R405" s="160"/>
      <c r="S405" s="160" t="s">
        <v>173</v>
      </c>
      <c r="T405" s="160" t="s">
        <v>173</v>
      </c>
      <c r="U405" s="160">
        <v>0.2</v>
      </c>
      <c r="V405" s="160">
        <f>ROUND(E405*U405,2)</f>
        <v>16.309999999999999</v>
      </c>
      <c r="W405" s="160"/>
      <c r="X405" s="160" t="s">
        <v>174</v>
      </c>
      <c r="Y405" s="149"/>
      <c r="Z405" s="149"/>
      <c r="AA405" s="149"/>
      <c r="AB405" s="149"/>
      <c r="AC405" s="149"/>
      <c r="AD405" s="149"/>
      <c r="AE405" s="149"/>
      <c r="AF405" s="149"/>
      <c r="AG405" s="149" t="s">
        <v>175</v>
      </c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</row>
    <row r="406" spans="1:60" ht="22.5" outlineLevel="1" x14ac:dyDescent="0.2">
      <c r="A406" s="156"/>
      <c r="B406" s="157"/>
      <c r="C406" s="188" t="s">
        <v>673</v>
      </c>
      <c r="D406" s="162"/>
      <c r="E406" s="163">
        <v>81.561000000000007</v>
      </c>
      <c r="F406" s="160"/>
      <c r="G406" s="160"/>
      <c r="H406" s="160"/>
      <c r="I406" s="160"/>
      <c r="J406" s="160"/>
      <c r="K406" s="160"/>
      <c r="L406" s="160"/>
      <c r="M406" s="160"/>
      <c r="N406" s="159"/>
      <c r="O406" s="159"/>
      <c r="P406" s="159"/>
      <c r="Q406" s="159"/>
      <c r="R406" s="160"/>
      <c r="S406" s="160"/>
      <c r="T406" s="160"/>
      <c r="U406" s="160"/>
      <c r="V406" s="160"/>
      <c r="W406" s="160"/>
      <c r="X406" s="160"/>
      <c r="Y406" s="149"/>
      <c r="Z406" s="149"/>
      <c r="AA406" s="149"/>
      <c r="AB406" s="149"/>
      <c r="AC406" s="149"/>
      <c r="AD406" s="149"/>
      <c r="AE406" s="149"/>
      <c r="AF406" s="149"/>
      <c r="AG406" s="149" t="s">
        <v>177</v>
      </c>
      <c r="AH406" s="149">
        <v>0</v>
      </c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</row>
    <row r="407" spans="1:60" outlineLevel="1" x14ac:dyDescent="0.2">
      <c r="A407" s="156">
        <v>175</v>
      </c>
      <c r="B407" s="157" t="s">
        <v>674</v>
      </c>
      <c r="C407" s="190" t="s">
        <v>675</v>
      </c>
      <c r="D407" s="158" t="s">
        <v>0</v>
      </c>
      <c r="E407" s="185"/>
      <c r="F407" s="161"/>
      <c r="G407" s="160">
        <f>ROUND(E407*F407,2)</f>
        <v>0</v>
      </c>
      <c r="H407" s="161"/>
      <c r="I407" s="160">
        <f>ROUND(E407*H407,2)</f>
        <v>0</v>
      </c>
      <c r="J407" s="161"/>
      <c r="K407" s="160">
        <f>ROUND(E407*J407,2)</f>
        <v>0</v>
      </c>
      <c r="L407" s="160">
        <v>21</v>
      </c>
      <c r="M407" s="160">
        <f>G407*(1+L407/100)</f>
        <v>0</v>
      </c>
      <c r="N407" s="159">
        <v>0</v>
      </c>
      <c r="O407" s="159">
        <f>ROUND(E407*N407,2)</f>
        <v>0</v>
      </c>
      <c r="P407" s="159">
        <v>0</v>
      </c>
      <c r="Q407" s="159">
        <f>ROUND(E407*P407,2)</f>
        <v>0</v>
      </c>
      <c r="R407" s="160"/>
      <c r="S407" s="160" t="s">
        <v>173</v>
      </c>
      <c r="T407" s="160" t="s">
        <v>173</v>
      </c>
      <c r="U407" s="160">
        <v>0</v>
      </c>
      <c r="V407" s="160">
        <f>ROUND(E407*U407,2)</f>
        <v>0</v>
      </c>
      <c r="W407" s="160"/>
      <c r="X407" s="160" t="s">
        <v>371</v>
      </c>
      <c r="Y407" s="149"/>
      <c r="Z407" s="149"/>
      <c r="AA407" s="149"/>
      <c r="AB407" s="149"/>
      <c r="AC407" s="149"/>
      <c r="AD407" s="149"/>
      <c r="AE407" s="149"/>
      <c r="AF407" s="149"/>
      <c r="AG407" s="149" t="s">
        <v>372</v>
      </c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</row>
    <row r="408" spans="1:60" x14ac:dyDescent="0.2">
      <c r="A408" s="166" t="s">
        <v>168</v>
      </c>
      <c r="B408" s="167" t="s">
        <v>124</v>
      </c>
      <c r="C408" s="186" t="s">
        <v>125</v>
      </c>
      <c r="D408" s="168"/>
      <c r="E408" s="169"/>
      <c r="F408" s="170"/>
      <c r="G408" s="171">
        <f>SUMIF(AG409:AG410,"&lt;&gt;NOR",G409:G410)</f>
        <v>0</v>
      </c>
      <c r="H408" s="165"/>
      <c r="I408" s="165">
        <f>SUM(I409:I410)</f>
        <v>0</v>
      </c>
      <c r="J408" s="165"/>
      <c r="K408" s="165">
        <f>SUM(K409:K410)</f>
        <v>0</v>
      </c>
      <c r="L408" s="165"/>
      <c r="M408" s="165">
        <f>SUM(M409:M410)</f>
        <v>0</v>
      </c>
      <c r="N408" s="164"/>
      <c r="O408" s="164">
        <f>SUM(O409:O410)</f>
        <v>0</v>
      </c>
      <c r="P408" s="164"/>
      <c r="Q408" s="164">
        <f>SUM(Q409:Q410)</f>
        <v>7.0000000000000007E-2</v>
      </c>
      <c r="R408" s="165"/>
      <c r="S408" s="165"/>
      <c r="T408" s="165"/>
      <c r="U408" s="165"/>
      <c r="V408" s="165">
        <f>SUM(V409:V410)</f>
        <v>7.59</v>
      </c>
      <c r="W408" s="165"/>
      <c r="X408" s="165"/>
      <c r="AG408" t="s">
        <v>169</v>
      </c>
    </row>
    <row r="409" spans="1:60" outlineLevel="1" x14ac:dyDescent="0.2">
      <c r="A409" s="173">
        <v>176</v>
      </c>
      <c r="B409" s="174" t="s">
        <v>676</v>
      </c>
      <c r="C409" s="187" t="s">
        <v>677</v>
      </c>
      <c r="D409" s="175" t="s">
        <v>213</v>
      </c>
      <c r="E409" s="176">
        <v>72.309200000000004</v>
      </c>
      <c r="F409" s="177"/>
      <c r="G409" s="178">
        <f>ROUND(E409*F409,2)</f>
        <v>0</v>
      </c>
      <c r="H409" s="161"/>
      <c r="I409" s="160">
        <f>ROUND(E409*H409,2)</f>
        <v>0</v>
      </c>
      <c r="J409" s="161"/>
      <c r="K409" s="160">
        <f>ROUND(E409*J409,2)</f>
        <v>0</v>
      </c>
      <c r="L409" s="160">
        <v>21</v>
      </c>
      <c r="M409" s="160">
        <f>G409*(1+L409/100)</f>
        <v>0</v>
      </c>
      <c r="N409" s="159">
        <v>0</v>
      </c>
      <c r="O409" s="159">
        <f>ROUND(E409*N409,2)</f>
        <v>0</v>
      </c>
      <c r="P409" s="159">
        <v>1E-3</v>
      </c>
      <c r="Q409" s="159">
        <f>ROUND(E409*P409,2)</f>
        <v>7.0000000000000007E-2</v>
      </c>
      <c r="R409" s="160"/>
      <c r="S409" s="160" t="s">
        <v>173</v>
      </c>
      <c r="T409" s="160" t="s">
        <v>173</v>
      </c>
      <c r="U409" s="160">
        <v>0.105</v>
      </c>
      <c r="V409" s="160">
        <f>ROUND(E409*U409,2)</f>
        <v>7.59</v>
      </c>
      <c r="W409" s="160"/>
      <c r="X409" s="160" t="s">
        <v>174</v>
      </c>
      <c r="Y409" s="149"/>
      <c r="Z409" s="149"/>
      <c r="AA409" s="149"/>
      <c r="AB409" s="149"/>
      <c r="AC409" s="149"/>
      <c r="AD409" s="149"/>
      <c r="AE409" s="149"/>
      <c r="AF409" s="149"/>
      <c r="AG409" s="149" t="s">
        <v>175</v>
      </c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</row>
    <row r="410" spans="1:60" ht="22.5" outlineLevel="1" x14ac:dyDescent="0.2">
      <c r="A410" s="156"/>
      <c r="B410" s="157"/>
      <c r="C410" s="188" t="s">
        <v>678</v>
      </c>
      <c r="D410" s="162"/>
      <c r="E410" s="163">
        <v>72.309200000000004</v>
      </c>
      <c r="F410" s="160"/>
      <c r="G410" s="160"/>
      <c r="H410" s="160"/>
      <c r="I410" s="160"/>
      <c r="J410" s="160"/>
      <c r="K410" s="160"/>
      <c r="L410" s="160"/>
      <c r="M410" s="160"/>
      <c r="N410" s="159"/>
      <c r="O410" s="159"/>
      <c r="P410" s="159"/>
      <c r="Q410" s="159"/>
      <c r="R410" s="160"/>
      <c r="S410" s="160"/>
      <c r="T410" s="160"/>
      <c r="U410" s="160"/>
      <c r="V410" s="160"/>
      <c r="W410" s="160"/>
      <c r="X410" s="160"/>
      <c r="Y410" s="149"/>
      <c r="Z410" s="149"/>
      <c r="AA410" s="149"/>
      <c r="AB410" s="149"/>
      <c r="AC410" s="149"/>
      <c r="AD410" s="149"/>
      <c r="AE410" s="149"/>
      <c r="AF410" s="149"/>
      <c r="AG410" s="149" t="s">
        <v>177</v>
      </c>
      <c r="AH410" s="149">
        <v>0</v>
      </c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</row>
    <row r="411" spans="1:60" x14ac:dyDescent="0.2">
      <c r="A411" s="166" t="s">
        <v>168</v>
      </c>
      <c r="B411" s="167" t="s">
        <v>126</v>
      </c>
      <c r="C411" s="186" t="s">
        <v>127</v>
      </c>
      <c r="D411" s="168"/>
      <c r="E411" s="169"/>
      <c r="F411" s="170"/>
      <c r="G411" s="171">
        <f>SUMIF(AG412:AG427,"&lt;&gt;NOR",G412:G427)</f>
        <v>0</v>
      </c>
      <c r="H411" s="165"/>
      <c r="I411" s="165">
        <f>SUM(I412:I427)</f>
        <v>0</v>
      </c>
      <c r="J411" s="165"/>
      <c r="K411" s="165">
        <f>SUM(K412:K427)</f>
        <v>0</v>
      </c>
      <c r="L411" s="165"/>
      <c r="M411" s="165">
        <f>SUM(M412:M427)</f>
        <v>0</v>
      </c>
      <c r="N411" s="164"/>
      <c r="O411" s="164">
        <f>SUM(O412:O427)</f>
        <v>1.42</v>
      </c>
      <c r="P411" s="164"/>
      <c r="Q411" s="164">
        <f>SUM(Q412:Q427)</f>
        <v>0</v>
      </c>
      <c r="R411" s="165"/>
      <c r="S411" s="165"/>
      <c r="T411" s="165"/>
      <c r="U411" s="165"/>
      <c r="V411" s="165">
        <f>SUM(V412:V427)</f>
        <v>86.73</v>
      </c>
      <c r="W411" s="165"/>
      <c r="X411" s="165"/>
      <c r="AG411" t="s">
        <v>169</v>
      </c>
    </row>
    <row r="412" spans="1:60" ht="22.5" outlineLevel="1" x14ac:dyDescent="0.2">
      <c r="A412" s="173">
        <v>177</v>
      </c>
      <c r="B412" s="174" t="s">
        <v>679</v>
      </c>
      <c r="C412" s="187" t="s">
        <v>680</v>
      </c>
      <c r="D412" s="175" t="s">
        <v>210</v>
      </c>
      <c r="E412" s="176">
        <v>14</v>
      </c>
      <c r="F412" s="177"/>
      <c r="G412" s="178">
        <f>ROUND(E412*F412,2)</f>
        <v>0</v>
      </c>
      <c r="H412" s="161"/>
      <c r="I412" s="160">
        <f>ROUND(E412*H412,2)</f>
        <v>0</v>
      </c>
      <c r="J412" s="161"/>
      <c r="K412" s="160">
        <f>ROUND(E412*J412,2)</f>
        <v>0</v>
      </c>
      <c r="L412" s="160">
        <v>21</v>
      </c>
      <c r="M412" s="160">
        <f>G412*(1+L412/100)</f>
        <v>0</v>
      </c>
      <c r="N412" s="159">
        <v>0</v>
      </c>
      <c r="O412" s="159">
        <f>ROUND(E412*N412,2)</f>
        <v>0</v>
      </c>
      <c r="P412" s="159">
        <v>0</v>
      </c>
      <c r="Q412" s="159">
        <f>ROUND(E412*P412,2)</f>
        <v>0</v>
      </c>
      <c r="R412" s="160"/>
      <c r="S412" s="160" t="s">
        <v>173</v>
      </c>
      <c r="T412" s="160" t="s">
        <v>173</v>
      </c>
      <c r="U412" s="160">
        <v>0.1</v>
      </c>
      <c r="V412" s="160">
        <f>ROUND(E412*U412,2)</f>
        <v>1.4</v>
      </c>
      <c r="W412" s="160"/>
      <c r="X412" s="160" t="s">
        <v>174</v>
      </c>
      <c r="Y412" s="149"/>
      <c r="Z412" s="149"/>
      <c r="AA412" s="149"/>
      <c r="AB412" s="149"/>
      <c r="AC412" s="149"/>
      <c r="AD412" s="149"/>
      <c r="AE412" s="149"/>
      <c r="AF412" s="149"/>
      <c r="AG412" s="149" t="s">
        <v>175</v>
      </c>
      <c r="AH412" s="149"/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149"/>
      <c r="BE412" s="149"/>
      <c r="BF412" s="149"/>
      <c r="BG412" s="149"/>
      <c r="BH412" s="149"/>
    </row>
    <row r="413" spans="1:60" outlineLevel="1" x14ac:dyDescent="0.2">
      <c r="A413" s="156"/>
      <c r="B413" s="157"/>
      <c r="C413" s="188" t="s">
        <v>681</v>
      </c>
      <c r="D413" s="162"/>
      <c r="E413" s="163">
        <v>14</v>
      </c>
      <c r="F413" s="160"/>
      <c r="G413" s="160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49"/>
      <c r="Z413" s="149"/>
      <c r="AA413" s="149"/>
      <c r="AB413" s="149"/>
      <c r="AC413" s="149"/>
      <c r="AD413" s="149"/>
      <c r="AE413" s="149"/>
      <c r="AF413" s="149"/>
      <c r="AG413" s="149" t="s">
        <v>177</v>
      </c>
      <c r="AH413" s="149">
        <v>0</v>
      </c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149"/>
      <c r="BE413" s="149"/>
      <c r="BF413" s="149"/>
      <c r="BG413" s="149"/>
      <c r="BH413" s="149"/>
    </row>
    <row r="414" spans="1:60" ht="22.5" outlineLevel="1" x14ac:dyDescent="0.2">
      <c r="A414" s="173">
        <v>178</v>
      </c>
      <c r="B414" s="174" t="s">
        <v>682</v>
      </c>
      <c r="C414" s="187" t="s">
        <v>683</v>
      </c>
      <c r="D414" s="175" t="s">
        <v>210</v>
      </c>
      <c r="E414" s="176">
        <v>16</v>
      </c>
      <c r="F414" s="177"/>
      <c r="G414" s="178">
        <f>ROUND(E414*F414,2)</f>
        <v>0</v>
      </c>
      <c r="H414" s="161"/>
      <c r="I414" s="160">
        <f>ROUND(E414*H414,2)</f>
        <v>0</v>
      </c>
      <c r="J414" s="161"/>
      <c r="K414" s="160">
        <f>ROUND(E414*J414,2)</f>
        <v>0</v>
      </c>
      <c r="L414" s="160">
        <v>21</v>
      </c>
      <c r="M414" s="160">
        <f>G414*(1+L414/100)</f>
        <v>0</v>
      </c>
      <c r="N414" s="159">
        <v>0</v>
      </c>
      <c r="O414" s="159">
        <f>ROUND(E414*N414,2)</f>
        <v>0</v>
      </c>
      <c r="P414" s="159">
        <v>0</v>
      </c>
      <c r="Q414" s="159">
        <f>ROUND(E414*P414,2)</f>
        <v>0</v>
      </c>
      <c r="R414" s="160"/>
      <c r="S414" s="160" t="s">
        <v>173</v>
      </c>
      <c r="T414" s="160" t="s">
        <v>173</v>
      </c>
      <c r="U414" s="160">
        <v>0.11</v>
      </c>
      <c r="V414" s="160">
        <f>ROUND(E414*U414,2)</f>
        <v>1.76</v>
      </c>
      <c r="W414" s="160"/>
      <c r="X414" s="160" t="s">
        <v>174</v>
      </c>
      <c r="Y414" s="149"/>
      <c r="Z414" s="149"/>
      <c r="AA414" s="149"/>
      <c r="AB414" s="149"/>
      <c r="AC414" s="149"/>
      <c r="AD414" s="149"/>
      <c r="AE414" s="149"/>
      <c r="AF414" s="149"/>
      <c r="AG414" s="149" t="s">
        <v>175</v>
      </c>
      <c r="AH414" s="149"/>
      <c r="AI414" s="149"/>
      <c r="AJ414" s="149"/>
      <c r="AK414" s="149"/>
      <c r="AL414" s="149"/>
      <c r="AM414" s="149"/>
      <c r="AN414" s="149"/>
      <c r="AO414" s="149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149"/>
      <c r="BE414" s="149"/>
      <c r="BF414" s="149"/>
      <c r="BG414" s="149"/>
      <c r="BH414" s="149"/>
    </row>
    <row r="415" spans="1:60" outlineLevel="1" x14ac:dyDescent="0.2">
      <c r="A415" s="156"/>
      <c r="B415" s="157"/>
      <c r="C415" s="188" t="s">
        <v>684</v>
      </c>
      <c r="D415" s="162"/>
      <c r="E415" s="163">
        <v>16</v>
      </c>
      <c r="F415" s="160"/>
      <c r="G415" s="160"/>
      <c r="H415" s="160"/>
      <c r="I415" s="160"/>
      <c r="J415" s="160"/>
      <c r="K415" s="160"/>
      <c r="L415" s="160"/>
      <c r="M415" s="160"/>
      <c r="N415" s="159"/>
      <c r="O415" s="159"/>
      <c r="P415" s="159"/>
      <c r="Q415" s="159"/>
      <c r="R415" s="160"/>
      <c r="S415" s="160"/>
      <c r="T415" s="160"/>
      <c r="U415" s="160"/>
      <c r="V415" s="160"/>
      <c r="W415" s="160"/>
      <c r="X415" s="160"/>
      <c r="Y415" s="149"/>
      <c r="Z415" s="149"/>
      <c r="AA415" s="149"/>
      <c r="AB415" s="149"/>
      <c r="AC415" s="149"/>
      <c r="AD415" s="149"/>
      <c r="AE415" s="149"/>
      <c r="AF415" s="149"/>
      <c r="AG415" s="149" t="s">
        <v>177</v>
      </c>
      <c r="AH415" s="149">
        <v>0</v>
      </c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</row>
    <row r="416" spans="1:60" ht="22.5" outlineLevel="1" x14ac:dyDescent="0.2">
      <c r="A416" s="173">
        <v>179</v>
      </c>
      <c r="B416" s="174" t="s">
        <v>685</v>
      </c>
      <c r="C416" s="187" t="s">
        <v>686</v>
      </c>
      <c r="D416" s="175" t="s">
        <v>213</v>
      </c>
      <c r="E416" s="176">
        <v>80.319999999999993</v>
      </c>
      <c r="F416" s="177"/>
      <c r="G416" s="178">
        <f>ROUND(E416*F416,2)</f>
        <v>0</v>
      </c>
      <c r="H416" s="161"/>
      <c r="I416" s="160">
        <f>ROUND(E416*H416,2)</f>
        <v>0</v>
      </c>
      <c r="J416" s="161"/>
      <c r="K416" s="160">
        <f>ROUND(E416*J416,2)</f>
        <v>0</v>
      </c>
      <c r="L416" s="160">
        <v>21</v>
      </c>
      <c r="M416" s="160">
        <f>G416*(1+L416/100)</f>
        <v>0</v>
      </c>
      <c r="N416" s="159">
        <v>4.9100000000000003E-3</v>
      </c>
      <c r="O416" s="159">
        <f>ROUND(E416*N416,2)</f>
        <v>0.39</v>
      </c>
      <c r="P416" s="159">
        <v>0</v>
      </c>
      <c r="Q416" s="159">
        <f>ROUND(E416*P416,2)</f>
        <v>0</v>
      </c>
      <c r="R416" s="160"/>
      <c r="S416" s="160" t="s">
        <v>173</v>
      </c>
      <c r="T416" s="160" t="s">
        <v>173</v>
      </c>
      <c r="U416" s="160">
        <v>1.0165</v>
      </c>
      <c r="V416" s="160">
        <f>ROUND(E416*U416,2)</f>
        <v>81.650000000000006</v>
      </c>
      <c r="W416" s="160"/>
      <c r="X416" s="160" t="s">
        <v>174</v>
      </c>
      <c r="Y416" s="149"/>
      <c r="Z416" s="149"/>
      <c r="AA416" s="149"/>
      <c r="AB416" s="149"/>
      <c r="AC416" s="149"/>
      <c r="AD416" s="149"/>
      <c r="AE416" s="149"/>
      <c r="AF416" s="149"/>
      <c r="AG416" s="149" t="s">
        <v>175</v>
      </c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</row>
    <row r="417" spans="1:60" outlineLevel="1" x14ac:dyDescent="0.2">
      <c r="A417" s="156"/>
      <c r="B417" s="157"/>
      <c r="C417" s="188" t="s">
        <v>687</v>
      </c>
      <c r="D417" s="162"/>
      <c r="E417" s="163">
        <v>9.4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49"/>
      <c r="Z417" s="149"/>
      <c r="AA417" s="149"/>
      <c r="AB417" s="149"/>
      <c r="AC417" s="149"/>
      <c r="AD417" s="149"/>
      <c r="AE417" s="149"/>
      <c r="AF417" s="149"/>
      <c r="AG417" s="149" t="s">
        <v>177</v>
      </c>
      <c r="AH417" s="149">
        <v>0</v>
      </c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149"/>
      <c r="BE417" s="149"/>
      <c r="BF417" s="149"/>
      <c r="BG417" s="149"/>
      <c r="BH417" s="149"/>
    </row>
    <row r="418" spans="1:60" outlineLevel="1" x14ac:dyDescent="0.2">
      <c r="A418" s="156"/>
      <c r="B418" s="157"/>
      <c r="C418" s="188" t="s">
        <v>688</v>
      </c>
      <c r="D418" s="162"/>
      <c r="E418" s="163">
        <v>8.6</v>
      </c>
      <c r="F418" s="160"/>
      <c r="G418" s="160"/>
      <c r="H418" s="160"/>
      <c r="I418" s="160"/>
      <c r="J418" s="160"/>
      <c r="K418" s="160"/>
      <c r="L418" s="160"/>
      <c r="M418" s="160"/>
      <c r="N418" s="159"/>
      <c r="O418" s="159"/>
      <c r="P418" s="159"/>
      <c r="Q418" s="159"/>
      <c r="R418" s="160"/>
      <c r="S418" s="160"/>
      <c r="T418" s="160"/>
      <c r="U418" s="160"/>
      <c r="V418" s="160"/>
      <c r="W418" s="160"/>
      <c r="X418" s="160"/>
      <c r="Y418" s="149"/>
      <c r="Z418" s="149"/>
      <c r="AA418" s="149"/>
      <c r="AB418" s="149"/>
      <c r="AC418" s="149"/>
      <c r="AD418" s="149"/>
      <c r="AE418" s="149"/>
      <c r="AF418" s="149"/>
      <c r="AG418" s="149" t="s">
        <v>177</v>
      </c>
      <c r="AH418" s="149">
        <v>0</v>
      </c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</row>
    <row r="419" spans="1:60" outlineLevel="1" x14ac:dyDescent="0.2">
      <c r="A419" s="156"/>
      <c r="B419" s="157"/>
      <c r="C419" s="188" t="s">
        <v>689</v>
      </c>
      <c r="D419" s="162"/>
      <c r="E419" s="163">
        <v>6.56</v>
      </c>
      <c r="F419" s="160"/>
      <c r="G419" s="160"/>
      <c r="H419" s="160"/>
      <c r="I419" s="160"/>
      <c r="J419" s="160"/>
      <c r="K419" s="160"/>
      <c r="L419" s="160"/>
      <c r="M419" s="160"/>
      <c r="N419" s="159"/>
      <c r="O419" s="159"/>
      <c r="P419" s="159"/>
      <c r="Q419" s="159"/>
      <c r="R419" s="160"/>
      <c r="S419" s="160"/>
      <c r="T419" s="160"/>
      <c r="U419" s="160"/>
      <c r="V419" s="160"/>
      <c r="W419" s="160"/>
      <c r="X419" s="160"/>
      <c r="Y419" s="149"/>
      <c r="Z419" s="149"/>
      <c r="AA419" s="149"/>
      <c r="AB419" s="149"/>
      <c r="AC419" s="149"/>
      <c r="AD419" s="149"/>
      <c r="AE419" s="149"/>
      <c r="AF419" s="149"/>
      <c r="AG419" s="149" t="s">
        <v>177</v>
      </c>
      <c r="AH419" s="149">
        <v>0</v>
      </c>
      <c r="AI419" s="149"/>
      <c r="AJ419" s="149"/>
      <c r="AK419" s="149"/>
      <c r="AL419" s="149"/>
      <c r="AM419" s="149"/>
      <c r="AN419" s="149"/>
      <c r="AO419" s="149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149"/>
      <c r="BE419" s="149"/>
      <c r="BF419" s="149"/>
      <c r="BG419" s="149"/>
      <c r="BH419" s="149"/>
    </row>
    <row r="420" spans="1:60" outlineLevel="1" x14ac:dyDescent="0.2">
      <c r="A420" s="156"/>
      <c r="B420" s="157"/>
      <c r="C420" s="188" t="s">
        <v>690</v>
      </c>
      <c r="D420" s="162"/>
      <c r="E420" s="163">
        <v>9.9600000000000009</v>
      </c>
      <c r="F420" s="160"/>
      <c r="G420" s="160"/>
      <c r="H420" s="160"/>
      <c r="I420" s="160"/>
      <c r="J420" s="160"/>
      <c r="K420" s="160"/>
      <c r="L420" s="160"/>
      <c r="M420" s="160"/>
      <c r="N420" s="159"/>
      <c r="O420" s="159"/>
      <c r="P420" s="159"/>
      <c r="Q420" s="159"/>
      <c r="R420" s="160"/>
      <c r="S420" s="160"/>
      <c r="T420" s="160"/>
      <c r="U420" s="160"/>
      <c r="V420" s="160"/>
      <c r="W420" s="160"/>
      <c r="X420" s="160"/>
      <c r="Y420" s="149"/>
      <c r="Z420" s="149"/>
      <c r="AA420" s="149"/>
      <c r="AB420" s="149"/>
      <c r="AC420" s="149"/>
      <c r="AD420" s="149"/>
      <c r="AE420" s="149"/>
      <c r="AF420" s="149"/>
      <c r="AG420" s="149" t="s">
        <v>177</v>
      </c>
      <c r="AH420" s="149">
        <v>0</v>
      </c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</row>
    <row r="421" spans="1:60" outlineLevel="1" x14ac:dyDescent="0.2">
      <c r="A421" s="156"/>
      <c r="B421" s="157"/>
      <c r="C421" s="188" t="s">
        <v>691</v>
      </c>
      <c r="D421" s="162"/>
      <c r="E421" s="163">
        <v>12.04</v>
      </c>
      <c r="F421" s="160"/>
      <c r="G421" s="160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49"/>
      <c r="Z421" s="149"/>
      <c r="AA421" s="149"/>
      <c r="AB421" s="149"/>
      <c r="AC421" s="149"/>
      <c r="AD421" s="149"/>
      <c r="AE421" s="149"/>
      <c r="AF421" s="149"/>
      <c r="AG421" s="149" t="s">
        <v>177</v>
      </c>
      <c r="AH421" s="149">
        <v>0</v>
      </c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</row>
    <row r="422" spans="1:60" ht="22.5" outlineLevel="1" x14ac:dyDescent="0.2">
      <c r="A422" s="156"/>
      <c r="B422" s="157"/>
      <c r="C422" s="188" t="s">
        <v>692</v>
      </c>
      <c r="D422" s="162"/>
      <c r="E422" s="163">
        <v>33.76</v>
      </c>
      <c r="F422" s="160"/>
      <c r="G422" s="160"/>
      <c r="H422" s="160"/>
      <c r="I422" s="160"/>
      <c r="J422" s="160"/>
      <c r="K422" s="160"/>
      <c r="L422" s="160"/>
      <c r="M422" s="160"/>
      <c r="N422" s="159"/>
      <c r="O422" s="159"/>
      <c r="P422" s="159"/>
      <c r="Q422" s="159"/>
      <c r="R422" s="160"/>
      <c r="S422" s="160"/>
      <c r="T422" s="160"/>
      <c r="U422" s="160"/>
      <c r="V422" s="160"/>
      <c r="W422" s="160"/>
      <c r="X422" s="160"/>
      <c r="Y422" s="149"/>
      <c r="Z422" s="149"/>
      <c r="AA422" s="149"/>
      <c r="AB422" s="149"/>
      <c r="AC422" s="149"/>
      <c r="AD422" s="149"/>
      <c r="AE422" s="149"/>
      <c r="AF422" s="149"/>
      <c r="AG422" s="149" t="s">
        <v>177</v>
      </c>
      <c r="AH422" s="149">
        <v>0</v>
      </c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</row>
    <row r="423" spans="1:60" outlineLevel="1" x14ac:dyDescent="0.2">
      <c r="A423" s="173">
        <v>180</v>
      </c>
      <c r="B423" s="174" t="s">
        <v>693</v>
      </c>
      <c r="C423" s="187" t="s">
        <v>694</v>
      </c>
      <c r="D423" s="175" t="s">
        <v>242</v>
      </c>
      <c r="E423" s="176">
        <v>16</v>
      </c>
      <c r="F423" s="177"/>
      <c r="G423" s="178">
        <f>ROUND(E423*F423,2)</f>
        <v>0</v>
      </c>
      <c r="H423" s="161"/>
      <c r="I423" s="160">
        <f>ROUND(E423*H423,2)</f>
        <v>0</v>
      </c>
      <c r="J423" s="161"/>
      <c r="K423" s="160">
        <f>ROUND(E423*J423,2)</f>
        <v>0</v>
      </c>
      <c r="L423" s="160">
        <v>21</v>
      </c>
      <c r="M423" s="160">
        <f>G423*(1+L423/100)</f>
        <v>0</v>
      </c>
      <c r="N423" s="159">
        <v>2.3000000000000001E-4</v>
      </c>
      <c r="O423" s="159">
        <f>ROUND(E423*N423,2)</f>
        <v>0</v>
      </c>
      <c r="P423" s="159">
        <v>0</v>
      </c>
      <c r="Q423" s="159">
        <f>ROUND(E423*P423,2)</f>
        <v>0</v>
      </c>
      <c r="R423" s="160"/>
      <c r="S423" s="160" t="s">
        <v>173</v>
      </c>
      <c r="T423" s="160" t="s">
        <v>173</v>
      </c>
      <c r="U423" s="160">
        <v>0.12</v>
      </c>
      <c r="V423" s="160">
        <f>ROUND(E423*U423,2)</f>
        <v>1.92</v>
      </c>
      <c r="W423" s="160"/>
      <c r="X423" s="160" t="s">
        <v>174</v>
      </c>
      <c r="Y423" s="149"/>
      <c r="Z423" s="149"/>
      <c r="AA423" s="149"/>
      <c r="AB423" s="149"/>
      <c r="AC423" s="149"/>
      <c r="AD423" s="149"/>
      <c r="AE423" s="149"/>
      <c r="AF423" s="149"/>
      <c r="AG423" s="149" t="s">
        <v>175</v>
      </c>
      <c r="AH423" s="149"/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</row>
    <row r="424" spans="1:60" outlineLevel="1" x14ac:dyDescent="0.2">
      <c r="A424" s="156"/>
      <c r="B424" s="157"/>
      <c r="C424" s="188" t="s">
        <v>695</v>
      </c>
      <c r="D424" s="162"/>
      <c r="E424" s="163">
        <v>16</v>
      </c>
      <c r="F424" s="160"/>
      <c r="G424" s="160"/>
      <c r="H424" s="160"/>
      <c r="I424" s="160"/>
      <c r="J424" s="160"/>
      <c r="K424" s="160"/>
      <c r="L424" s="160"/>
      <c r="M424" s="160"/>
      <c r="N424" s="159"/>
      <c r="O424" s="159"/>
      <c r="P424" s="159"/>
      <c r="Q424" s="159"/>
      <c r="R424" s="160"/>
      <c r="S424" s="160"/>
      <c r="T424" s="160"/>
      <c r="U424" s="160"/>
      <c r="V424" s="160"/>
      <c r="W424" s="160"/>
      <c r="X424" s="160"/>
      <c r="Y424" s="149"/>
      <c r="Z424" s="149"/>
      <c r="AA424" s="149"/>
      <c r="AB424" s="149"/>
      <c r="AC424" s="149"/>
      <c r="AD424" s="149"/>
      <c r="AE424" s="149"/>
      <c r="AF424" s="149"/>
      <c r="AG424" s="149" t="s">
        <v>177</v>
      </c>
      <c r="AH424" s="149">
        <v>0</v>
      </c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</row>
    <row r="425" spans="1:60" outlineLevel="1" x14ac:dyDescent="0.2">
      <c r="A425" s="173">
        <v>181</v>
      </c>
      <c r="B425" s="174" t="s">
        <v>696</v>
      </c>
      <c r="C425" s="187" t="s">
        <v>697</v>
      </c>
      <c r="D425" s="175" t="s">
        <v>213</v>
      </c>
      <c r="E425" s="176">
        <v>84.335999999999999</v>
      </c>
      <c r="F425" s="177"/>
      <c r="G425" s="178">
        <f>ROUND(E425*F425,2)</f>
        <v>0</v>
      </c>
      <c r="H425" s="161"/>
      <c r="I425" s="160">
        <f>ROUND(E425*H425,2)</f>
        <v>0</v>
      </c>
      <c r="J425" s="161"/>
      <c r="K425" s="160">
        <f>ROUND(E425*J425,2)</f>
        <v>0</v>
      </c>
      <c r="L425" s="160">
        <v>21</v>
      </c>
      <c r="M425" s="160">
        <f>G425*(1+L425/100)</f>
        <v>0</v>
      </c>
      <c r="N425" s="159">
        <v>1.2200000000000001E-2</v>
      </c>
      <c r="O425" s="159">
        <f>ROUND(E425*N425,2)</f>
        <v>1.03</v>
      </c>
      <c r="P425" s="159">
        <v>0</v>
      </c>
      <c r="Q425" s="159">
        <f>ROUND(E425*P425,2)</f>
        <v>0</v>
      </c>
      <c r="R425" s="160" t="s">
        <v>200</v>
      </c>
      <c r="S425" s="160" t="s">
        <v>173</v>
      </c>
      <c r="T425" s="160" t="s">
        <v>173</v>
      </c>
      <c r="U425" s="160">
        <v>0</v>
      </c>
      <c r="V425" s="160">
        <f>ROUND(E425*U425,2)</f>
        <v>0</v>
      </c>
      <c r="W425" s="160"/>
      <c r="X425" s="160" t="s">
        <v>201</v>
      </c>
      <c r="Y425" s="149"/>
      <c r="Z425" s="149"/>
      <c r="AA425" s="149"/>
      <c r="AB425" s="149"/>
      <c r="AC425" s="149"/>
      <c r="AD425" s="149"/>
      <c r="AE425" s="149"/>
      <c r="AF425" s="149"/>
      <c r="AG425" s="149" t="s">
        <v>202</v>
      </c>
      <c r="AH425" s="149"/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</row>
    <row r="426" spans="1:60" outlineLevel="1" x14ac:dyDescent="0.2">
      <c r="A426" s="156"/>
      <c r="B426" s="157"/>
      <c r="C426" s="188" t="s">
        <v>698</v>
      </c>
      <c r="D426" s="162"/>
      <c r="E426" s="163">
        <v>84.335999999999999</v>
      </c>
      <c r="F426" s="160"/>
      <c r="G426" s="160"/>
      <c r="H426" s="160"/>
      <c r="I426" s="160"/>
      <c r="J426" s="160"/>
      <c r="K426" s="160"/>
      <c r="L426" s="160"/>
      <c r="M426" s="160"/>
      <c r="N426" s="159"/>
      <c r="O426" s="159"/>
      <c r="P426" s="159"/>
      <c r="Q426" s="159"/>
      <c r="R426" s="160"/>
      <c r="S426" s="160"/>
      <c r="T426" s="160"/>
      <c r="U426" s="160"/>
      <c r="V426" s="160"/>
      <c r="W426" s="160"/>
      <c r="X426" s="160"/>
      <c r="Y426" s="149"/>
      <c r="Z426" s="149"/>
      <c r="AA426" s="149"/>
      <c r="AB426" s="149"/>
      <c r="AC426" s="149"/>
      <c r="AD426" s="149"/>
      <c r="AE426" s="149"/>
      <c r="AF426" s="149"/>
      <c r="AG426" s="149" t="s">
        <v>177</v>
      </c>
      <c r="AH426" s="149">
        <v>5</v>
      </c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</row>
    <row r="427" spans="1:60" outlineLevel="1" x14ac:dyDescent="0.2">
      <c r="A427" s="156">
        <v>182</v>
      </c>
      <c r="B427" s="157" t="s">
        <v>699</v>
      </c>
      <c r="C427" s="190" t="s">
        <v>700</v>
      </c>
      <c r="D427" s="158" t="s">
        <v>0</v>
      </c>
      <c r="E427" s="185"/>
      <c r="F427" s="161"/>
      <c r="G427" s="160">
        <f>ROUND(E427*F427,2)</f>
        <v>0</v>
      </c>
      <c r="H427" s="161"/>
      <c r="I427" s="160">
        <f>ROUND(E427*H427,2)</f>
        <v>0</v>
      </c>
      <c r="J427" s="161"/>
      <c r="K427" s="160">
        <f>ROUND(E427*J427,2)</f>
        <v>0</v>
      </c>
      <c r="L427" s="160">
        <v>21</v>
      </c>
      <c r="M427" s="160">
        <f>G427*(1+L427/100)</f>
        <v>0</v>
      </c>
      <c r="N427" s="159">
        <v>0</v>
      </c>
      <c r="O427" s="159">
        <f>ROUND(E427*N427,2)</f>
        <v>0</v>
      </c>
      <c r="P427" s="159">
        <v>0</v>
      </c>
      <c r="Q427" s="159">
        <f>ROUND(E427*P427,2)</f>
        <v>0</v>
      </c>
      <c r="R427" s="160"/>
      <c r="S427" s="160" t="s">
        <v>173</v>
      </c>
      <c r="T427" s="160" t="s">
        <v>173</v>
      </c>
      <c r="U427" s="160">
        <v>0</v>
      </c>
      <c r="V427" s="160">
        <f>ROUND(E427*U427,2)</f>
        <v>0</v>
      </c>
      <c r="W427" s="160"/>
      <c r="X427" s="160" t="s">
        <v>371</v>
      </c>
      <c r="Y427" s="149"/>
      <c r="Z427" s="149"/>
      <c r="AA427" s="149"/>
      <c r="AB427" s="149"/>
      <c r="AC427" s="149"/>
      <c r="AD427" s="149"/>
      <c r="AE427" s="149"/>
      <c r="AF427" s="149"/>
      <c r="AG427" s="149" t="s">
        <v>372</v>
      </c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</row>
    <row r="428" spans="1:60" x14ac:dyDescent="0.2">
      <c r="A428" s="166" t="s">
        <v>168</v>
      </c>
      <c r="B428" s="167" t="s">
        <v>128</v>
      </c>
      <c r="C428" s="186" t="s">
        <v>129</v>
      </c>
      <c r="D428" s="168"/>
      <c r="E428" s="169"/>
      <c r="F428" s="170"/>
      <c r="G428" s="171">
        <f>SUMIF(AG429:AG432,"&lt;&gt;NOR",G429:G432)</f>
        <v>0</v>
      </c>
      <c r="H428" s="165"/>
      <c r="I428" s="165">
        <f>SUM(I429:I432)</f>
        <v>0</v>
      </c>
      <c r="J428" s="165"/>
      <c r="K428" s="165">
        <f>SUM(K429:K432)</f>
        <v>0</v>
      </c>
      <c r="L428" s="165"/>
      <c r="M428" s="165">
        <f>SUM(M429:M432)</f>
        <v>0</v>
      </c>
      <c r="N428" s="164"/>
      <c r="O428" s="164">
        <f>SUM(O429:O432)</f>
        <v>0</v>
      </c>
      <c r="P428" s="164"/>
      <c r="Q428" s="164">
        <f>SUM(Q429:Q432)</f>
        <v>0</v>
      </c>
      <c r="R428" s="165"/>
      <c r="S428" s="165"/>
      <c r="T428" s="165"/>
      <c r="U428" s="165"/>
      <c r="V428" s="165">
        <f>SUM(V429:V432)</f>
        <v>3.43</v>
      </c>
      <c r="W428" s="165"/>
      <c r="X428" s="165"/>
      <c r="AG428" t="s">
        <v>169</v>
      </c>
    </row>
    <row r="429" spans="1:60" outlineLevel="1" x14ac:dyDescent="0.2">
      <c r="A429" s="173">
        <v>183</v>
      </c>
      <c r="B429" s="174" t="s">
        <v>701</v>
      </c>
      <c r="C429" s="187" t="s">
        <v>702</v>
      </c>
      <c r="D429" s="175" t="s">
        <v>213</v>
      </c>
      <c r="E429" s="176">
        <v>8.5020000000000007</v>
      </c>
      <c r="F429" s="177"/>
      <c r="G429" s="178">
        <f>ROUND(E429*F429,2)</f>
        <v>0</v>
      </c>
      <c r="H429" s="161"/>
      <c r="I429" s="160">
        <f>ROUND(E429*H429,2)</f>
        <v>0</v>
      </c>
      <c r="J429" s="161"/>
      <c r="K429" s="160">
        <f>ROUND(E429*J429,2)</f>
        <v>0</v>
      </c>
      <c r="L429" s="160">
        <v>21</v>
      </c>
      <c r="M429" s="160">
        <f>G429*(1+L429/100)</f>
        <v>0</v>
      </c>
      <c r="N429" s="159">
        <v>3.1E-4</v>
      </c>
      <c r="O429" s="159">
        <f>ROUND(E429*N429,2)</f>
        <v>0</v>
      </c>
      <c r="P429" s="159">
        <v>0</v>
      </c>
      <c r="Q429" s="159">
        <f>ROUND(E429*P429,2)</f>
        <v>0</v>
      </c>
      <c r="R429" s="160"/>
      <c r="S429" s="160" t="s">
        <v>173</v>
      </c>
      <c r="T429" s="160" t="s">
        <v>173</v>
      </c>
      <c r="U429" s="160">
        <v>0.40300000000000002</v>
      </c>
      <c r="V429" s="160">
        <f>ROUND(E429*U429,2)</f>
        <v>3.43</v>
      </c>
      <c r="W429" s="160"/>
      <c r="X429" s="160" t="s">
        <v>174</v>
      </c>
      <c r="Y429" s="149"/>
      <c r="Z429" s="149"/>
      <c r="AA429" s="149"/>
      <c r="AB429" s="149"/>
      <c r="AC429" s="149"/>
      <c r="AD429" s="149"/>
      <c r="AE429" s="149"/>
      <c r="AF429" s="149"/>
      <c r="AG429" s="149" t="s">
        <v>175</v>
      </c>
      <c r="AH429" s="149"/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</row>
    <row r="430" spans="1:60" outlineLevel="1" x14ac:dyDescent="0.2">
      <c r="A430" s="156"/>
      <c r="B430" s="157"/>
      <c r="C430" s="188" t="s">
        <v>703</v>
      </c>
      <c r="D430" s="162"/>
      <c r="E430" s="163">
        <v>5.6879999999999997</v>
      </c>
      <c r="F430" s="160"/>
      <c r="G430" s="160"/>
      <c r="H430" s="160"/>
      <c r="I430" s="160"/>
      <c r="J430" s="160"/>
      <c r="K430" s="160"/>
      <c r="L430" s="160"/>
      <c r="M430" s="160"/>
      <c r="N430" s="159"/>
      <c r="O430" s="159"/>
      <c r="P430" s="159"/>
      <c r="Q430" s="159"/>
      <c r="R430" s="160"/>
      <c r="S430" s="160"/>
      <c r="T430" s="160"/>
      <c r="U430" s="160"/>
      <c r="V430" s="160"/>
      <c r="W430" s="160"/>
      <c r="X430" s="160"/>
      <c r="Y430" s="149"/>
      <c r="Z430" s="149"/>
      <c r="AA430" s="149"/>
      <c r="AB430" s="149"/>
      <c r="AC430" s="149"/>
      <c r="AD430" s="149"/>
      <c r="AE430" s="149"/>
      <c r="AF430" s="149"/>
      <c r="AG430" s="149" t="s">
        <v>177</v>
      </c>
      <c r="AH430" s="149">
        <v>0</v>
      </c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</row>
    <row r="431" spans="1:60" outlineLevel="1" x14ac:dyDescent="0.2">
      <c r="A431" s="156"/>
      <c r="B431" s="157"/>
      <c r="C431" s="188" t="s">
        <v>704</v>
      </c>
      <c r="D431" s="162"/>
      <c r="E431" s="163">
        <v>2.0880000000000001</v>
      </c>
      <c r="F431" s="160"/>
      <c r="G431" s="160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49"/>
      <c r="Z431" s="149"/>
      <c r="AA431" s="149"/>
      <c r="AB431" s="149"/>
      <c r="AC431" s="149"/>
      <c r="AD431" s="149"/>
      <c r="AE431" s="149"/>
      <c r="AF431" s="149"/>
      <c r="AG431" s="149" t="s">
        <v>177</v>
      </c>
      <c r="AH431" s="149">
        <v>0</v>
      </c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  <c r="AU431" s="149"/>
      <c r="AV431" s="149"/>
      <c r="AW431" s="149"/>
      <c r="AX431" s="149"/>
      <c r="AY431" s="149"/>
      <c r="AZ431" s="149"/>
      <c r="BA431" s="149"/>
      <c r="BB431" s="149"/>
      <c r="BC431" s="149"/>
      <c r="BD431" s="149"/>
      <c r="BE431" s="149"/>
      <c r="BF431" s="149"/>
      <c r="BG431" s="149"/>
      <c r="BH431" s="149"/>
    </row>
    <row r="432" spans="1:60" outlineLevel="1" x14ac:dyDescent="0.2">
      <c r="A432" s="156"/>
      <c r="B432" s="157"/>
      <c r="C432" s="188" t="s">
        <v>705</v>
      </c>
      <c r="D432" s="162"/>
      <c r="E432" s="163">
        <v>0.72599999999999998</v>
      </c>
      <c r="F432" s="160"/>
      <c r="G432" s="160"/>
      <c r="H432" s="160"/>
      <c r="I432" s="160"/>
      <c r="J432" s="160"/>
      <c r="K432" s="160"/>
      <c r="L432" s="160"/>
      <c r="M432" s="160"/>
      <c r="N432" s="159"/>
      <c r="O432" s="159"/>
      <c r="P432" s="159"/>
      <c r="Q432" s="159"/>
      <c r="R432" s="160"/>
      <c r="S432" s="160"/>
      <c r="T432" s="160"/>
      <c r="U432" s="160"/>
      <c r="V432" s="160"/>
      <c r="W432" s="160"/>
      <c r="X432" s="160"/>
      <c r="Y432" s="149"/>
      <c r="Z432" s="149"/>
      <c r="AA432" s="149"/>
      <c r="AB432" s="149"/>
      <c r="AC432" s="149"/>
      <c r="AD432" s="149"/>
      <c r="AE432" s="149"/>
      <c r="AF432" s="149"/>
      <c r="AG432" s="149" t="s">
        <v>177</v>
      </c>
      <c r="AH432" s="149">
        <v>0</v>
      </c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49"/>
      <c r="AY432" s="149"/>
      <c r="AZ432" s="149"/>
      <c r="BA432" s="149"/>
      <c r="BB432" s="149"/>
      <c r="BC432" s="149"/>
      <c r="BD432" s="149"/>
      <c r="BE432" s="149"/>
      <c r="BF432" s="149"/>
      <c r="BG432" s="149"/>
      <c r="BH432" s="149"/>
    </row>
    <row r="433" spans="1:60" x14ac:dyDescent="0.2">
      <c r="A433" s="166" t="s">
        <v>168</v>
      </c>
      <c r="B433" s="167" t="s">
        <v>130</v>
      </c>
      <c r="C433" s="186" t="s">
        <v>131</v>
      </c>
      <c r="D433" s="168"/>
      <c r="E433" s="169"/>
      <c r="F433" s="170"/>
      <c r="G433" s="171">
        <f>SUMIF(AG434:AG443,"&lt;&gt;NOR",G434:G443)</f>
        <v>0</v>
      </c>
      <c r="H433" s="165"/>
      <c r="I433" s="165">
        <f>SUM(I434:I443)</f>
        <v>0</v>
      </c>
      <c r="J433" s="165"/>
      <c r="K433" s="165">
        <f>SUM(K434:K443)</f>
        <v>0</v>
      </c>
      <c r="L433" s="165"/>
      <c r="M433" s="165">
        <f>SUM(M434:M443)</f>
        <v>0</v>
      </c>
      <c r="N433" s="164"/>
      <c r="O433" s="164">
        <f>SUM(O434:O443)</f>
        <v>0.32</v>
      </c>
      <c r="P433" s="164"/>
      <c r="Q433" s="164">
        <f>SUM(Q434:Q443)</f>
        <v>0</v>
      </c>
      <c r="R433" s="165"/>
      <c r="S433" s="165"/>
      <c r="T433" s="165"/>
      <c r="U433" s="165"/>
      <c r="V433" s="165">
        <f>SUM(V434:V443)</f>
        <v>90.21</v>
      </c>
      <c r="W433" s="165"/>
      <c r="X433" s="165"/>
      <c r="AG433" t="s">
        <v>169</v>
      </c>
    </row>
    <row r="434" spans="1:60" outlineLevel="1" x14ac:dyDescent="0.2">
      <c r="A434" s="173">
        <v>184</v>
      </c>
      <c r="B434" s="174" t="s">
        <v>706</v>
      </c>
      <c r="C434" s="187" t="s">
        <v>707</v>
      </c>
      <c r="D434" s="175" t="s">
        <v>213</v>
      </c>
      <c r="E434" s="176">
        <v>273.06400000000002</v>
      </c>
      <c r="F434" s="177"/>
      <c r="G434" s="178">
        <f>ROUND(E434*F434,2)</f>
        <v>0</v>
      </c>
      <c r="H434" s="161"/>
      <c r="I434" s="160">
        <f>ROUND(E434*H434,2)</f>
        <v>0</v>
      </c>
      <c r="J434" s="161"/>
      <c r="K434" s="160">
        <f>ROUND(E434*J434,2)</f>
        <v>0</v>
      </c>
      <c r="L434" s="160">
        <v>21</v>
      </c>
      <c r="M434" s="160">
        <f>G434*(1+L434/100)</f>
        <v>0</v>
      </c>
      <c r="N434" s="159">
        <v>0</v>
      </c>
      <c r="O434" s="159">
        <f>ROUND(E434*N434,2)</f>
        <v>0</v>
      </c>
      <c r="P434" s="159">
        <v>0</v>
      </c>
      <c r="Q434" s="159">
        <f>ROUND(E434*P434,2)</f>
        <v>0</v>
      </c>
      <c r="R434" s="160"/>
      <c r="S434" s="160" t="s">
        <v>173</v>
      </c>
      <c r="T434" s="160" t="s">
        <v>173</v>
      </c>
      <c r="U434" s="160">
        <v>6.9709999999999994E-2</v>
      </c>
      <c r="V434" s="160">
        <f>ROUND(E434*U434,2)</f>
        <v>19.04</v>
      </c>
      <c r="W434" s="160"/>
      <c r="X434" s="160" t="s">
        <v>174</v>
      </c>
      <c r="Y434" s="149"/>
      <c r="Z434" s="149"/>
      <c r="AA434" s="149"/>
      <c r="AB434" s="149"/>
      <c r="AC434" s="149"/>
      <c r="AD434" s="149"/>
      <c r="AE434" s="149"/>
      <c r="AF434" s="149"/>
      <c r="AG434" s="149" t="s">
        <v>175</v>
      </c>
      <c r="AH434" s="149"/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  <c r="AU434" s="149"/>
      <c r="AV434" s="149"/>
      <c r="AW434" s="149"/>
      <c r="AX434" s="149"/>
      <c r="AY434" s="149"/>
      <c r="AZ434" s="149"/>
      <c r="BA434" s="149"/>
      <c r="BB434" s="149"/>
      <c r="BC434" s="149"/>
      <c r="BD434" s="149"/>
      <c r="BE434" s="149"/>
      <c r="BF434" s="149"/>
      <c r="BG434" s="149"/>
      <c r="BH434" s="149"/>
    </row>
    <row r="435" spans="1:60" ht="22.5" outlineLevel="1" x14ac:dyDescent="0.2">
      <c r="A435" s="156"/>
      <c r="B435" s="157"/>
      <c r="C435" s="188" t="s">
        <v>269</v>
      </c>
      <c r="D435" s="162"/>
      <c r="E435" s="163">
        <v>273.06400000000002</v>
      </c>
      <c r="F435" s="160"/>
      <c r="G435" s="160"/>
      <c r="H435" s="160"/>
      <c r="I435" s="160"/>
      <c r="J435" s="160"/>
      <c r="K435" s="160"/>
      <c r="L435" s="160"/>
      <c r="M435" s="160"/>
      <c r="N435" s="159"/>
      <c r="O435" s="159"/>
      <c r="P435" s="159"/>
      <c r="Q435" s="159"/>
      <c r="R435" s="160"/>
      <c r="S435" s="160"/>
      <c r="T435" s="160"/>
      <c r="U435" s="160"/>
      <c r="V435" s="160"/>
      <c r="W435" s="160"/>
      <c r="X435" s="160"/>
      <c r="Y435" s="149"/>
      <c r="Z435" s="149"/>
      <c r="AA435" s="149"/>
      <c r="AB435" s="149"/>
      <c r="AC435" s="149"/>
      <c r="AD435" s="149"/>
      <c r="AE435" s="149"/>
      <c r="AF435" s="149"/>
      <c r="AG435" s="149" t="s">
        <v>177</v>
      </c>
      <c r="AH435" s="149">
        <v>0</v>
      </c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</row>
    <row r="436" spans="1:60" outlineLevel="1" x14ac:dyDescent="0.2">
      <c r="A436" s="173">
        <v>185</v>
      </c>
      <c r="B436" s="174" t="s">
        <v>708</v>
      </c>
      <c r="C436" s="187" t="s">
        <v>709</v>
      </c>
      <c r="D436" s="175" t="s">
        <v>213</v>
      </c>
      <c r="E436" s="176">
        <v>502.95650000000001</v>
      </c>
      <c r="F436" s="177"/>
      <c r="G436" s="178">
        <f>ROUND(E436*F436,2)</f>
        <v>0</v>
      </c>
      <c r="H436" s="161"/>
      <c r="I436" s="160">
        <f>ROUND(E436*H436,2)</f>
        <v>0</v>
      </c>
      <c r="J436" s="161"/>
      <c r="K436" s="160">
        <f>ROUND(E436*J436,2)</f>
        <v>0</v>
      </c>
      <c r="L436" s="160">
        <v>21</v>
      </c>
      <c r="M436" s="160">
        <f>G436*(1+L436/100)</f>
        <v>0</v>
      </c>
      <c r="N436" s="159">
        <v>1.4999999999999999E-4</v>
      </c>
      <c r="O436" s="159">
        <f>ROUND(E436*N436,2)</f>
        <v>0.08</v>
      </c>
      <c r="P436" s="159">
        <v>0</v>
      </c>
      <c r="Q436" s="159">
        <f>ROUND(E436*P436,2)</f>
        <v>0</v>
      </c>
      <c r="R436" s="160"/>
      <c r="S436" s="160" t="s">
        <v>173</v>
      </c>
      <c r="T436" s="160" t="s">
        <v>173</v>
      </c>
      <c r="U436" s="160">
        <v>3.2480000000000002E-2</v>
      </c>
      <c r="V436" s="160">
        <f>ROUND(E436*U436,2)</f>
        <v>16.34</v>
      </c>
      <c r="W436" s="160"/>
      <c r="X436" s="160" t="s">
        <v>174</v>
      </c>
      <c r="Y436" s="149"/>
      <c r="Z436" s="149"/>
      <c r="AA436" s="149"/>
      <c r="AB436" s="149"/>
      <c r="AC436" s="149"/>
      <c r="AD436" s="149"/>
      <c r="AE436" s="149"/>
      <c r="AF436" s="149"/>
      <c r="AG436" s="149" t="s">
        <v>175</v>
      </c>
      <c r="AH436" s="149"/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49"/>
      <c r="BD436" s="149"/>
      <c r="BE436" s="149"/>
      <c r="BF436" s="149"/>
      <c r="BG436" s="149"/>
      <c r="BH436" s="149"/>
    </row>
    <row r="437" spans="1:60" outlineLevel="1" x14ac:dyDescent="0.2">
      <c r="A437" s="156"/>
      <c r="B437" s="157"/>
      <c r="C437" s="188" t="s">
        <v>710</v>
      </c>
      <c r="D437" s="162"/>
      <c r="E437" s="163">
        <v>124.08</v>
      </c>
      <c r="F437" s="160"/>
      <c r="G437" s="160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49"/>
      <c r="Z437" s="149"/>
      <c r="AA437" s="149"/>
      <c r="AB437" s="149"/>
      <c r="AC437" s="149"/>
      <c r="AD437" s="149"/>
      <c r="AE437" s="149"/>
      <c r="AF437" s="149"/>
      <c r="AG437" s="149" t="s">
        <v>177</v>
      </c>
      <c r="AH437" s="149">
        <v>5</v>
      </c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  <c r="AU437" s="149"/>
      <c r="AV437" s="149"/>
      <c r="AW437" s="149"/>
      <c r="AX437" s="149"/>
      <c r="AY437" s="149"/>
      <c r="AZ437" s="149"/>
      <c r="BA437" s="149"/>
      <c r="BB437" s="149"/>
      <c r="BC437" s="149"/>
      <c r="BD437" s="149"/>
      <c r="BE437" s="149"/>
      <c r="BF437" s="149"/>
      <c r="BG437" s="149"/>
      <c r="BH437" s="149"/>
    </row>
    <row r="438" spans="1:60" outlineLevel="1" x14ac:dyDescent="0.2">
      <c r="A438" s="156"/>
      <c r="B438" s="157"/>
      <c r="C438" s="188" t="s">
        <v>711</v>
      </c>
      <c r="D438" s="162"/>
      <c r="E438" s="163">
        <v>18.739999999999998</v>
      </c>
      <c r="F438" s="160"/>
      <c r="G438" s="160"/>
      <c r="H438" s="160"/>
      <c r="I438" s="160"/>
      <c r="J438" s="160"/>
      <c r="K438" s="160"/>
      <c r="L438" s="160"/>
      <c r="M438" s="160"/>
      <c r="N438" s="159"/>
      <c r="O438" s="159"/>
      <c r="P438" s="159"/>
      <c r="Q438" s="159"/>
      <c r="R438" s="160"/>
      <c r="S438" s="160"/>
      <c r="T438" s="160"/>
      <c r="U438" s="160"/>
      <c r="V438" s="160"/>
      <c r="W438" s="160"/>
      <c r="X438" s="160"/>
      <c r="Y438" s="149"/>
      <c r="Z438" s="149"/>
      <c r="AA438" s="149"/>
      <c r="AB438" s="149"/>
      <c r="AC438" s="149"/>
      <c r="AD438" s="149"/>
      <c r="AE438" s="149"/>
      <c r="AF438" s="149"/>
      <c r="AG438" s="149" t="s">
        <v>177</v>
      </c>
      <c r="AH438" s="149">
        <v>5</v>
      </c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</row>
    <row r="439" spans="1:60" outlineLevel="1" x14ac:dyDescent="0.2">
      <c r="A439" s="156"/>
      <c r="B439" s="157"/>
      <c r="C439" s="188" t="s">
        <v>712</v>
      </c>
      <c r="D439" s="162"/>
      <c r="E439" s="163">
        <v>273.06400000000002</v>
      </c>
      <c r="F439" s="160"/>
      <c r="G439" s="160"/>
      <c r="H439" s="160"/>
      <c r="I439" s="160"/>
      <c r="J439" s="160"/>
      <c r="K439" s="160"/>
      <c r="L439" s="160"/>
      <c r="M439" s="160"/>
      <c r="N439" s="159"/>
      <c r="O439" s="159"/>
      <c r="P439" s="159"/>
      <c r="Q439" s="159"/>
      <c r="R439" s="160"/>
      <c r="S439" s="160"/>
      <c r="T439" s="160"/>
      <c r="U439" s="160"/>
      <c r="V439" s="160"/>
      <c r="W439" s="160"/>
      <c r="X439" s="160"/>
      <c r="Y439" s="149"/>
      <c r="Z439" s="149"/>
      <c r="AA439" s="149"/>
      <c r="AB439" s="149"/>
      <c r="AC439" s="149"/>
      <c r="AD439" s="149"/>
      <c r="AE439" s="149"/>
      <c r="AF439" s="149"/>
      <c r="AG439" s="149" t="s">
        <v>177</v>
      </c>
      <c r="AH439" s="149">
        <v>5</v>
      </c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</row>
    <row r="440" spans="1:60" outlineLevel="1" x14ac:dyDescent="0.2">
      <c r="A440" s="156"/>
      <c r="B440" s="157"/>
      <c r="C440" s="188" t="s">
        <v>713</v>
      </c>
      <c r="D440" s="162"/>
      <c r="E440" s="163">
        <v>167.39250000000001</v>
      </c>
      <c r="F440" s="160"/>
      <c r="G440" s="160"/>
      <c r="H440" s="160"/>
      <c r="I440" s="160"/>
      <c r="J440" s="160"/>
      <c r="K440" s="160"/>
      <c r="L440" s="160"/>
      <c r="M440" s="160"/>
      <c r="N440" s="159"/>
      <c r="O440" s="159"/>
      <c r="P440" s="159"/>
      <c r="Q440" s="159"/>
      <c r="R440" s="160"/>
      <c r="S440" s="160"/>
      <c r="T440" s="160"/>
      <c r="U440" s="160"/>
      <c r="V440" s="160"/>
      <c r="W440" s="160"/>
      <c r="X440" s="160"/>
      <c r="Y440" s="149"/>
      <c r="Z440" s="149"/>
      <c r="AA440" s="149"/>
      <c r="AB440" s="149"/>
      <c r="AC440" s="149"/>
      <c r="AD440" s="149"/>
      <c r="AE440" s="149"/>
      <c r="AF440" s="149"/>
      <c r="AG440" s="149" t="s">
        <v>177</v>
      </c>
      <c r="AH440" s="149">
        <v>5</v>
      </c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</row>
    <row r="441" spans="1:60" outlineLevel="1" x14ac:dyDescent="0.2">
      <c r="A441" s="156"/>
      <c r="B441" s="157"/>
      <c r="C441" s="188" t="s">
        <v>714</v>
      </c>
      <c r="D441" s="162"/>
      <c r="E441" s="163">
        <v>-80.319999999999993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49"/>
      <c r="Z441" s="149"/>
      <c r="AA441" s="149"/>
      <c r="AB441" s="149"/>
      <c r="AC441" s="149"/>
      <c r="AD441" s="149"/>
      <c r="AE441" s="149"/>
      <c r="AF441" s="149"/>
      <c r="AG441" s="149" t="s">
        <v>177</v>
      </c>
      <c r="AH441" s="149">
        <v>5</v>
      </c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</row>
    <row r="442" spans="1:60" outlineLevel="1" x14ac:dyDescent="0.2">
      <c r="A442" s="173">
        <v>186</v>
      </c>
      <c r="B442" s="174" t="s">
        <v>715</v>
      </c>
      <c r="C442" s="187" t="s">
        <v>716</v>
      </c>
      <c r="D442" s="175" t="s">
        <v>213</v>
      </c>
      <c r="E442" s="176">
        <v>502.95650000000001</v>
      </c>
      <c r="F442" s="177"/>
      <c r="G442" s="178">
        <f>ROUND(E442*F442,2)</f>
        <v>0</v>
      </c>
      <c r="H442" s="161"/>
      <c r="I442" s="160">
        <f>ROUND(E442*H442,2)</f>
        <v>0</v>
      </c>
      <c r="J442" s="161"/>
      <c r="K442" s="160">
        <f>ROUND(E442*J442,2)</f>
        <v>0</v>
      </c>
      <c r="L442" s="160">
        <v>21</v>
      </c>
      <c r="M442" s="160">
        <f>G442*(1+L442/100)</f>
        <v>0</v>
      </c>
      <c r="N442" s="159">
        <v>4.8000000000000001E-4</v>
      </c>
      <c r="O442" s="159">
        <f>ROUND(E442*N442,2)</f>
        <v>0.24</v>
      </c>
      <c r="P442" s="159">
        <v>0</v>
      </c>
      <c r="Q442" s="159">
        <f>ROUND(E442*P442,2)</f>
        <v>0</v>
      </c>
      <c r="R442" s="160"/>
      <c r="S442" s="160" t="s">
        <v>173</v>
      </c>
      <c r="T442" s="160" t="s">
        <v>173</v>
      </c>
      <c r="U442" s="160">
        <v>0.10902000000000001</v>
      </c>
      <c r="V442" s="160">
        <f>ROUND(E442*U442,2)</f>
        <v>54.83</v>
      </c>
      <c r="W442" s="160"/>
      <c r="X442" s="160" t="s">
        <v>174</v>
      </c>
      <c r="Y442" s="149"/>
      <c r="Z442" s="149"/>
      <c r="AA442" s="149"/>
      <c r="AB442" s="149"/>
      <c r="AC442" s="149"/>
      <c r="AD442" s="149"/>
      <c r="AE442" s="149"/>
      <c r="AF442" s="149"/>
      <c r="AG442" s="149" t="s">
        <v>175</v>
      </c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</row>
    <row r="443" spans="1:60" outlineLevel="1" x14ac:dyDescent="0.2">
      <c r="A443" s="156"/>
      <c r="B443" s="157"/>
      <c r="C443" s="188" t="s">
        <v>717</v>
      </c>
      <c r="D443" s="162"/>
      <c r="E443" s="163">
        <v>502.95650000000001</v>
      </c>
      <c r="F443" s="160"/>
      <c r="G443" s="160"/>
      <c r="H443" s="160"/>
      <c r="I443" s="160"/>
      <c r="J443" s="160"/>
      <c r="K443" s="160"/>
      <c r="L443" s="160"/>
      <c r="M443" s="160"/>
      <c r="N443" s="159"/>
      <c r="O443" s="159"/>
      <c r="P443" s="159"/>
      <c r="Q443" s="159"/>
      <c r="R443" s="160"/>
      <c r="S443" s="160"/>
      <c r="T443" s="160"/>
      <c r="U443" s="160"/>
      <c r="V443" s="160"/>
      <c r="W443" s="160"/>
      <c r="X443" s="160"/>
      <c r="Y443" s="149"/>
      <c r="Z443" s="149"/>
      <c r="AA443" s="149"/>
      <c r="AB443" s="149"/>
      <c r="AC443" s="149"/>
      <c r="AD443" s="149"/>
      <c r="AE443" s="149"/>
      <c r="AF443" s="149"/>
      <c r="AG443" s="149" t="s">
        <v>177</v>
      </c>
      <c r="AH443" s="149">
        <v>5</v>
      </c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</row>
    <row r="444" spans="1:60" x14ac:dyDescent="0.2">
      <c r="A444" s="166" t="s">
        <v>168</v>
      </c>
      <c r="B444" s="167" t="s">
        <v>138</v>
      </c>
      <c r="C444" s="186" t="s">
        <v>139</v>
      </c>
      <c r="D444" s="168"/>
      <c r="E444" s="169"/>
      <c r="F444" s="170"/>
      <c r="G444" s="171">
        <f>SUMIF(AG445:AG451,"&lt;&gt;NOR",G445:G451)</f>
        <v>0</v>
      </c>
      <c r="H444" s="165"/>
      <c r="I444" s="165">
        <f>SUM(I445:I451)</f>
        <v>0</v>
      </c>
      <c r="J444" s="165"/>
      <c r="K444" s="165">
        <f>SUM(K445:K451)</f>
        <v>0</v>
      </c>
      <c r="L444" s="165"/>
      <c r="M444" s="165">
        <f>SUM(M445:M451)</f>
        <v>0</v>
      </c>
      <c r="N444" s="164"/>
      <c r="O444" s="164">
        <f>SUM(O445:O451)</f>
        <v>0</v>
      </c>
      <c r="P444" s="164"/>
      <c r="Q444" s="164">
        <f>SUM(Q445:Q451)</f>
        <v>0</v>
      </c>
      <c r="R444" s="165"/>
      <c r="S444" s="165"/>
      <c r="T444" s="165"/>
      <c r="U444" s="165"/>
      <c r="V444" s="165">
        <f>SUM(V445:V451)</f>
        <v>146.56</v>
      </c>
      <c r="W444" s="165"/>
      <c r="X444" s="165"/>
      <c r="AG444" t="s">
        <v>169</v>
      </c>
    </row>
    <row r="445" spans="1:60" ht="22.5" outlineLevel="1" x14ac:dyDescent="0.2">
      <c r="A445" s="173">
        <v>187</v>
      </c>
      <c r="B445" s="174" t="s">
        <v>718</v>
      </c>
      <c r="C445" s="187" t="s">
        <v>719</v>
      </c>
      <c r="D445" s="175" t="s">
        <v>199</v>
      </c>
      <c r="E445" s="176">
        <v>1.41</v>
      </c>
      <c r="F445" s="177"/>
      <c r="G445" s="178">
        <f>ROUND(E445*F445,2)</f>
        <v>0</v>
      </c>
      <c r="H445" s="161"/>
      <c r="I445" s="160">
        <f>ROUND(E445*H445,2)</f>
        <v>0</v>
      </c>
      <c r="J445" s="161"/>
      <c r="K445" s="160">
        <f>ROUND(E445*J445,2)</f>
        <v>0</v>
      </c>
      <c r="L445" s="160">
        <v>21</v>
      </c>
      <c r="M445" s="160">
        <f>G445*(1+L445/100)</f>
        <v>0</v>
      </c>
      <c r="N445" s="159">
        <v>0</v>
      </c>
      <c r="O445" s="159">
        <f>ROUND(E445*N445,2)</f>
        <v>0</v>
      </c>
      <c r="P445" s="159">
        <v>0</v>
      </c>
      <c r="Q445" s="159">
        <f>ROUND(E445*P445,2)</f>
        <v>0</v>
      </c>
      <c r="R445" s="160"/>
      <c r="S445" s="160" t="s">
        <v>173</v>
      </c>
      <c r="T445" s="160" t="s">
        <v>173</v>
      </c>
      <c r="U445" s="160">
        <v>0</v>
      </c>
      <c r="V445" s="160">
        <f>ROUND(E445*U445,2)</f>
        <v>0</v>
      </c>
      <c r="W445" s="160"/>
      <c r="X445" s="160" t="s">
        <v>174</v>
      </c>
      <c r="Y445" s="149"/>
      <c r="Z445" s="149"/>
      <c r="AA445" s="149"/>
      <c r="AB445" s="149"/>
      <c r="AC445" s="149"/>
      <c r="AD445" s="149"/>
      <c r="AE445" s="149"/>
      <c r="AF445" s="149"/>
      <c r="AG445" s="149" t="s">
        <v>175</v>
      </c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</row>
    <row r="446" spans="1:60" outlineLevel="1" x14ac:dyDescent="0.2">
      <c r="A446" s="156"/>
      <c r="B446" s="157"/>
      <c r="C446" s="188" t="s">
        <v>720</v>
      </c>
      <c r="D446" s="162"/>
      <c r="E446" s="163">
        <v>1.41</v>
      </c>
      <c r="F446" s="160"/>
      <c r="G446" s="160"/>
      <c r="H446" s="160"/>
      <c r="I446" s="160"/>
      <c r="J446" s="160"/>
      <c r="K446" s="160"/>
      <c r="L446" s="160"/>
      <c r="M446" s="160"/>
      <c r="N446" s="159"/>
      <c r="O446" s="159"/>
      <c r="P446" s="159"/>
      <c r="Q446" s="159"/>
      <c r="R446" s="160"/>
      <c r="S446" s="160"/>
      <c r="T446" s="160"/>
      <c r="U446" s="160"/>
      <c r="V446" s="160"/>
      <c r="W446" s="160"/>
      <c r="X446" s="160"/>
      <c r="Y446" s="149"/>
      <c r="Z446" s="149"/>
      <c r="AA446" s="149"/>
      <c r="AB446" s="149"/>
      <c r="AC446" s="149"/>
      <c r="AD446" s="149"/>
      <c r="AE446" s="149"/>
      <c r="AF446" s="149"/>
      <c r="AG446" s="149" t="s">
        <v>177</v>
      </c>
      <c r="AH446" s="149">
        <v>0</v>
      </c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</row>
    <row r="447" spans="1:60" outlineLevel="1" x14ac:dyDescent="0.2">
      <c r="A447" s="179">
        <v>188</v>
      </c>
      <c r="B447" s="180" t="s">
        <v>721</v>
      </c>
      <c r="C447" s="189" t="s">
        <v>722</v>
      </c>
      <c r="D447" s="181" t="s">
        <v>199</v>
      </c>
      <c r="E447" s="182">
        <v>89.255970000000005</v>
      </c>
      <c r="F447" s="183"/>
      <c r="G447" s="184">
        <f>ROUND(E447*F447,2)</f>
        <v>0</v>
      </c>
      <c r="H447" s="161"/>
      <c r="I447" s="160">
        <f>ROUND(E447*H447,2)</f>
        <v>0</v>
      </c>
      <c r="J447" s="161"/>
      <c r="K447" s="160">
        <f>ROUND(E447*J447,2)</f>
        <v>0</v>
      </c>
      <c r="L447" s="160">
        <v>21</v>
      </c>
      <c r="M447" s="160">
        <f>G447*(1+L447/100)</f>
        <v>0</v>
      </c>
      <c r="N447" s="159">
        <v>0</v>
      </c>
      <c r="O447" s="159">
        <f>ROUND(E447*N447,2)</f>
        <v>0</v>
      </c>
      <c r="P447" s="159">
        <v>0</v>
      </c>
      <c r="Q447" s="159">
        <f>ROUND(E447*P447,2)</f>
        <v>0</v>
      </c>
      <c r="R447" s="160"/>
      <c r="S447" s="160" t="s">
        <v>173</v>
      </c>
      <c r="T447" s="160" t="s">
        <v>173</v>
      </c>
      <c r="U447" s="160">
        <v>0.49</v>
      </c>
      <c r="V447" s="160">
        <f>ROUND(E447*U447,2)</f>
        <v>43.74</v>
      </c>
      <c r="W447" s="160"/>
      <c r="X447" s="160" t="s">
        <v>723</v>
      </c>
      <c r="Y447" s="149"/>
      <c r="Z447" s="149"/>
      <c r="AA447" s="149"/>
      <c r="AB447" s="149"/>
      <c r="AC447" s="149"/>
      <c r="AD447" s="149"/>
      <c r="AE447" s="149"/>
      <c r="AF447" s="149"/>
      <c r="AG447" s="149" t="s">
        <v>724</v>
      </c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</row>
    <row r="448" spans="1:60" outlineLevel="1" x14ac:dyDescent="0.2">
      <c r="A448" s="179">
        <v>189</v>
      </c>
      <c r="B448" s="180" t="s">
        <v>725</v>
      </c>
      <c r="C448" s="189" t="s">
        <v>726</v>
      </c>
      <c r="D448" s="181" t="s">
        <v>199</v>
      </c>
      <c r="E448" s="182">
        <v>1249.58356</v>
      </c>
      <c r="F448" s="183"/>
      <c r="G448" s="184">
        <f>ROUND(E448*F448,2)</f>
        <v>0</v>
      </c>
      <c r="H448" s="161"/>
      <c r="I448" s="160">
        <f>ROUND(E448*H448,2)</f>
        <v>0</v>
      </c>
      <c r="J448" s="161"/>
      <c r="K448" s="160">
        <f>ROUND(E448*J448,2)</f>
        <v>0</v>
      </c>
      <c r="L448" s="160">
        <v>21</v>
      </c>
      <c r="M448" s="160">
        <f>G448*(1+L448/100)</f>
        <v>0</v>
      </c>
      <c r="N448" s="159">
        <v>0</v>
      </c>
      <c r="O448" s="159">
        <f>ROUND(E448*N448,2)</f>
        <v>0</v>
      </c>
      <c r="P448" s="159">
        <v>0</v>
      </c>
      <c r="Q448" s="159">
        <f>ROUND(E448*P448,2)</f>
        <v>0</v>
      </c>
      <c r="R448" s="160"/>
      <c r="S448" s="160" t="s">
        <v>173</v>
      </c>
      <c r="T448" s="160" t="s">
        <v>173</v>
      </c>
      <c r="U448" s="160">
        <v>0</v>
      </c>
      <c r="V448" s="160">
        <f>ROUND(E448*U448,2)</f>
        <v>0</v>
      </c>
      <c r="W448" s="160"/>
      <c r="X448" s="160" t="s">
        <v>723</v>
      </c>
      <c r="Y448" s="149"/>
      <c r="Z448" s="149"/>
      <c r="AA448" s="149"/>
      <c r="AB448" s="149"/>
      <c r="AC448" s="149"/>
      <c r="AD448" s="149"/>
      <c r="AE448" s="149"/>
      <c r="AF448" s="149"/>
      <c r="AG448" s="149" t="s">
        <v>724</v>
      </c>
      <c r="AH448" s="149"/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</row>
    <row r="449" spans="1:60" outlineLevel="1" x14ac:dyDescent="0.2">
      <c r="A449" s="179">
        <v>190</v>
      </c>
      <c r="B449" s="180" t="s">
        <v>727</v>
      </c>
      <c r="C449" s="189" t="s">
        <v>728</v>
      </c>
      <c r="D449" s="181" t="s">
        <v>199</v>
      </c>
      <c r="E449" s="182">
        <v>89.255970000000005</v>
      </c>
      <c r="F449" s="183"/>
      <c r="G449" s="184">
        <f>ROUND(E449*F449,2)</f>
        <v>0</v>
      </c>
      <c r="H449" s="161"/>
      <c r="I449" s="160">
        <f>ROUND(E449*H449,2)</f>
        <v>0</v>
      </c>
      <c r="J449" s="161"/>
      <c r="K449" s="160">
        <f>ROUND(E449*J449,2)</f>
        <v>0</v>
      </c>
      <c r="L449" s="160">
        <v>21</v>
      </c>
      <c r="M449" s="160">
        <f>G449*(1+L449/100)</f>
        <v>0</v>
      </c>
      <c r="N449" s="159">
        <v>0</v>
      </c>
      <c r="O449" s="159">
        <f>ROUND(E449*N449,2)</f>
        <v>0</v>
      </c>
      <c r="P449" s="159">
        <v>0</v>
      </c>
      <c r="Q449" s="159">
        <f>ROUND(E449*P449,2)</f>
        <v>0</v>
      </c>
      <c r="R449" s="160"/>
      <c r="S449" s="160" t="s">
        <v>173</v>
      </c>
      <c r="T449" s="160" t="s">
        <v>173</v>
      </c>
      <c r="U449" s="160">
        <v>0.94199999999999995</v>
      </c>
      <c r="V449" s="160">
        <f>ROUND(E449*U449,2)</f>
        <v>84.08</v>
      </c>
      <c r="W449" s="160"/>
      <c r="X449" s="160" t="s">
        <v>723</v>
      </c>
      <c r="Y449" s="149"/>
      <c r="Z449" s="149"/>
      <c r="AA449" s="149"/>
      <c r="AB449" s="149"/>
      <c r="AC449" s="149"/>
      <c r="AD449" s="149"/>
      <c r="AE449" s="149"/>
      <c r="AF449" s="149"/>
      <c r="AG449" s="149" t="s">
        <v>724</v>
      </c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</row>
    <row r="450" spans="1:60" outlineLevel="1" x14ac:dyDescent="0.2">
      <c r="A450" s="179">
        <v>191</v>
      </c>
      <c r="B450" s="180" t="s">
        <v>729</v>
      </c>
      <c r="C450" s="189" t="s">
        <v>730</v>
      </c>
      <c r="D450" s="181" t="s">
        <v>199</v>
      </c>
      <c r="E450" s="182">
        <v>178.51194000000001</v>
      </c>
      <c r="F450" s="183"/>
      <c r="G450" s="184">
        <f>ROUND(E450*F450,2)</f>
        <v>0</v>
      </c>
      <c r="H450" s="161"/>
      <c r="I450" s="160">
        <f>ROUND(E450*H450,2)</f>
        <v>0</v>
      </c>
      <c r="J450" s="161"/>
      <c r="K450" s="160">
        <f>ROUND(E450*J450,2)</f>
        <v>0</v>
      </c>
      <c r="L450" s="160">
        <v>21</v>
      </c>
      <c r="M450" s="160">
        <f>G450*(1+L450/100)</f>
        <v>0</v>
      </c>
      <c r="N450" s="159">
        <v>0</v>
      </c>
      <c r="O450" s="159">
        <f>ROUND(E450*N450,2)</f>
        <v>0</v>
      </c>
      <c r="P450" s="159">
        <v>0</v>
      </c>
      <c r="Q450" s="159">
        <f>ROUND(E450*P450,2)</f>
        <v>0</v>
      </c>
      <c r="R450" s="160"/>
      <c r="S450" s="160" t="s">
        <v>173</v>
      </c>
      <c r="T450" s="160" t="s">
        <v>173</v>
      </c>
      <c r="U450" s="160">
        <v>0.105</v>
      </c>
      <c r="V450" s="160">
        <f>ROUND(E450*U450,2)</f>
        <v>18.739999999999998</v>
      </c>
      <c r="W450" s="160"/>
      <c r="X450" s="160" t="s">
        <v>723</v>
      </c>
      <c r="Y450" s="149"/>
      <c r="Z450" s="149"/>
      <c r="AA450" s="149"/>
      <c r="AB450" s="149"/>
      <c r="AC450" s="149"/>
      <c r="AD450" s="149"/>
      <c r="AE450" s="149"/>
      <c r="AF450" s="149"/>
      <c r="AG450" s="149" t="s">
        <v>724</v>
      </c>
      <c r="AH450" s="149"/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</row>
    <row r="451" spans="1:60" ht="22.5" outlineLevel="1" x14ac:dyDescent="0.2">
      <c r="A451" s="179">
        <v>192</v>
      </c>
      <c r="B451" s="180" t="s">
        <v>731</v>
      </c>
      <c r="C451" s="189" t="s">
        <v>732</v>
      </c>
      <c r="D451" s="181" t="s">
        <v>199</v>
      </c>
      <c r="E451" s="182">
        <v>89.255970000000005</v>
      </c>
      <c r="F451" s="183"/>
      <c r="G451" s="184">
        <f>ROUND(E451*F451,2)</f>
        <v>0</v>
      </c>
      <c r="H451" s="161"/>
      <c r="I451" s="160">
        <f>ROUND(E451*H451,2)</f>
        <v>0</v>
      </c>
      <c r="J451" s="161"/>
      <c r="K451" s="160">
        <f>ROUND(E451*J451,2)</f>
        <v>0</v>
      </c>
      <c r="L451" s="160">
        <v>21</v>
      </c>
      <c r="M451" s="160">
        <f>G451*(1+L451/100)</f>
        <v>0</v>
      </c>
      <c r="N451" s="159">
        <v>0</v>
      </c>
      <c r="O451" s="159">
        <f>ROUND(E451*N451,2)</f>
        <v>0</v>
      </c>
      <c r="P451" s="159">
        <v>0</v>
      </c>
      <c r="Q451" s="159">
        <f>ROUND(E451*P451,2)</f>
        <v>0</v>
      </c>
      <c r="R451" s="160"/>
      <c r="S451" s="160" t="s">
        <v>173</v>
      </c>
      <c r="T451" s="160" t="s">
        <v>173</v>
      </c>
      <c r="U451" s="160">
        <v>0</v>
      </c>
      <c r="V451" s="160">
        <f>ROUND(E451*U451,2)</f>
        <v>0</v>
      </c>
      <c r="W451" s="160"/>
      <c r="X451" s="160" t="s">
        <v>723</v>
      </c>
      <c r="Y451" s="149"/>
      <c r="Z451" s="149"/>
      <c r="AA451" s="149"/>
      <c r="AB451" s="149"/>
      <c r="AC451" s="149"/>
      <c r="AD451" s="149"/>
      <c r="AE451" s="149"/>
      <c r="AF451" s="149"/>
      <c r="AG451" s="149" t="s">
        <v>724</v>
      </c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</row>
    <row r="452" spans="1:60" x14ac:dyDescent="0.2">
      <c r="A452" s="166" t="s">
        <v>168</v>
      </c>
      <c r="B452" s="167" t="s">
        <v>141</v>
      </c>
      <c r="C452" s="186" t="s">
        <v>30</v>
      </c>
      <c r="D452" s="168"/>
      <c r="E452" s="169"/>
      <c r="F452" s="170"/>
      <c r="G452" s="171">
        <f>SUMIF(AG453:AG453,"&lt;&gt;NOR",G453:G453)</f>
        <v>0</v>
      </c>
      <c r="H452" s="165"/>
      <c r="I452" s="165">
        <f>SUM(I453:I453)</f>
        <v>0</v>
      </c>
      <c r="J452" s="165"/>
      <c r="K452" s="165">
        <f>SUM(K453:K453)</f>
        <v>0</v>
      </c>
      <c r="L452" s="165"/>
      <c r="M452" s="165">
        <f>SUM(M453:M453)</f>
        <v>0</v>
      </c>
      <c r="N452" s="164"/>
      <c r="O452" s="164">
        <f>SUM(O453:O453)</f>
        <v>0</v>
      </c>
      <c r="P452" s="164"/>
      <c r="Q452" s="164">
        <f>SUM(Q453:Q453)</f>
        <v>0</v>
      </c>
      <c r="R452" s="165"/>
      <c r="S452" s="165"/>
      <c r="T452" s="165"/>
      <c r="U452" s="165"/>
      <c r="V452" s="165">
        <f>SUM(V453:V453)</f>
        <v>0</v>
      </c>
      <c r="W452" s="165"/>
      <c r="X452" s="165"/>
      <c r="AG452" t="s">
        <v>169</v>
      </c>
    </row>
    <row r="453" spans="1:60" outlineLevel="1" x14ac:dyDescent="0.2">
      <c r="A453" s="173">
        <v>193</v>
      </c>
      <c r="B453" s="174" t="s">
        <v>733</v>
      </c>
      <c r="C453" s="187" t="s">
        <v>734</v>
      </c>
      <c r="D453" s="175" t="s">
        <v>735</v>
      </c>
      <c r="E453" s="176">
        <v>1</v>
      </c>
      <c r="F453" s="177"/>
      <c r="G453" s="178">
        <f>ROUND(E453*F453,2)</f>
        <v>0</v>
      </c>
      <c r="H453" s="161"/>
      <c r="I453" s="160">
        <f>ROUND(E453*H453,2)</f>
        <v>0</v>
      </c>
      <c r="J453" s="161"/>
      <c r="K453" s="160">
        <f>ROUND(E453*J453,2)</f>
        <v>0</v>
      </c>
      <c r="L453" s="160">
        <v>21</v>
      </c>
      <c r="M453" s="160">
        <f>G453*(1+L453/100)</f>
        <v>0</v>
      </c>
      <c r="N453" s="159">
        <v>0</v>
      </c>
      <c r="O453" s="159">
        <f>ROUND(E453*N453,2)</f>
        <v>0</v>
      </c>
      <c r="P453" s="159">
        <v>0</v>
      </c>
      <c r="Q453" s="159">
        <f>ROUND(E453*P453,2)</f>
        <v>0</v>
      </c>
      <c r="R453" s="160"/>
      <c r="S453" s="160" t="s">
        <v>173</v>
      </c>
      <c r="T453" s="160" t="s">
        <v>317</v>
      </c>
      <c r="U453" s="160">
        <v>0</v>
      </c>
      <c r="V453" s="160">
        <f>ROUND(E453*U453,2)</f>
        <v>0</v>
      </c>
      <c r="W453" s="160"/>
      <c r="X453" s="160" t="s">
        <v>736</v>
      </c>
      <c r="Y453" s="149"/>
      <c r="Z453" s="149"/>
      <c r="AA453" s="149"/>
      <c r="AB453" s="149"/>
      <c r="AC453" s="149"/>
      <c r="AD453" s="149"/>
      <c r="AE453" s="149"/>
      <c r="AF453" s="149"/>
      <c r="AG453" s="149" t="s">
        <v>737</v>
      </c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</row>
    <row r="454" spans="1:60" x14ac:dyDescent="0.2">
      <c r="A454" s="3"/>
      <c r="B454" s="4"/>
      <c r="C454" s="191"/>
      <c r="D454" s="6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AE454">
        <v>15</v>
      </c>
      <c r="AF454">
        <v>21</v>
      </c>
      <c r="AG454" t="s">
        <v>155</v>
      </c>
    </row>
    <row r="455" spans="1:60" x14ac:dyDescent="0.2">
      <c r="A455" s="152"/>
      <c r="B455" s="153" t="s">
        <v>31</v>
      </c>
      <c r="C455" s="192"/>
      <c r="D455" s="154"/>
      <c r="E455" s="155"/>
      <c r="F455" s="155"/>
      <c r="G455" s="172">
        <f>G8+G31+G50+G53+G56+G92+G95+G105+G116+G119+G127+G159+G161+G169+G186+G211+G254+G263+G267+G304+G330+G345+G349+G352+G389+G404+G408+G411+G428+G433+G444+G452</f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AE455">
        <f>SUMIF(L7:L453,AE454,G7:G453)</f>
        <v>0</v>
      </c>
      <c r="AF455">
        <f>SUMIF(L7:L453,AF454,G7:G453)</f>
        <v>0</v>
      </c>
      <c r="AG455" t="s">
        <v>738</v>
      </c>
    </row>
    <row r="456" spans="1:60" x14ac:dyDescent="0.2">
      <c r="A456" s="3"/>
      <c r="B456" s="4"/>
      <c r="C456" s="191"/>
      <c r="D456" s="6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60" x14ac:dyDescent="0.2">
      <c r="A457" s="3"/>
      <c r="B457" s="4"/>
      <c r="C457" s="191"/>
      <c r="D457" s="6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60" x14ac:dyDescent="0.2">
      <c r="A458" s="269" t="s">
        <v>739</v>
      </c>
      <c r="B458" s="269"/>
      <c r="C458" s="270"/>
      <c r="D458" s="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60" x14ac:dyDescent="0.2">
      <c r="A459" s="250"/>
      <c r="B459" s="251"/>
      <c r="C459" s="252"/>
      <c r="D459" s="251"/>
      <c r="E459" s="251"/>
      <c r="F459" s="251"/>
      <c r="G459" s="25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AG459" t="s">
        <v>740</v>
      </c>
    </row>
    <row r="460" spans="1:60" x14ac:dyDescent="0.2">
      <c r="A460" s="254"/>
      <c r="B460" s="255"/>
      <c r="C460" s="256"/>
      <c r="D460" s="255"/>
      <c r="E460" s="255"/>
      <c r="F460" s="255"/>
      <c r="G460" s="25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60" x14ac:dyDescent="0.2">
      <c r="A461" s="254"/>
      <c r="B461" s="255"/>
      <c r="C461" s="256"/>
      <c r="D461" s="255"/>
      <c r="E461" s="255"/>
      <c r="F461" s="255"/>
      <c r="G461" s="25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60" x14ac:dyDescent="0.2">
      <c r="A462" s="254"/>
      <c r="B462" s="255"/>
      <c r="C462" s="256"/>
      <c r="D462" s="255"/>
      <c r="E462" s="255"/>
      <c r="F462" s="255"/>
      <c r="G462" s="25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60" x14ac:dyDescent="0.2">
      <c r="A463" s="258"/>
      <c r="B463" s="259"/>
      <c r="C463" s="260"/>
      <c r="D463" s="259"/>
      <c r="E463" s="259"/>
      <c r="F463" s="259"/>
      <c r="G463" s="26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60" x14ac:dyDescent="0.2">
      <c r="A464" s="3"/>
      <c r="B464" s="4"/>
      <c r="C464" s="191"/>
      <c r="D464" s="6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3:33" x14ac:dyDescent="0.2">
      <c r="C465" s="193"/>
      <c r="D465" s="10"/>
      <c r="AG465" t="s">
        <v>741</v>
      </c>
    </row>
    <row r="466" spans="3:33" x14ac:dyDescent="0.2">
      <c r="D466" s="10"/>
    </row>
    <row r="467" spans="3:33" x14ac:dyDescent="0.2">
      <c r="D467" s="10"/>
    </row>
    <row r="468" spans="3:33" x14ac:dyDescent="0.2">
      <c r="D468" s="10"/>
    </row>
    <row r="469" spans="3:33" x14ac:dyDescent="0.2">
      <c r="D469" s="10"/>
    </row>
    <row r="470" spans="3:33" x14ac:dyDescent="0.2">
      <c r="D470" s="10"/>
    </row>
    <row r="471" spans="3:33" x14ac:dyDescent="0.2">
      <c r="D471" s="10"/>
    </row>
    <row r="472" spans="3:33" x14ac:dyDescent="0.2">
      <c r="D472" s="10"/>
    </row>
    <row r="473" spans="3:33" x14ac:dyDescent="0.2">
      <c r="D473" s="10"/>
    </row>
    <row r="474" spans="3:33" x14ac:dyDescent="0.2">
      <c r="D474" s="10"/>
    </row>
    <row r="475" spans="3:33" x14ac:dyDescent="0.2">
      <c r="D475" s="10"/>
    </row>
    <row r="476" spans="3:33" x14ac:dyDescent="0.2">
      <c r="D476" s="10"/>
    </row>
    <row r="477" spans="3:33" x14ac:dyDescent="0.2">
      <c r="D477" s="10"/>
    </row>
    <row r="478" spans="3:33" x14ac:dyDescent="0.2">
      <c r="D478" s="10"/>
    </row>
    <row r="479" spans="3:33" x14ac:dyDescent="0.2">
      <c r="D479" s="10"/>
    </row>
    <row r="480" spans="3:33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459:G463"/>
    <mergeCell ref="A1:G1"/>
    <mergeCell ref="C2:G2"/>
    <mergeCell ref="C3:G3"/>
    <mergeCell ref="C4:G4"/>
    <mergeCell ref="A458:C45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9B81-2AF6-4341-B6EF-72B40486C79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143</v>
      </c>
    </row>
    <row r="2" spans="1:60" ht="24.95" customHeight="1" x14ac:dyDescent="0.2">
      <c r="A2" s="141" t="s">
        <v>8</v>
      </c>
      <c r="B2" s="49" t="s">
        <v>43</v>
      </c>
      <c r="C2" s="263" t="s">
        <v>44</v>
      </c>
      <c r="D2" s="264"/>
      <c r="E2" s="264"/>
      <c r="F2" s="264"/>
      <c r="G2" s="265"/>
      <c r="AG2" t="s">
        <v>144</v>
      </c>
    </row>
    <row r="3" spans="1:60" ht="24.95" customHeight="1" x14ac:dyDescent="0.2">
      <c r="A3" s="141" t="s">
        <v>9</v>
      </c>
      <c r="B3" s="49" t="s">
        <v>55</v>
      </c>
      <c r="C3" s="263" t="s">
        <v>56</v>
      </c>
      <c r="D3" s="264"/>
      <c r="E3" s="264"/>
      <c r="F3" s="264"/>
      <c r="G3" s="265"/>
      <c r="AC3" s="123" t="s">
        <v>144</v>
      </c>
      <c r="AG3" t="s">
        <v>145</v>
      </c>
    </row>
    <row r="4" spans="1:60" ht="24.95" customHeight="1" x14ac:dyDescent="0.2">
      <c r="A4" s="142" t="s">
        <v>10</v>
      </c>
      <c r="B4" s="143" t="s">
        <v>57</v>
      </c>
      <c r="C4" s="266" t="s">
        <v>56</v>
      </c>
      <c r="D4" s="267"/>
      <c r="E4" s="267"/>
      <c r="F4" s="267"/>
      <c r="G4" s="268"/>
      <c r="AG4" t="s">
        <v>146</v>
      </c>
    </row>
    <row r="5" spans="1:60" x14ac:dyDescent="0.2">
      <c r="D5" s="10"/>
    </row>
    <row r="6" spans="1:60" ht="38.25" x14ac:dyDescent="0.2">
      <c r="A6" s="145" t="s">
        <v>147</v>
      </c>
      <c r="B6" s="147" t="s">
        <v>148</v>
      </c>
      <c r="C6" s="147" t="s">
        <v>149</v>
      </c>
      <c r="D6" s="146" t="s">
        <v>150</v>
      </c>
      <c r="E6" s="145" t="s">
        <v>151</v>
      </c>
      <c r="F6" s="144" t="s">
        <v>152</v>
      </c>
      <c r="G6" s="145" t="s">
        <v>31</v>
      </c>
      <c r="H6" s="148" t="s">
        <v>32</v>
      </c>
      <c r="I6" s="148" t="s">
        <v>153</v>
      </c>
      <c r="J6" s="148" t="s">
        <v>33</v>
      </c>
      <c r="K6" s="148" t="s">
        <v>154</v>
      </c>
      <c r="L6" s="148" t="s">
        <v>155</v>
      </c>
      <c r="M6" s="148" t="s">
        <v>156</v>
      </c>
      <c r="N6" s="148" t="s">
        <v>157</v>
      </c>
      <c r="O6" s="148" t="s">
        <v>158</v>
      </c>
      <c r="P6" s="148" t="s">
        <v>159</v>
      </c>
      <c r="Q6" s="148" t="s">
        <v>160</v>
      </c>
      <c r="R6" s="148" t="s">
        <v>161</v>
      </c>
      <c r="S6" s="148" t="s">
        <v>162</v>
      </c>
      <c r="T6" s="148" t="s">
        <v>163</v>
      </c>
      <c r="U6" s="148" t="s">
        <v>164</v>
      </c>
      <c r="V6" s="148" t="s">
        <v>165</v>
      </c>
      <c r="W6" s="148" t="s">
        <v>166</v>
      </c>
      <c r="X6" s="148" t="s">
        <v>167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168</v>
      </c>
      <c r="B8" s="167" t="s">
        <v>72</v>
      </c>
      <c r="C8" s="186" t="s">
        <v>73</v>
      </c>
      <c r="D8" s="168"/>
      <c r="E8" s="169"/>
      <c r="F8" s="170"/>
      <c r="G8" s="171">
        <f>SUMIF(AG9:AG25,"&lt;&gt;NOR",G9:G25)</f>
        <v>0</v>
      </c>
      <c r="H8" s="165"/>
      <c r="I8" s="165">
        <f>SUM(I9:I25)</f>
        <v>0</v>
      </c>
      <c r="J8" s="165"/>
      <c r="K8" s="165">
        <f>SUM(K9:K25)</f>
        <v>0</v>
      </c>
      <c r="L8" s="165"/>
      <c r="M8" s="165">
        <f>SUM(M9:M25)</f>
        <v>0</v>
      </c>
      <c r="N8" s="164"/>
      <c r="O8" s="164">
        <f>SUM(O9:O25)</f>
        <v>0</v>
      </c>
      <c r="P8" s="164"/>
      <c r="Q8" s="164">
        <f>SUM(Q9:Q25)</f>
        <v>0</v>
      </c>
      <c r="R8" s="165"/>
      <c r="S8" s="165"/>
      <c r="T8" s="165"/>
      <c r="U8" s="165"/>
      <c r="V8" s="165">
        <f>SUM(V9:V25)</f>
        <v>0</v>
      </c>
      <c r="W8" s="165"/>
      <c r="X8" s="165"/>
      <c r="AG8" t="s">
        <v>169</v>
      </c>
    </row>
    <row r="9" spans="1:60" outlineLevel="1" x14ac:dyDescent="0.2">
      <c r="A9" s="179">
        <v>1</v>
      </c>
      <c r="B9" s="180" t="s">
        <v>742</v>
      </c>
      <c r="C9" s="189" t="s">
        <v>743</v>
      </c>
      <c r="D9" s="181" t="s">
        <v>242</v>
      </c>
      <c r="E9" s="182">
        <v>15</v>
      </c>
      <c r="F9" s="183"/>
      <c r="G9" s="184">
        <f t="shared" ref="G9:G25" si="0">ROUND(E9*F9,2)</f>
        <v>0</v>
      </c>
      <c r="H9" s="161"/>
      <c r="I9" s="160">
        <f t="shared" ref="I9:I25" si="1">ROUND(E9*H9,2)</f>
        <v>0</v>
      </c>
      <c r="J9" s="161"/>
      <c r="K9" s="160">
        <f t="shared" ref="K9:K25" si="2">ROUND(E9*J9,2)</f>
        <v>0</v>
      </c>
      <c r="L9" s="160">
        <v>21</v>
      </c>
      <c r="M9" s="160">
        <f t="shared" ref="M9:M25" si="3">G9*(1+L9/100)</f>
        <v>0</v>
      </c>
      <c r="N9" s="159">
        <v>0</v>
      </c>
      <c r="O9" s="159">
        <f t="shared" ref="O9:O25" si="4">ROUND(E9*N9,2)</f>
        <v>0</v>
      </c>
      <c r="P9" s="159">
        <v>0</v>
      </c>
      <c r="Q9" s="159">
        <f t="shared" ref="Q9:Q25" si="5">ROUND(E9*P9,2)</f>
        <v>0</v>
      </c>
      <c r="R9" s="160"/>
      <c r="S9" s="160" t="s">
        <v>316</v>
      </c>
      <c r="T9" s="160" t="s">
        <v>317</v>
      </c>
      <c r="U9" s="160">
        <v>0</v>
      </c>
      <c r="V9" s="160">
        <f t="shared" ref="V9:V25" si="6">ROUND(E9*U9,2)</f>
        <v>0</v>
      </c>
      <c r="W9" s="160"/>
      <c r="X9" s="160" t="s">
        <v>174</v>
      </c>
      <c r="Y9" s="149"/>
      <c r="Z9" s="149"/>
      <c r="AA9" s="149"/>
      <c r="AB9" s="149"/>
      <c r="AC9" s="149"/>
      <c r="AD9" s="149"/>
      <c r="AE9" s="149"/>
      <c r="AF9" s="149"/>
      <c r="AG9" s="149" t="s">
        <v>744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79">
        <v>2</v>
      </c>
      <c r="B10" s="180" t="s">
        <v>745</v>
      </c>
      <c r="C10" s="189" t="s">
        <v>746</v>
      </c>
      <c r="D10" s="181" t="s">
        <v>747</v>
      </c>
      <c r="E10" s="182">
        <v>35</v>
      </c>
      <c r="F10" s="183"/>
      <c r="G10" s="184">
        <f t="shared" si="0"/>
        <v>0</v>
      </c>
      <c r="H10" s="161"/>
      <c r="I10" s="160">
        <f t="shared" si="1"/>
        <v>0</v>
      </c>
      <c r="J10" s="161"/>
      <c r="K10" s="160">
        <f t="shared" si="2"/>
        <v>0</v>
      </c>
      <c r="L10" s="160">
        <v>21</v>
      </c>
      <c r="M10" s="160">
        <f t="shared" si="3"/>
        <v>0</v>
      </c>
      <c r="N10" s="159">
        <v>0</v>
      </c>
      <c r="O10" s="159">
        <f t="shared" si="4"/>
        <v>0</v>
      </c>
      <c r="P10" s="159">
        <v>0</v>
      </c>
      <c r="Q10" s="159">
        <f t="shared" si="5"/>
        <v>0</v>
      </c>
      <c r="R10" s="160"/>
      <c r="S10" s="160" t="s">
        <v>316</v>
      </c>
      <c r="T10" s="160" t="s">
        <v>317</v>
      </c>
      <c r="U10" s="160">
        <v>0</v>
      </c>
      <c r="V10" s="160">
        <f t="shared" si="6"/>
        <v>0</v>
      </c>
      <c r="W10" s="160"/>
      <c r="X10" s="160" t="s">
        <v>174</v>
      </c>
      <c r="Y10" s="149"/>
      <c r="Z10" s="149"/>
      <c r="AA10" s="149"/>
      <c r="AB10" s="149"/>
      <c r="AC10" s="149"/>
      <c r="AD10" s="149"/>
      <c r="AE10" s="149"/>
      <c r="AF10" s="149"/>
      <c r="AG10" s="149" t="s">
        <v>744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9">
        <v>3</v>
      </c>
      <c r="B11" s="180" t="s">
        <v>748</v>
      </c>
      <c r="C11" s="189" t="s">
        <v>749</v>
      </c>
      <c r="D11" s="181" t="s">
        <v>747</v>
      </c>
      <c r="E11" s="182">
        <v>65</v>
      </c>
      <c r="F11" s="183"/>
      <c r="G11" s="184">
        <f t="shared" si="0"/>
        <v>0</v>
      </c>
      <c r="H11" s="161"/>
      <c r="I11" s="160">
        <f t="shared" si="1"/>
        <v>0</v>
      </c>
      <c r="J11" s="161"/>
      <c r="K11" s="160">
        <f t="shared" si="2"/>
        <v>0</v>
      </c>
      <c r="L11" s="160">
        <v>21</v>
      </c>
      <c r="M11" s="160">
        <f t="shared" si="3"/>
        <v>0</v>
      </c>
      <c r="N11" s="159">
        <v>0</v>
      </c>
      <c r="O11" s="159">
        <f t="shared" si="4"/>
        <v>0</v>
      </c>
      <c r="P11" s="159">
        <v>0</v>
      </c>
      <c r="Q11" s="159">
        <f t="shared" si="5"/>
        <v>0</v>
      </c>
      <c r="R11" s="160"/>
      <c r="S11" s="160" t="s">
        <v>316</v>
      </c>
      <c r="T11" s="160" t="s">
        <v>317</v>
      </c>
      <c r="U11" s="160">
        <v>0</v>
      </c>
      <c r="V11" s="160">
        <f t="shared" si="6"/>
        <v>0</v>
      </c>
      <c r="W11" s="160"/>
      <c r="X11" s="160" t="s">
        <v>174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744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9">
        <v>4</v>
      </c>
      <c r="B12" s="180" t="s">
        <v>750</v>
      </c>
      <c r="C12" s="189" t="s">
        <v>751</v>
      </c>
      <c r="D12" s="181" t="s">
        <v>747</v>
      </c>
      <c r="E12" s="182">
        <v>52</v>
      </c>
      <c r="F12" s="183"/>
      <c r="G12" s="184">
        <f t="shared" si="0"/>
        <v>0</v>
      </c>
      <c r="H12" s="161"/>
      <c r="I12" s="160">
        <f t="shared" si="1"/>
        <v>0</v>
      </c>
      <c r="J12" s="161"/>
      <c r="K12" s="160">
        <f t="shared" si="2"/>
        <v>0</v>
      </c>
      <c r="L12" s="160">
        <v>21</v>
      </c>
      <c r="M12" s="160">
        <f t="shared" si="3"/>
        <v>0</v>
      </c>
      <c r="N12" s="159">
        <v>0</v>
      </c>
      <c r="O12" s="159">
        <f t="shared" si="4"/>
        <v>0</v>
      </c>
      <c r="P12" s="159">
        <v>0</v>
      </c>
      <c r="Q12" s="159">
        <f t="shared" si="5"/>
        <v>0</v>
      </c>
      <c r="R12" s="160"/>
      <c r="S12" s="160" t="s">
        <v>316</v>
      </c>
      <c r="T12" s="160" t="s">
        <v>317</v>
      </c>
      <c r="U12" s="160">
        <v>0</v>
      </c>
      <c r="V12" s="160">
        <f t="shared" si="6"/>
        <v>0</v>
      </c>
      <c r="W12" s="160"/>
      <c r="X12" s="160" t="s">
        <v>174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744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9">
        <v>5</v>
      </c>
      <c r="B13" s="180" t="s">
        <v>752</v>
      </c>
      <c r="C13" s="189" t="s">
        <v>753</v>
      </c>
      <c r="D13" s="181" t="s">
        <v>747</v>
      </c>
      <c r="E13" s="182">
        <v>145</v>
      </c>
      <c r="F13" s="183"/>
      <c r="G13" s="184">
        <f t="shared" si="0"/>
        <v>0</v>
      </c>
      <c r="H13" s="161"/>
      <c r="I13" s="160">
        <f t="shared" si="1"/>
        <v>0</v>
      </c>
      <c r="J13" s="161"/>
      <c r="K13" s="160">
        <f t="shared" si="2"/>
        <v>0</v>
      </c>
      <c r="L13" s="160">
        <v>21</v>
      </c>
      <c r="M13" s="160">
        <f t="shared" si="3"/>
        <v>0</v>
      </c>
      <c r="N13" s="159">
        <v>0</v>
      </c>
      <c r="O13" s="159">
        <f t="shared" si="4"/>
        <v>0</v>
      </c>
      <c r="P13" s="159">
        <v>0</v>
      </c>
      <c r="Q13" s="159">
        <f t="shared" si="5"/>
        <v>0</v>
      </c>
      <c r="R13" s="160"/>
      <c r="S13" s="160" t="s">
        <v>316</v>
      </c>
      <c r="T13" s="160" t="s">
        <v>317</v>
      </c>
      <c r="U13" s="160">
        <v>0</v>
      </c>
      <c r="V13" s="160">
        <f t="shared" si="6"/>
        <v>0</v>
      </c>
      <c r="W13" s="160"/>
      <c r="X13" s="160" t="s">
        <v>174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744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9">
        <v>6</v>
      </c>
      <c r="B14" s="180" t="s">
        <v>754</v>
      </c>
      <c r="C14" s="189" t="s">
        <v>755</v>
      </c>
      <c r="D14" s="181" t="s">
        <v>172</v>
      </c>
      <c r="E14" s="182">
        <v>2</v>
      </c>
      <c r="F14" s="183"/>
      <c r="G14" s="184">
        <f t="shared" si="0"/>
        <v>0</v>
      </c>
      <c r="H14" s="161"/>
      <c r="I14" s="160">
        <f t="shared" si="1"/>
        <v>0</v>
      </c>
      <c r="J14" s="161"/>
      <c r="K14" s="160">
        <f t="shared" si="2"/>
        <v>0</v>
      </c>
      <c r="L14" s="160">
        <v>21</v>
      </c>
      <c r="M14" s="160">
        <f t="shared" si="3"/>
        <v>0</v>
      </c>
      <c r="N14" s="159">
        <v>0</v>
      </c>
      <c r="O14" s="159">
        <f t="shared" si="4"/>
        <v>0</v>
      </c>
      <c r="P14" s="159">
        <v>0</v>
      </c>
      <c r="Q14" s="159">
        <f t="shared" si="5"/>
        <v>0</v>
      </c>
      <c r="R14" s="160"/>
      <c r="S14" s="160" t="s">
        <v>316</v>
      </c>
      <c r="T14" s="160" t="s">
        <v>317</v>
      </c>
      <c r="U14" s="160">
        <v>0</v>
      </c>
      <c r="V14" s="160">
        <f t="shared" si="6"/>
        <v>0</v>
      </c>
      <c r="W14" s="160"/>
      <c r="X14" s="160" t="s">
        <v>174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744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9">
        <v>7</v>
      </c>
      <c r="B15" s="180" t="s">
        <v>756</v>
      </c>
      <c r="C15" s="189" t="s">
        <v>757</v>
      </c>
      <c r="D15" s="181" t="s">
        <v>242</v>
      </c>
      <c r="E15" s="182">
        <v>162</v>
      </c>
      <c r="F15" s="183"/>
      <c r="G15" s="184">
        <f t="shared" si="0"/>
        <v>0</v>
      </c>
      <c r="H15" s="161"/>
      <c r="I15" s="160">
        <f t="shared" si="1"/>
        <v>0</v>
      </c>
      <c r="J15" s="161"/>
      <c r="K15" s="160">
        <f t="shared" si="2"/>
        <v>0</v>
      </c>
      <c r="L15" s="160">
        <v>21</v>
      </c>
      <c r="M15" s="160">
        <f t="shared" si="3"/>
        <v>0</v>
      </c>
      <c r="N15" s="159">
        <v>0</v>
      </c>
      <c r="O15" s="159">
        <f t="shared" si="4"/>
        <v>0</v>
      </c>
      <c r="P15" s="159">
        <v>0</v>
      </c>
      <c r="Q15" s="159">
        <f t="shared" si="5"/>
        <v>0</v>
      </c>
      <c r="R15" s="160"/>
      <c r="S15" s="160" t="s">
        <v>316</v>
      </c>
      <c r="T15" s="160" t="s">
        <v>317</v>
      </c>
      <c r="U15" s="160">
        <v>0</v>
      </c>
      <c r="V15" s="160">
        <f t="shared" si="6"/>
        <v>0</v>
      </c>
      <c r="W15" s="160"/>
      <c r="X15" s="160" t="s">
        <v>174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744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9">
        <v>8</v>
      </c>
      <c r="B16" s="180" t="s">
        <v>758</v>
      </c>
      <c r="C16" s="189" t="s">
        <v>759</v>
      </c>
      <c r="D16" s="181" t="s">
        <v>242</v>
      </c>
      <c r="E16" s="182">
        <v>95</v>
      </c>
      <c r="F16" s="183"/>
      <c r="G16" s="184">
        <f t="shared" si="0"/>
        <v>0</v>
      </c>
      <c r="H16" s="161"/>
      <c r="I16" s="160">
        <f t="shared" si="1"/>
        <v>0</v>
      </c>
      <c r="J16" s="161"/>
      <c r="K16" s="160">
        <f t="shared" si="2"/>
        <v>0</v>
      </c>
      <c r="L16" s="160">
        <v>21</v>
      </c>
      <c r="M16" s="160">
        <f t="shared" si="3"/>
        <v>0</v>
      </c>
      <c r="N16" s="159">
        <v>0</v>
      </c>
      <c r="O16" s="159">
        <f t="shared" si="4"/>
        <v>0</v>
      </c>
      <c r="P16" s="159">
        <v>0</v>
      </c>
      <c r="Q16" s="159">
        <f t="shared" si="5"/>
        <v>0</v>
      </c>
      <c r="R16" s="160"/>
      <c r="S16" s="160" t="s">
        <v>316</v>
      </c>
      <c r="T16" s="160" t="s">
        <v>317</v>
      </c>
      <c r="U16" s="160">
        <v>0</v>
      </c>
      <c r="V16" s="160">
        <f t="shared" si="6"/>
        <v>0</v>
      </c>
      <c r="W16" s="160"/>
      <c r="X16" s="160" t="s">
        <v>174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744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9">
        <v>9</v>
      </c>
      <c r="B17" s="180" t="s">
        <v>760</v>
      </c>
      <c r="C17" s="189" t="s">
        <v>761</v>
      </c>
      <c r="D17" s="181" t="s">
        <v>242</v>
      </c>
      <c r="E17" s="182">
        <v>145</v>
      </c>
      <c r="F17" s="183"/>
      <c r="G17" s="184">
        <f t="shared" si="0"/>
        <v>0</v>
      </c>
      <c r="H17" s="161"/>
      <c r="I17" s="160">
        <f t="shared" si="1"/>
        <v>0</v>
      </c>
      <c r="J17" s="161"/>
      <c r="K17" s="160">
        <f t="shared" si="2"/>
        <v>0</v>
      </c>
      <c r="L17" s="160">
        <v>21</v>
      </c>
      <c r="M17" s="160">
        <f t="shared" si="3"/>
        <v>0</v>
      </c>
      <c r="N17" s="159">
        <v>0</v>
      </c>
      <c r="O17" s="159">
        <f t="shared" si="4"/>
        <v>0</v>
      </c>
      <c r="P17" s="159">
        <v>0</v>
      </c>
      <c r="Q17" s="159">
        <f t="shared" si="5"/>
        <v>0</v>
      </c>
      <c r="R17" s="160"/>
      <c r="S17" s="160" t="s">
        <v>316</v>
      </c>
      <c r="T17" s="160" t="s">
        <v>317</v>
      </c>
      <c r="U17" s="160">
        <v>0</v>
      </c>
      <c r="V17" s="160">
        <f t="shared" si="6"/>
        <v>0</v>
      </c>
      <c r="W17" s="160"/>
      <c r="X17" s="160" t="s">
        <v>174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744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9">
        <v>10</v>
      </c>
      <c r="B18" s="180" t="s">
        <v>762</v>
      </c>
      <c r="C18" s="189" t="s">
        <v>763</v>
      </c>
      <c r="D18" s="181" t="s">
        <v>242</v>
      </c>
      <c r="E18" s="182">
        <v>95</v>
      </c>
      <c r="F18" s="183"/>
      <c r="G18" s="184">
        <f t="shared" si="0"/>
        <v>0</v>
      </c>
      <c r="H18" s="161"/>
      <c r="I18" s="160">
        <f t="shared" si="1"/>
        <v>0</v>
      </c>
      <c r="J18" s="161"/>
      <c r="K18" s="160">
        <f t="shared" si="2"/>
        <v>0</v>
      </c>
      <c r="L18" s="160">
        <v>21</v>
      </c>
      <c r="M18" s="160">
        <f t="shared" si="3"/>
        <v>0</v>
      </c>
      <c r="N18" s="159">
        <v>0</v>
      </c>
      <c r="O18" s="159">
        <f t="shared" si="4"/>
        <v>0</v>
      </c>
      <c r="P18" s="159">
        <v>0</v>
      </c>
      <c r="Q18" s="159">
        <f t="shared" si="5"/>
        <v>0</v>
      </c>
      <c r="R18" s="160"/>
      <c r="S18" s="160" t="s">
        <v>316</v>
      </c>
      <c r="T18" s="160" t="s">
        <v>317</v>
      </c>
      <c r="U18" s="160">
        <v>0</v>
      </c>
      <c r="V18" s="160">
        <f t="shared" si="6"/>
        <v>0</v>
      </c>
      <c r="W18" s="160"/>
      <c r="X18" s="160" t="s">
        <v>174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744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9">
        <v>11</v>
      </c>
      <c r="B19" s="180" t="s">
        <v>764</v>
      </c>
      <c r="C19" s="189" t="s">
        <v>765</v>
      </c>
      <c r="D19" s="181" t="s">
        <v>199</v>
      </c>
      <c r="E19" s="182">
        <v>1.5</v>
      </c>
      <c r="F19" s="183"/>
      <c r="G19" s="184">
        <f t="shared" si="0"/>
        <v>0</v>
      </c>
      <c r="H19" s="161"/>
      <c r="I19" s="160">
        <f t="shared" si="1"/>
        <v>0</v>
      </c>
      <c r="J19" s="161"/>
      <c r="K19" s="160">
        <f t="shared" si="2"/>
        <v>0</v>
      </c>
      <c r="L19" s="160">
        <v>21</v>
      </c>
      <c r="M19" s="160">
        <f t="shared" si="3"/>
        <v>0</v>
      </c>
      <c r="N19" s="159">
        <v>0</v>
      </c>
      <c r="O19" s="159">
        <f t="shared" si="4"/>
        <v>0</v>
      </c>
      <c r="P19" s="159">
        <v>0</v>
      </c>
      <c r="Q19" s="159">
        <f t="shared" si="5"/>
        <v>0</v>
      </c>
      <c r="R19" s="160"/>
      <c r="S19" s="160" t="s">
        <v>316</v>
      </c>
      <c r="T19" s="160" t="s">
        <v>317</v>
      </c>
      <c r="U19" s="160">
        <v>0</v>
      </c>
      <c r="V19" s="160">
        <f t="shared" si="6"/>
        <v>0</v>
      </c>
      <c r="W19" s="160"/>
      <c r="X19" s="160" t="s">
        <v>174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744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9">
        <v>12</v>
      </c>
      <c r="B20" s="180" t="s">
        <v>766</v>
      </c>
      <c r="C20" s="189" t="s">
        <v>767</v>
      </c>
      <c r="D20" s="181" t="s">
        <v>199</v>
      </c>
      <c r="E20" s="182">
        <v>1.5</v>
      </c>
      <c r="F20" s="183"/>
      <c r="G20" s="184">
        <f t="shared" si="0"/>
        <v>0</v>
      </c>
      <c r="H20" s="161"/>
      <c r="I20" s="160">
        <f t="shared" si="1"/>
        <v>0</v>
      </c>
      <c r="J20" s="161"/>
      <c r="K20" s="160">
        <f t="shared" si="2"/>
        <v>0</v>
      </c>
      <c r="L20" s="160">
        <v>21</v>
      </c>
      <c r="M20" s="160">
        <f t="shared" si="3"/>
        <v>0</v>
      </c>
      <c r="N20" s="159">
        <v>0</v>
      </c>
      <c r="O20" s="159">
        <f t="shared" si="4"/>
        <v>0</v>
      </c>
      <c r="P20" s="159">
        <v>0</v>
      </c>
      <c r="Q20" s="159">
        <f t="shared" si="5"/>
        <v>0</v>
      </c>
      <c r="R20" s="160"/>
      <c r="S20" s="160" t="s">
        <v>316</v>
      </c>
      <c r="T20" s="160" t="s">
        <v>317</v>
      </c>
      <c r="U20" s="160">
        <v>0</v>
      </c>
      <c r="V20" s="160">
        <f t="shared" si="6"/>
        <v>0</v>
      </c>
      <c r="W20" s="160"/>
      <c r="X20" s="160" t="s">
        <v>174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744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9">
        <v>13</v>
      </c>
      <c r="B21" s="180" t="s">
        <v>768</v>
      </c>
      <c r="C21" s="189" t="s">
        <v>769</v>
      </c>
      <c r="D21" s="181" t="s">
        <v>747</v>
      </c>
      <c r="E21" s="182">
        <v>50</v>
      </c>
      <c r="F21" s="183"/>
      <c r="G21" s="184">
        <f t="shared" si="0"/>
        <v>0</v>
      </c>
      <c r="H21" s="161"/>
      <c r="I21" s="160">
        <f t="shared" si="1"/>
        <v>0</v>
      </c>
      <c r="J21" s="161"/>
      <c r="K21" s="160">
        <f t="shared" si="2"/>
        <v>0</v>
      </c>
      <c r="L21" s="160">
        <v>21</v>
      </c>
      <c r="M21" s="160">
        <f t="shared" si="3"/>
        <v>0</v>
      </c>
      <c r="N21" s="159">
        <v>0</v>
      </c>
      <c r="O21" s="159">
        <f t="shared" si="4"/>
        <v>0</v>
      </c>
      <c r="P21" s="159">
        <v>0</v>
      </c>
      <c r="Q21" s="159">
        <f t="shared" si="5"/>
        <v>0</v>
      </c>
      <c r="R21" s="160"/>
      <c r="S21" s="160" t="s">
        <v>316</v>
      </c>
      <c r="T21" s="160" t="s">
        <v>317</v>
      </c>
      <c r="U21" s="160">
        <v>0</v>
      </c>
      <c r="V21" s="160">
        <f t="shared" si="6"/>
        <v>0</v>
      </c>
      <c r="W21" s="160"/>
      <c r="X21" s="160" t="s">
        <v>174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744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9">
        <v>14</v>
      </c>
      <c r="B22" s="180" t="s">
        <v>770</v>
      </c>
      <c r="C22" s="189" t="s">
        <v>771</v>
      </c>
      <c r="D22" s="181" t="s">
        <v>747</v>
      </c>
      <c r="E22" s="182">
        <v>55</v>
      </c>
      <c r="F22" s="183"/>
      <c r="G22" s="184">
        <f t="shared" si="0"/>
        <v>0</v>
      </c>
      <c r="H22" s="161"/>
      <c r="I22" s="160">
        <f t="shared" si="1"/>
        <v>0</v>
      </c>
      <c r="J22" s="161"/>
      <c r="K22" s="160">
        <f t="shared" si="2"/>
        <v>0</v>
      </c>
      <c r="L22" s="160">
        <v>21</v>
      </c>
      <c r="M22" s="160">
        <f t="shared" si="3"/>
        <v>0</v>
      </c>
      <c r="N22" s="159">
        <v>0</v>
      </c>
      <c r="O22" s="159">
        <f t="shared" si="4"/>
        <v>0</v>
      </c>
      <c r="P22" s="159">
        <v>0</v>
      </c>
      <c r="Q22" s="159">
        <f t="shared" si="5"/>
        <v>0</v>
      </c>
      <c r="R22" s="160"/>
      <c r="S22" s="160" t="s">
        <v>316</v>
      </c>
      <c r="T22" s="160" t="s">
        <v>317</v>
      </c>
      <c r="U22" s="160">
        <v>0</v>
      </c>
      <c r="V22" s="160">
        <f t="shared" si="6"/>
        <v>0</v>
      </c>
      <c r="W22" s="160"/>
      <c r="X22" s="160" t="s">
        <v>174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744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79">
        <v>15</v>
      </c>
      <c r="B23" s="180" t="s">
        <v>772</v>
      </c>
      <c r="C23" s="189" t="s">
        <v>773</v>
      </c>
      <c r="D23" s="181" t="s">
        <v>199</v>
      </c>
      <c r="E23" s="182">
        <v>1.5</v>
      </c>
      <c r="F23" s="183"/>
      <c r="G23" s="184">
        <f t="shared" si="0"/>
        <v>0</v>
      </c>
      <c r="H23" s="161"/>
      <c r="I23" s="160">
        <f t="shared" si="1"/>
        <v>0</v>
      </c>
      <c r="J23" s="161"/>
      <c r="K23" s="160">
        <f t="shared" si="2"/>
        <v>0</v>
      </c>
      <c r="L23" s="160">
        <v>21</v>
      </c>
      <c r="M23" s="160">
        <f t="shared" si="3"/>
        <v>0</v>
      </c>
      <c r="N23" s="159">
        <v>0</v>
      </c>
      <c r="O23" s="159">
        <f t="shared" si="4"/>
        <v>0</v>
      </c>
      <c r="P23" s="159">
        <v>0</v>
      </c>
      <c r="Q23" s="159">
        <f t="shared" si="5"/>
        <v>0</v>
      </c>
      <c r="R23" s="160"/>
      <c r="S23" s="160" t="s">
        <v>316</v>
      </c>
      <c r="T23" s="160" t="s">
        <v>317</v>
      </c>
      <c r="U23" s="160">
        <v>0</v>
      </c>
      <c r="V23" s="160">
        <f t="shared" si="6"/>
        <v>0</v>
      </c>
      <c r="W23" s="160"/>
      <c r="X23" s="160" t="s">
        <v>174</v>
      </c>
      <c r="Y23" s="149"/>
      <c r="Z23" s="149"/>
      <c r="AA23" s="149"/>
      <c r="AB23" s="149"/>
      <c r="AC23" s="149"/>
      <c r="AD23" s="149"/>
      <c r="AE23" s="149"/>
      <c r="AF23" s="149"/>
      <c r="AG23" s="149" t="s">
        <v>744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9">
        <v>16</v>
      </c>
      <c r="B24" s="180" t="s">
        <v>774</v>
      </c>
      <c r="C24" s="189" t="s">
        <v>775</v>
      </c>
      <c r="D24" s="181" t="s">
        <v>199</v>
      </c>
      <c r="E24" s="182">
        <v>1.5</v>
      </c>
      <c r="F24" s="183"/>
      <c r="G24" s="184">
        <f t="shared" si="0"/>
        <v>0</v>
      </c>
      <c r="H24" s="161"/>
      <c r="I24" s="160">
        <f t="shared" si="1"/>
        <v>0</v>
      </c>
      <c r="J24" s="161"/>
      <c r="K24" s="160">
        <f t="shared" si="2"/>
        <v>0</v>
      </c>
      <c r="L24" s="160">
        <v>21</v>
      </c>
      <c r="M24" s="160">
        <f t="shared" si="3"/>
        <v>0</v>
      </c>
      <c r="N24" s="159">
        <v>0</v>
      </c>
      <c r="O24" s="159">
        <f t="shared" si="4"/>
        <v>0</v>
      </c>
      <c r="P24" s="159">
        <v>0</v>
      </c>
      <c r="Q24" s="159">
        <f t="shared" si="5"/>
        <v>0</v>
      </c>
      <c r="R24" s="160"/>
      <c r="S24" s="160" t="s">
        <v>316</v>
      </c>
      <c r="T24" s="160" t="s">
        <v>317</v>
      </c>
      <c r="U24" s="160">
        <v>0</v>
      </c>
      <c r="V24" s="160">
        <f t="shared" si="6"/>
        <v>0</v>
      </c>
      <c r="W24" s="160"/>
      <c r="X24" s="160" t="s">
        <v>174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744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79">
        <v>17</v>
      </c>
      <c r="B25" s="180" t="s">
        <v>776</v>
      </c>
      <c r="C25" s="189" t="s">
        <v>777</v>
      </c>
      <c r="D25" s="181" t="s">
        <v>199</v>
      </c>
      <c r="E25" s="182">
        <v>1.5</v>
      </c>
      <c r="F25" s="183"/>
      <c r="G25" s="184">
        <f t="shared" si="0"/>
        <v>0</v>
      </c>
      <c r="H25" s="161"/>
      <c r="I25" s="160">
        <f t="shared" si="1"/>
        <v>0</v>
      </c>
      <c r="J25" s="161"/>
      <c r="K25" s="160">
        <f t="shared" si="2"/>
        <v>0</v>
      </c>
      <c r="L25" s="160">
        <v>21</v>
      </c>
      <c r="M25" s="160">
        <f t="shared" si="3"/>
        <v>0</v>
      </c>
      <c r="N25" s="159">
        <v>0</v>
      </c>
      <c r="O25" s="159">
        <f t="shared" si="4"/>
        <v>0</v>
      </c>
      <c r="P25" s="159">
        <v>0</v>
      </c>
      <c r="Q25" s="159">
        <f t="shared" si="5"/>
        <v>0</v>
      </c>
      <c r="R25" s="160"/>
      <c r="S25" s="160" t="s">
        <v>316</v>
      </c>
      <c r="T25" s="160" t="s">
        <v>317</v>
      </c>
      <c r="U25" s="160">
        <v>0</v>
      </c>
      <c r="V25" s="160">
        <f t="shared" si="6"/>
        <v>0</v>
      </c>
      <c r="W25" s="160"/>
      <c r="X25" s="160" t="s">
        <v>174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744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x14ac:dyDescent="0.2">
      <c r="A26" s="166" t="s">
        <v>168</v>
      </c>
      <c r="B26" s="167" t="s">
        <v>86</v>
      </c>
      <c r="C26" s="186" t="s">
        <v>87</v>
      </c>
      <c r="D26" s="168"/>
      <c r="E26" s="169"/>
      <c r="F26" s="170"/>
      <c r="G26" s="171">
        <f>SUMIF(AG27:AG30,"&lt;&gt;NOR",G27:G30)</f>
        <v>0</v>
      </c>
      <c r="H26" s="165"/>
      <c r="I26" s="165">
        <f>SUM(I27:I30)</f>
        <v>0</v>
      </c>
      <c r="J26" s="165"/>
      <c r="K26" s="165">
        <f>SUM(K27:K30)</f>
        <v>0</v>
      </c>
      <c r="L26" s="165"/>
      <c r="M26" s="165">
        <f>SUM(M27:M30)</f>
        <v>0</v>
      </c>
      <c r="N26" s="164"/>
      <c r="O26" s="164">
        <f>SUM(O27:O30)</f>
        <v>0</v>
      </c>
      <c r="P26" s="164"/>
      <c r="Q26" s="164">
        <f>SUM(Q27:Q30)</f>
        <v>0</v>
      </c>
      <c r="R26" s="165"/>
      <c r="S26" s="165"/>
      <c r="T26" s="165"/>
      <c r="U26" s="165"/>
      <c r="V26" s="165">
        <f>SUM(V27:V30)</f>
        <v>0</v>
      </c>
      <c r="W26" s="165"/>
      <c r="X26" s="165"/>
      <c r="AG26" t="s">
        <v>169</v>
      </c>
    </row>
    <row r="27" spans="1:60" outlineLevel="1" x14ac:dyDescent="0.2">
      <c r="A27" s="179">
        <v>18</v>
      </c>
      <c r="B27" s="180" t="s">
        <v>778</v>
      </c>
      <c r="C27" s="189" t="s">
        <v>779</v>
      </c>
      <c r="D27" s="181" t="s">
        <v>780</v>
      </c>
      <c r="E27" s="182">
        <v>60</v>
      </c>
      <c r="F27" s="183"/>
      <c r="G27" s="184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0</v>
      </c>
      <c r="O27" s="159">
        <f>ROUND(E27*N27,2)</f>
        <v>0</v>
      </c>
      <c r="P27" s="159">
        <v>0</v>
      </c>
      <c r="Q27" s="159">
        <f>ROUND(E27*P27,2)</f>
        <v>0</v>
      </c>
      <c r="R27" s="160"/>
      <c r="S27" s="160" t="s">
        <v>316</v>
      </c>
      <c r="T27" s="160" t="s">
        <v>317</v>
      </c>
      <c r="U27" s="160">
        <v>0</v>
      </c>
      <c r="V27" s="160">
        <f>ROUND(E27*U27,2)</f>
        <v>0</v>
      </c>
      <c r="W27" s="160"/>
      <c r="X27" s="160" t="s">
        <v>174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744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9">
        <v>19</v>
      </c>
      <c r="B28" s="180" t="s">
        <v>781</v>
      </c>
      <c r="C28" s="189" t="s">
        <v>782</v>
      </c>
      <c r="D28" s="181" t="s">
        <v>747</v>
      </c>
      <c r="E28" s="182">
        <v>1</v>
      </c>
      <c r="F28" s="183"/>
      <c r="G28" s="184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0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316</v>
      </c>
      <c r="T28" s="160" t="s">
        <v>317</v>
      </c>
      <c r="U28" s="160">
        <v>0</v>
      </c>
      <c r="V28" s="160">
        <f>ROUND(E28*U28,2)</f>
        <v>0</v>
      </c>
      <c r="W28" s="160"/>
      <c r="X28" s="160" t="s">
        <v>174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744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9">
        <v>20</v>
      </c>
      <c r="B29" s="180" t="s">
        <v>783</v>
      </c>
      <c r="C29" s="189" t="s">
        <v>784</v>
      </c>
      <c r="D29" s="181" t="s">
        <v>747</v>
      </c>
      <c r="E29" s="182">
        <v>1</v>
      </c>
      <c r="F29" s="183"/>
      <c r="G29" s="184">
        <f>ROUND(E29*F29,2)</f>
        <v>0</v>
      </c>
      <c r="H29" s="161"/>
      <c r="I29" s="160">
        <f>ROUND(E29*H29,2)</f>
        <v>0</v>
      </c>
      <c r="J29" s="161"/>
      <c r="K29" s="160">
        <f>ROUND(E29*J29,2)</f>
        <v>0</v>
      </c>
      <c r="L29" s="160">
        <v>21</v>
      </c>
      <c r="M29" s="160">
        <f>G29*(1+L29/100)</f>
        <v>0</v>
      </c>
      <c r="N29" s="159">
        <v>0</v>
      </c>
      <c r="O29" s="159">
        <f>ROUND(E29*N29,2)</f>
        <v>0</v>
      </c>
      <c r="P29" s="159">
        <v>0</v>
      </c>
      <c r="Q29" s="159">
        <f>ROUND(E29*P29,2)</f>
        <v>0</v>
      </c>
      <c r="R29" s="160"/>
      <c r="S29" s="160" t="s">
        <v>316</v>
      </c>
      <c r="T29" s="160" t="s">
        <v>317</v>
      </c>
      <c r="U29" s="160">
        <v>0</v>
      </c>
      <c r="V29" s="160">
        <f>ROUND(E29*U29,2)</f>
        <v>0</v>
      </c>
      <c r="W29" s="160"/>
      <c r="X29" s="160" t="s">
        <v>174</v>
      </c>
      <c r="Y29" s="149"/>
      <c r="Z29" s="149"/>
      <c r="AA29" s="149"/>
      <c r="AB29" s="149"/>
      <c r="AC29" s="149"/>
      <c r="AD29" s="149"/>
      <c r="AE29" s="149"/>
      <c r="AF29" s="149"/>
      <c r="AG29" s="149" t="s">
        <v>744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79">
        <v>21</v>
      </c>
      <c r="B30" s="180" t="s">
        <v>785</v>
      </c>
      <c r="C30" s="189" t="s">
        <v>786</v>
      </c>
      <c r="D30" s="181" t="s">
        <v>747</v>
      </c>
      <c r="E30" s="182">
        <v>1</v>
      </c>
      <c r="F30" s="183"/>
      <c r="G30" s="184">
        <f>ROUND(E30*F30,2)</f>
        <v>0</v>
      </c>
      <c r="H30" s="161"/>
      <c r="I30" s="160">
        <f>ROUND(E30*H30,2)</f>
        <v>0</v>
      </c>
      <c r="J30" s="161"/>
      <c r="K30" s="160">
        <f>ROUND(E30*J30,2)</f>
        <v>0</v>
      </c>
      <c r="L30" s="160">
        <v>21</v>
      </c>
      <c r="M30" s="160">
        <f>G30*(1+L30/100)</f>
        <v>0</v>
      </c>
      <c r="N30" s="159">
        <v>0</v>
      </c>
      <c r="O30" s="159">
        <f>ROUND(E30*N30,2)</f>
        <v>0</v>
      </c>
      <c r="P30" s="159">
        <v>0</v>
      </c>
      <c r="Q30" s="159">
        <f>ROUND(E30*P30,2)</f>
        <v>0</v>
      </c>
      <c r="R30" s="160"/>
      <c r="S30" s="160" t="s">
        <v>316</v>
      </c>
      <c r="T30" s="160" t="s">
        <v>317</v>
      </c>
      <c r="U30" s="160">
        <v>0</v>
      </c>
      <c r="V30" s="160">
        <f>ROUND(E30*U30,2)</f>
        <v>0</v>
      </c>
      <c r="W30" s="160"/>
      <c r="X30" s="160" t="s">
        <v>174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744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x14ac:dyDescent="0.2">
      <c r="A31" s="166" t="s">
        <v>168</v>
      </c>
      <c r="B31" s="167" t="s">
        <v>132</v>
      </c>
      <c r="C31" s="186" t="s">
        <v>133</v>
      </c>
      <c r="D31" s="168"/>
      <c r="E31" s="169"/>
      <c r="F31" s="170"/>
      <c r="G31" s="171">
        <f>SUMIF(AG32:AG128,"&lt;&gt;NOR",G32:G128)</f>
        <v>0</v>
      </c>
      <c r="H31" s="165"/>
      <c r="I31" s="165">
        <f>SUM(I32:I128)</f>
        <v>0</v>
      </c>
      <c r="J31" s="165"/>
      <c r="K31" s="165">
        <f>SUM(K32:K128)</f>
        <v>0</v>
      </c>
      <c r="L31" s="165"/>
      <c r="M31" s="165">
        <f>SUM(M32:M128)</f>
        <v>0</v>
      </c>
      <c r="N31" s="164"/>
      <c r="O31" s="164">
        <f>SUM(O32:O128)</f>
        <v>0</v>
      </c>
      <c r="P31" s="164"/>
      <c r="Q31" s="164">
        <f>SUM(Q32:Q128)</f>
        <v>0</v>
      </c>
      <c r="R31" s="165"/>
      <c r="S31" s="165"/>
      <c r="T31" s="165"/>
      <c r="U31" s="165"/>
      <c r="V31" s="165">
        <f>SUM(V32:V128)</f>
        <v>0</v>
      </c>
      <c r="W31" s="165"/>
      <c r="X31" s="165"/>
      <c r="AG31" t="s">
        <v>169</v>
      </c>
    </row>
    <row r="32" spans="1:60" outlineLevel="1" x14ac:dyDescent="0.2">
      <c r="A32" s="173">
        <v>22</v>
      </c>
      <c r="B32" s="174" t="s">
        <v>787</v>
      </c>
      <c r="C32" s="187" t="s">
        <v>788</v>
      </c>
      <c r="D32" s="175" t="s">
        <v>242</v>
      </c>
      <c r="E32" s="176">
        <v>234</v>
      </c>
      <c r="F32" s="177"/>
      <c r="G32" s="178">
        <f>ROUND(E32*F32,2)</f>
        <v>0</v>
      </c>
      <c r="H32" s="161"/>
      <c r="I32" s="160">
        <f>ROUND(E32*H32,2)</f>
        <v>0</v>
      </c>
      <c r="J32" s="161"/>
      <c r="K32" s="160">
        <f>ROUND(E32*J32,2)</f>
        <v>0</v>
      </c>
      <c r="L32" s="160">
        <v>21</v>
      </c>
      <c r="M32" s="160">
        <f>G32*(1+L32/100)</f>
        <v>0</v>
      </c>
      <c r="N32" s="159">
        <v>0</v>
      </c>
      <c r="O32" s="159">
        <f>ROUND(E32*N32,2)</f>
        <v>0</v>
      </c>
      <c r="P32" s="159">
        <v>0</v>
      </c>
      <c r="Q32" s="159">
        <f>ROUND(E32*P32,2)</f>
        <v>0</v>
      </c>
      <c r="R32" s="160"/>
      <c r="S32" s="160" t="s">
        <v>316</v>
      </c>
      <c r="T32" s="160" t="s">
        <v>317</v>
      </c>
      <c r="U32" s="160">
        <v>0</v>
      </c>
      <c r="V32" s="160">
        <f>ROUND(E32*U32,2)</f>
        <v>0</v>
      </c>
      <c r="W32" s="160"/>
      <c r="X32" s="160" t="s">
        <v>174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744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6"/>
      <c r="B33" s="157"/>
      <c r="C33" s="188" t="s">
        <v>789</v>
      </c>
      <c r="D33" s="162"/>
      <c r="E33" s="163"/>
      <c r="F33" s="160"/>
      <c r="G33" s="160"/>
      <c r="H33" s="160"/>
      <c r="I33" s="160"/>
      <c r="J33" s="160"/>
      <c r="K33" s="160"/>
      <c r="L33" s="160"/>
      <c r="M33" s="160"/>
      <c r="N33" s="159"/>
      <c r="O33" s="159"/>
      <c r="P33" s="159"/>
      <c r="Q33" s="159"/>
      <c r="R33" s="160"/>
      <c r="S33" s="160"/>
      <c r="T33" s="160"/>
      <c r="U33" s="160"/>
      <c r="V33" s="160"/>
      <c r="W33" s="160"/>
      <c r="X33" s="160"/>
      <c r="Y33" s="149"/>
      <c r="Z33" s="149"/>
      <c r="AA33" s="149"/>
      <c r="AB33" s="149"/>
      <c r="AC33" s="149"/>
      <c r="AD33" s="149"/>
      <c r="AE33" s="149"/>
      <c r="AF33" s="149"/>
      <c r="AG33" s="149" t="s">
        <v>177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188" t="s">
        <v>790</v>
      </c>
      <c r="D34" s="162"/>
      <c r="E34" s="163">
        <v>234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177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9">
        <v>23</v>
      </c>
      <c r="B35" s="180" t="s">
        <v>791</v>
      </c>
      <c r="C35" s="189" t="s">
        <v>792</v>
      </c>
      <c r="D35" s="181" t="s">
        <v>242</v>
      </c>
      <c r="E35" s="182">
        <v>2</v>
      </c>
      <c r="F35" s="183"/>
      <c r="G35" s="184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0</v>
      </c>
      <c r="O35" s="159">
        <f>ROUND(E35*N35,2)</f>
        <v>0</v>
      </c>
      <c r="P35" s="159">
        <v>0</v>
      </c>
      <c r="Q35" s="159">
        <f>ROUND(E35*P35,2)</f>
        <v>0</v>
      </c>
      <c r="R35" s="160"/>
      <c r="S35" s="160" t="s">
        <v>316</v>
      </c>
      <c r="T35" s="160" t="s">
        <v>317</v>
      </c>
      <c r="U35" s="160">
        <v>0</v>
      </c>
      <c r="V35" s="160">
        <f>ROUND(E35*U35,2)</f>
        <v>0</v>
      </c>
      <c r="W35" s="160"/>
      <c r="X35" s="160" t="s">
        <v>174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744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3">
        <v>24</v>
      </c>
      <c r="B36" s="174" t="s">
        <v>793</v>
      </c>
      <c r="C36" s="187" t="s">
        <v>794</v>
      </c>
      <c r="D36" s="175" t="s">
        <v>242</v>
      </c>
      <c r="E36" s="176">
        <v>100</v>
      </c>
      <c r="F36" s="177"/>
      <c r="G36" s="178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0</v>
      </c>
      <c r="O36" s="159">
        <f>ROUND(E36*N36,2)</f>
        <v>0</v>
      </c>
      <c r="P36" s="159">
        <v>0</v>
      </c>
      <c r="Q36" s="159">
        <f>ROUND(E36*P36,2)</f>
        <v>0</v>
      </c>
      <c r="R36" s="160"/>
      <c r="S36" s="160" t="s">
        <v>316</v>
      </c>
      <c r="T36" s="160" t="s">
        <v>317</v>
      </c>
      <c r="U36" s="160">
        <v>0</v>
      </c>
      <c r="V36" s="160">
        <f>ROUND(E36*U36,2)</f>
        <v>0</v>
      </c>
      <c r="W36" s="160"/>
      <c r="X36" s="160" t="s">
        <v>174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744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8" t="s">
        <v>795</v>
      </c>
      <c r="D37" s="162"/>
      <c r="E37" s="163"/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49"/>
      <c r="Z37" s="149"/>
      <c r="AA37" s="149"/>
      <c r="AB37" s="149"/>
      <c r="AC37" s="149"/>
      <c r="AD37" s="149"/>
      <c r="AE37" s="149"/>
      <c r="AF37" s="149"/>
      <c r="AG37" s="149" t="s">
        <v>177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88" t="s">
        <v>796</v>
      </c>
      <c r="D38" s="162"/>
      <c r="E38" s="163">
        <v>100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49"/>
      <c r="Z38" s="149"/>
      <c r="AA38" s="149"/>
      <c r="AB38" s="149"/>
      <c r="AC38" s="149"/>
      <c r="AD38" s="149"/>
      <c r="AE38" s="149"/>
      <c r="AF38" s="149"/>
      <c r="AG38" s="149" t="s">
        <v>177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3">
        <v>25</v>
      </c>
      <c r="B39" s="174" t="s">
        <v>797</v>
      </c>
      <c r="C39" s="187" t="s">
        <v>798</v>
      </c>
      <c r="D39" s="175" t="s">
        <v>242</v>
      </c>
      <c r="E39" s="176">
        <v>50</v>
      </c>
      <c r="F39" s="177"/>
      <c r="G39" s="178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59">
        <v>0</v>
      </c>
      <c r="O39" s="159">
        <f>ROUND(E39*N39,2)</f>
        <v>0</v>
      </c>
      <c r="P39" s="159">
        <v>0</v>
      </c>
      <c r="Q39" s="159">
        <f>ROUND(E39*P39,2)</f>
        <v>0</v>
      </c>
      <c r="R39" s="160"/>
      <c r="S39" s="160" t="s">
        <v>316</v>
      </c>
      <c r="T39" s="160" t="s">
        <v>317</v>
      </c>
      <c r="U39" s="160">
        <v>0</v>
      </c>
      <c r="V39" s="160">
        <f>ROUND(E39*U39,2)</f>
        <v>0</v>
      </c>
      <c r="W39" s="160"/>
      <c r="X39" s="160" t="s">
        <v>174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744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188" t="s">
        <v>799</v>
      </c>
      <c r="D40" s="162"/>
      <c r="E40" s="163"/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49"/>
      <c r="Z40" s="149"/>
      <c r="AA40" s="149"/>
      <c r="AB40" s="149"/>
      <c r="AC40" s="149"/>
      <c r="AD40" s="149"/>
      <c r="AE40" s="149"/>
      <c r="AF40" s="149"/>
      <c r="AG40" s="149" t="s">
        <v>177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8" t="s">
        <v>800</v>
      </c>
      <c r="D41" s="162"/>
      <c r="E41" s="163">
        <v>50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49"/>
      <c r="Z41" s="149"/>
      <c r="AA41" s="149"/>
      <c r="AB41" s="149"/>
      <c r="AC41" s="149"/>
      <c r="AD41" s="149"/>
      <c r="AE41" s="149"/>
      <c r="AF41" s="149"/>
      <c r="AG41" s="149" t="s">
        <v>177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3">
        <v>26</v>
      </c>
      <c r="B42" s="174" t="s">
        <v>801</v>
      </c>
      <c r="C42" s="187" t="s">
        <v>802</v>
      </c>
      <c r="D42" s="175" t="s">
        <v>242</v>
      </c>
      <c r="E42" s="176">
        <v>78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0</v>
      </c>
      <c r="O42" s="159">
        <f>ROUND(E42*N42,2)</f>
        <v>0</v>
      </c>
      <c r="P42" s="159">
        <v>0</v>
      </c>
      <c r="Q42" s="159">
        <f>ROUND(E42*P42,2)</f>
        <v>0</v>
      </c>
      <c r="R42" s="160"/>
      <c r="S42" s="160" t="s">
        <v>316</v>
      </c>
      <c r="T42" s="160" t="s">
        <v>317</v>
      </c>
      <c r="U42" s="160">
        <v>0</v>
      </c>
      <c r="V42" s="160">
        <f>ROUND(E42*U42,2)</f>
        <v>0</v>
      </c>
      <c r="W42" s="160"/>
      <c r="X42" s="160" t="s">
        <v>174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744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8" t="s">
        <v>803</v>
      </c>
      <c r="D43" s="162"/>
      <c r="E43" s="163"/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177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6"/>
      <c r="B44" s="157"/>
      <c r="C44" s="188" t="s">
        <v>804</v>
      </c>
      <c r="D44" s="162"/>
      <c r="E44" s="163">
        <v>78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49"/>
      <c r="Z44" s="149"/>
      <c r="AA44" s="149"/>
      <c r="AB44" s="149"/>
      <c r="AC44" s="149"/>
      <c r="AD44" s="149"/>
      <c r="AE44" s="149"/>
      <c r="AF44" s="149"/>
      <c r="AG44" s="149" t="s">
        <v>177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3">
        <v>27</v>
      </c>
      <c r="B45" s="174" t="s">
        <v>805</v>
      </c>
      <c r="C45" s="187" t="s">
        <v>806</v>
      </c>
      <c r="D45" s="175" t="s">
        <v>747</v>
      </c>
      <c r="E45" s="176">
        <v>23</v>
      </c>
      <c r="F45" s="177"/>
      <c r="G45" s="178">
        <f>ROUND(E45*F45,2)</f>
        <v>0</v>
      </c>
      <c r="H45" s="161"/>
      <c r="I45" s="160">
        <f>ROUND(E45*H45,2)</f>
        <v>0</v>
      </c>
      <c r="J45" s="161"/>
      <c r="K45" s="160">
        <f>ROUND(E45*J45,2)</f>
        <v>0</v>
      </c>
      <c r="L45" s="160">
        <v>21</v>
      </c>
      <c r="M45" s="160">
        <f>G45*(1+L45/100)</f>
        <v>0</v>
      </c>
      <c r="N45" s="159">
        <v>0</v>
      </c>
      <c r="O45" s="159">
        <f>ROUND(E45*N45,2)</f>
        <v>0</v>
      </c>
      <c r="P45" s="159">
        <v>0</v>
      </c>
      <c r="Q45" s="159">
        <f>ROUND(E45*P45,2)</f>
        <v>0</v>
      </c>
      <c r="R45" s="160"/>
      <c r="S45" s="160" t="s">
        <v>316</v>
      </c>
      <c r="T45" s="160" t="s">
        <v>317</v>
      </c>
      <c r="U45" s="160">
        <v>0</v>
      </c>
      <c r="V45" s="160">
        <f>ROUND(E45*U45,2)</f>
        <v>0</v>
      </c>
      <c r="W45" s="160"/>
      <c r="X45" s="160" t="s">
        <v>174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744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8" t="s">
        <v>807</v>
      </c>
      <c r="D46" s="162"/>
      <c r="E46" s="163"/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49"/>
      <c r="Z46" s="149"/>
      <c r="AA46" s="149"/>
      <c r="AB46" s="149"/>
      <c r="AC46" s="149"/>
      <c r="AD46" s="149"/>
      <c r="AE46" s="149"/>
      <c r="AF46" s="149"/>
      <c r="AG46" s="149" t="s">
        <v>177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8" t="s">
        <v>808</v>
      </c>
      <c r="D47" s="162"/>
      <c r="E47" s="163">
        <v>23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177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79">
        <v>28</v>
      </c>
      <c r="B48" s="180" t="s">
        <v>809</v>
      </c>
      <c r="C48" s="189" t="s">
        <v>810</v>
      </c>
      <c r="D48" s="181" t="s">
        <v>747</v>
      </c>
      <c r="E48" s="182">
        <v>2</v>
      </c>
      <c r="F48" s="183"/>
      <c r="G48" s="184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0</v>
      </c>
      <c r="O48" s="159">
        <f>ROUND(E48*N48,2)</f>
        <v>0</v>
      </c>
      <c r="P48" s="159">
        <v>0</v>
      </c>
      <c r="Q48" s="159">
        <f>ROUND(E48*P48,2)</f>
        <v>0</v>
      </c>
      <c r="R48" s="160"/>
      <c r="S48" s="160" t="s">
        <v>316</v>
      </c>
      <c r="T48" s="160" t="s">
        <v>317</v>
      </c>
      <c r="U48" s="160">
        <v>0</v>
      </c>
      <c r="V48" s="160">
        <f>ROUND(E48*U48,2)</f>
        <v>0</v>
      </c>
      <c r="W48" s="160"/>
      <c r="X48" s="160" t="s">
        <v>174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744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9">
        <v>29</v>
      </c>
      <c r="B49" s="180" t="s">
        <v>811</v>
      </c>
      <c r="C49" s="189" t="s">
        <v>812</v>
      </c>
      <c r="D49" s="181" t="s">
        <v>747</v>
      </c>
      <c r="E49" s="182">
        <v>1</v>
      </c>
      <c r="F49" s="183"/>
      <c r="G49" s="184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60"/>
      <c r="S49" s="160" t="s">
        <v>316</v>
      </c>
      <c r="T49" s="160" t="s">
        <v>317</v>
      </c>
      <c r="U49" s="160">
        <v>0</v>
      </c>
      <c r="V49" s="160">
        <f>ROUND(E49*U49,2)</f>
        <v>0</v>
      </c>
      <c r="W49" s="160"/>
      <c r="X49" s="160" t="s">
        <v>174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744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73">
        <v>30</v>
      </c>
      <c r="B50" s="174" t="s">
        <v>813</v>
      </c>
      <c r="C50" s="187" t="s">
        <v>814</v>
      </c>
      <c r="D50" s="175" t="s">
        <v>747</v>
      </c>
      <c r="E50" s="176">
        <v>63</v>
      </c>
      <c r="F50" s="177"/>
      <c r="G50" s="178">
        <f>ROUND(E50*F50,2)</f>
        <v>0</v>
      </c>
      <c r="H50" s="161"/>
      <c r="I50" s="160">
        <f>ROUND(E50*H50,2)</f>
        <v>0</v>
      </c>
      <c r="J50" s="161"/>
      <c r="K50" s="160">
        <f>ROUND(E50*J50,2)</f>
        <v>0</v>
      </c>
      <c r="L50" s="160">
        <v>21</v>
      </c>
      <c r="M50" s="160">
        <f>G50*(1+L50/100)</f>
        <v>0</v>
      </c>
      <c r="N50" s="159">
        <v>0</v>
      </c>
      <c r="O50" s="159">
        <f>ROUND(E50*N50,2)</f>
        <v>0</v>
      </c>
      <c r="P50" s="159">
        <v>0</v>
      </c>
      <c r="Q50" s="159">
        <f>ROUND(E50*P50,2)</f>
        <v>0</v>
      </c>
      <c r="R50" s="160"/>
      <c r="S50" s="160" t="s">
        <v>316</v>
      </c>
      <c r="T50" s="160" t="s">
        <v>317</v>
      </c>
      <c r="U50" s="160">
        <v>0</v>
      </c>
      <c r="V50" s="160">
        <f>ROUND(E50*U50,2)</f>
        <v>0</v>
      </c>
      <c r="W50" s="160"/>
      <c r="X50" s="160" t="s">
        <v>174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744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8" t="s">
        <v>815</v>
      </c>
      <c r="D51" s="162"/>
      <c r="E51" s="163"/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49"/>
      <c r="Z51" s="149"/>
      <c r="AA51" s="149"/>
      <c r="AB51" s="149"/>
      <c r="AC51" s="149"/>
      <c r="AD51" s="149"/>
      <c r="AE51" s="149"/>
      <c r="AF51" s="149"/>
      <c r="AG51" s="149" t="s">
        <v>177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56"/>
      <c r="B52" s="157"/>
      <c r="C52" s="188" t="s">
        <v>82</v>
      </c>
      <c r="D52" s="162"/>
      <c r="E52" s="163">
        <v>63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49"/>
      <c r="Z52" s="149"/>
      <c r="AA52" s="149"/>
      <c r="AB52" s="149"/>
      <c r="AC52" s="149"/>
      <c r="AD52" s="149"/>
      <c r="AE52" s="149"/>
      <c r="AF52" s="149"/>
      <c r="AG52" s="149" t="s">
        <v>177</v>
      </c>
      <c r="AH52" s="149">
        <v>0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3">
        <v>31</v>
      </c>
      <c r="B53" s="174" t="s">
        <v>816</v>
      </c>
      <c r="C53" s="187" t="s">
        <v>817</v>
      </c>
      <c r="D53" s="175" t="s">
        <v>747</v>
      </c>
      <c r="E53" s="176">
        <v>28</v>
      </c>
      <c r="F53" s="177"/>
      <c r="G53" s="178">
        <f>ROUND(E53*F53,2)</f>
        <v>0</v>
      </c>
      <c r="H53" s="161"/>
      <c r="I53" s="160">
        <f>ROUND(E53*H53,2)</f>
        <v>0</v>
      </c>
      <c r="J53" s="161"/>
      <c r="K53" s="160">
        <f>ROUND(E53*J53,2)</f>
        <v>0</v>
      </c>
      <c r="L53" s="160">
        <v>21</v>
      </c>
      <c r="M53" s="160">
        <f>G53*(1+L53/100)</f>
        <v>0</v>
      </c>
      <c r="N53" s="159">
        <v>0</v>
      </c>
      <c r="O53" s="159">
        <f>ROUND(E53*N53,2)</f>
        <v>0</v>
      </c>
      <c r="P53" s="159">
        <v>0</v>
      </c>
      <c r="Q53" s="159">
        <f>ROUND(E53*P53,2)</f>
        <v>0</v>
      </c>
      <c r="R53" s="160"/>
      <c r="S53" s="160" t="s">
        <v>316</v>
      </c>
      <c r="T53" s="160" t="s">
        <v>317</v>
      </c>
      <c r="U53" s="160">
        <v>0</v>
      </c>
      <c r="V53" s="160">
        <f>ROUND(E53*U53,2)</f>
        <v>0</v>
      </c>
      <c r="W53" s="160"/>
      <c r="X53" s="160" t="s">
        <v>174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744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56"/>
      <c r="B54" s="157"/>
      <c r="C54" s="188" t="s">
        <v>818</v>
      </c>
      <c r="D54" s="162"/>
      <c r="E54" s="163"/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49"/>
      <c r="Z54" s="149"/>
      <c r="AA54" s="149"/>
      <c r="AB54" s="149"/>
      <c r="AC54" s="149"/>
      <c r="AD54" s="149"/>
      <c r="AE54" s="149"/>
      <c r="AF54" s="149"/>
      <c r="AG54" s="149" t="s">
        <v>177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8" t="s">
        <v>819</v>
      </c>
      <c r="D55" s="162"/>
      <c r="E55" s="163">
        <v>28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49"/>
      <c r="Z55" s="149"/>
      <c r="AA55" s="149"/>
      <c r="AB55" s="149"/>
      <c r="AC55" s="149"/>
      <c r="AD55" s="149"/>
      <c r="AE55" s="149"/>
      <c r="AF55" s="149"/>
      <c r="AG55" s="149" t="s">
        <v>177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9">
        <v>32</v>
      </c>
      <c r="B56" s="180" t="s">
        <v>820</v>
      </c>
      <c r="C56" s="189" t="s">
        <v>821</v>
      </c>
      <c r="D56" s="181" t="s">
        <v>747</v>
      </c>
      <c r="E56" s="182">
        <v>5</v>
      </c>
      <c r="F56" s="183"/>
      <c r="G56" s="184">
        <f t="shared" ref="G56:G72" si="7">ROUND(E56*F56,2)</f>
        <v>0</v>
      </c>
      <c r="H56" s="161"/>
      <c r="I56" s="160">
        <f t="shared" ref="I56:I72" si="8">ROUND(E56*H56,2)</f>
        <v>0</v>
      </c>
      <c r="J56" s="161"/>
      <c r="K56" s="160">
        <f t="shared" ref="K56:K72" si="9">ROUND(E56*J56,2)</f>
        <v>0</v>
      </c>
      <c r="L56" s="160">
        <v>21</v>
      </c>
      <c r="M56" s="160">
        <f t="shared" ref="M56:M72" si="10">G56*(1+L56/100)</f>
        <v>0</v>
      </c>
      <c r="N56" s="159">
        <v>0</v>
      </c>
      <c r="O56" s="159">
        <f t="shared" ref="O56:O72" si="11">ROUND(E56*N56,2)</f>
        <v>0</v>
      </c>
      <c r="P56" s="159">
        <v>0</v>
      </c>
      <c r="Q56" s="159">
        <f t="shared" ref="Q56:Q72" si="12">ROUND(E56*P56,2)</f>
        <v>0</v>
      </c>
      <c r="R56" s="160"/>
      <c r="S56" s="160" t="s">
        <v>316</v>
      </c>
      <c r="T56" s="160" t="s">
        <v>317</v>
      </c>
      <c r="U56" s="160">
        <v>0</v>
      </c>
      <c r="V56" s="160">
        <f t="shared" ref="V56:V72" si="13">ROUND(E56*U56,2)</f>
        <v>0</v>
      </c>
      <c r="W56" s="160"/>
      <c r="X56" s="160" t="s">
        <v>174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744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9">
        <v>33</v>
      </c>
      <c r="B57" s="180" t="s">
        <v>822</v>
      </c>
      <c r="C57" s="189" t="s">
        <v>823</v>
      </c>
      <c r="D57" s="181" t="s">
        <v>747</v>
      </c>
      <c r="E57" s="182">
        <v>2</v>
      </c>
      <c r="F57" s="183"/>
      <c r="G57" s="184">
        <f t="shared" si="7"/>
        <v>0</v>
      </c>
      <c r="H57" s="161"/>
      <c r="I57" s="160">
        <f t="shared" si="8"/>
        <v>0</v>
      </c>
      <c r="J57" s="161"/>
      <c r="K57" s="160">
        <f t="shared" si="9"/>
        <v>0</v>
      </c>
      <c r="L57" s="160">
        <v>21</v>
      </c>
      <c r="M57" s="160">
        <f t="shared" si="10"/>
        <v>0</v>
      </c>
      <c r="N57" s="159">
        <v>0</v>
      </c>
      <c r="O57" s="159">
        <f t="shared" si="11"/>
        <v>0</v>
      </c>
      <c r="P57" s="159">
        <v>0</v>
      </c>
      <c r="Q57" s="159">
        <f t="shared" si="12"/>
        <v>0</v>
      </c>
      <c r="R57" s="160"/>
      <c r="S57" s="160" t="s">
        <v>316</v>
      </c>
      <c r="T57" s="160" t="s">
        <v>317</v>
      </c>
      <c r="U57" s="160">
        <v>0</v>
      </c>
      <c r="V57" s="160">
        <f t="shared" si="13"/>
        <v>0</v>
      </c>
      <c r="W57" s="160"/>
      <c r="X57" s="160" t="s">
        <v>174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744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9">
        <v>34</v>
      </c>
      <c r="B58" s="180" t="s">
        <v>824</v>
      </c>
      <c r="C58" s="189" t="s">
        <v>825</v>
      </c>
      <c r="D58" s="181" t="s">
        <v>747</v>
      </c>
      <c r="E58" s="182">
        <v>12</v>
      </c>
      <c r="F58" s="183"/>
      <c r="G58" s="184">
        <f t="shared" si="7"/>
        <v>0</v>
      </c>
      <c r="H58" s="161"/>
      <c r="I58" s="160">
        <f t="shared" si="8"/>
        <v>0</v>
      </c>
      <c r="J58" s="161"/>
      <c r="K58" s="160">
        <f t="shared" si="9"/>
        <v>0</v>
      </c>
      <c r="L58" s="160">
        <v>21</v>
      </c>
      <c r="M58" s="160">
        <f t="shared" si="10"/>
        <v>0</v>
      </c>
      <c r="N58" s="159">
        <v>0</v>
      </c>
      <c r="O58" s="159">
        <f t="shared" si="11"/>
        <v>0</v>
      </c>
      <c r="P58" s="159">
        <v>0</v>
      </c>
      <c r="Q58" s="159">
        <f t="shared" si="12"/>
        <v>0</v>
      </c>
      <c r="R58" s="160"/>
      <c r="S58" s="160" t="s">
        <v>316</v>
      </c>
      <c r="T58" s="160" t="s">
        <v>317</v>
      </c>
      <c r="U58" s="160">
        <v>0</v>
      </c>
      <c r="V58" s="160">
        <f t="shared" si="13"/>
        <v>0</v>
      </c>
      <c r="W58" s="160"/>
      <c r="X58" s="160" t="s">
        <v>174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744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9">
        <v>35</v>
      </c>
      <c r="B59" s="180" t="s">
        <v>826</v>
      </c>
      <c r="C59" s="189" t="s">
        <v>827</v>
      </c>
      <c r="D59" s="181" t="s">
        <v>747</v>
      </c>
      <c r="E59" s="182">
        <v>4</v>
      </c>
      <c r="F59" s="183"/>
      <c r="G59" s="184">
        <f t="shared" si="7"/>
        <v>0</v>
      </c>
      <c r="H59" s="161"/>
      <c r="I59" s="160">
        <f t="shared" si="8"/>
        <v>0</v>
      </c>
      <c r="J59" s="161"/>
      <c r="K59" s="160">
        <f t="shared" si="9"/>
        <v>0</v>
      </c>
      <c r="L59" s="160">
        <v>21</v>
      </c>
      <c r="M59" s="160">
        <f t="shared" si="10"/>
        <v>0</v>
      </c>
      <c r="N59" s="159">
        <v>0</v>
      </c>
      <c r="O59" s="159">
        <f t="shared" si="11"/>
        <v>0</v>
      </c>
      <c r="P59" s="159">
        <v>0</v>
      </c>
      <c r="Q59" s="159">
        <f t="shared" si="12"/>
        <v>0</v>
      </c>
      <c r="R59" s="160"/>
      <c r="S59" s="160" t="s">
        <v>316</v>
      </c>
      <c r="T59" s="160" t="s">
        <v>317</v>
      </c>
      <c r="U59" s="160">
        <v>0</v>
      </c>
      <c r="V59" s="160">
        <f t="shared" si="13"/>
        <v>0</v>
      </c>
      <c r="W59" s="160"/>
      <c r="X59" s="160" t="s">
        <v>174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744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79">
        <v>36</v>
      </c>
      <c r="B60" s="180" t="s">
        <v>828</v>
      </c>
      <c r="C60" s="189" t="s">
        <v>829</v>
      </c>
      <c r="D60" s="181" t="s">
        <v>747</v>
      </c>
      <c r="E60" s="182">
        <v>1</v>
      </c>
      <c r="F60" s="183"/>
      <c r="G60" s="184">
        <f t="shared" si="7"/>
        <v>0</v>
      </c>
      <c r="H60" s="161"/>
      <c r="I60" s="160">
        <f t="shared" si="8"/>
        <v>0</v>
      </c>
      <c r="J60" s="161"/>
      <c r="K60" s="160">
        <f t="shared" si="9"/>
        <v>0</v>
      </c>
      <c r="L60" s="160">
        <v>21</v>
      </c>
      <c r="M60" s="160">
        <f t="shared" si="10"/>
        <v>0</v>
      </c>
      <c r="N60" s="159">
        <v>0</v>
      </c>
      <c r="O60" s="159">
        <f t="shared" si="11"/>
        <v>0</v>
      </c>
      <c r="P60" s="159">
        <v>0</v>
      </c>
      <c r="Q60" s="159">
        <f t="shared" si="12"/>
        <v>0</v>
      </c>
      <c r="R60" s="160"/>
      <c r="S60" s="160" t="s">
        <v>316</v>
      </c>
      <c r="T60" s="160" t="s">
        <v>317</v>
      </c>
      <c r="U60" s="160">
        <v>0</v>
      </c>
      <c r="V60" s="160">
        <f t="shared" si="13"/>
        <v>0</v>
      </c>
      <c r="W60" s="160"/>
      <c r="X60" s="160" t="s">
        <v>174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744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9">
        <v>37</v>
      </c>
      <c r="B61" s="180" t="s">
        <v>830</v>
      </c>
      <c r="C61" s="189" t="s">
        <v>831</v>
      </c>
      <c r="D61" s="181" t="s">
        <v>747</v>
      </c>
      <c r="E61" s="182">
        <v>1</v>
      </c>
      <c r="F61" s="183"/>
      <c r="G61" s="184">
        <f t="shared" si="7"/>
        <v>0</v>
      </c>
      <c r="H61" s="161"/>
      <c r="I61" s="160">
        <f t="shared" si="8"/>
        <v>0</v>
      </c>
      <c r="J61" s="161"/>
      <c r="K61" s="160">
        <f t="shared" si="9"/>
        <v>0</v>
      </c>
      <c r="L61" s="160">
        <v>21</v>
      </c>
      <c r="M61" s="160">
        <f t="shared" si="10"/>
        <v>0</v>
      </c>
      <c r="N61" s="159">
        <v>0</v>
      </c>
      <c r="O61" s="159">
        <f t="shared" si="11"/>
        <v>0</v>
      </c>
      <c r="P61" s="159">
        <v>0</v>
      </c>
      <c r="Q61" s="159">
        <f t="shared" si="12"/>
        <v>0</v>
      </c>
      <c r="R61" s="160"/>
      <c r="S61" s="160" t="s">
        <v>316</v>
      </c>
      <c r="T61" s="160" t="s">
        <v>317</v>
      </c>
      <c r="U61" s="160">
        <v>0</v>
      </c>
      <c r="V61" s="160">
        <f t="shared" si="13"/>
        <v>0</v>
      </c>
      <c r="W61" s="160"/>
      <c r="X61" s="160" t="s">
        <v>174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744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9">
        <v>38</v>
      </c>
      <c r="B62" s="180" t="s">
        <v>832</v>
      </c>
      <c r="C62" s="189" t="s">
        <v>833</v>
      </c>
      <c r="D62" s="181" t="s">
        <v>747</v>
      </c>
      <c r="E62" s="182">
        <v>2</v>
      </c>
      <c r="F62" s="183"/>
      <c r="G62" s="184">
        <f t="shared" si="7"/>
        <v>0</v>
      </c>
      <c r="H62" s="161"/>
      <c r="I62" s="160">
        <f t="shared" si="8"/>
        <v>0</v>
      </c>
      <c r="J62" s="161"/>
      <c r="K62" s="160">
        <f t="shared" si="9"/>
        <v>0</v>
      </c>
      <c r="L62" s="160">
        <v>21</v>
      </c>
      <c r="M62" s="160">
        <f t="shared" si="10"/>
        <v>0</v>
      </c>
      <c r="N62" s="159">
        <v>0</v>
      </c>
      <c r="O62" s="159">
        <f t="shared" si="11"/>
        <v>0</v>
      </c>
      <c r="P62" s="159">
        <v>0</v>
      </c>
      <c r="Q62" s="159">
        <f t="shared" si="12"/>
        <v>0</v>
      </c>
      <c r="R62" s="160"/>
      <c r="S62" s="160" t="s">
        <v>316</v>
      </c>
      <c r="T62" s="160" t="s">
        <v>317</v>
      </c>
      <c r="U62" s="160">
        <v>0</v>
      </c>
      <c r="V62" s="160">
        <f t="shared" si="13"/>
        <v>0</v>
      </c>
      <c r="W62" s="160"/>
      <c r="X62" s="160" t="s">
        <v>174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744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79">
        <v>39</v>
      </c>
      <c r="B63" s="180" t="s">
        <v>834</v>
      </c>
      <c r="C63" s="189" t="s">
        <v>835</v>
      </c>
      <c r="D63" s="181" t="s">
        <v>747</v>
      </c>
      <c r="E63" s="182">
        <v>1</v>
      </c>
      <c r="F63" s="183"/>
      <c r="G63" s="184">
        <f t="shared" si="7"/>
        <v>0</v>
      </c>
      <c r="H63" s="161"/>
      <c r="I63" s="160">
        <f t="shared" si="8"/>
        <v>0</v>
      </c>
      <c r="J63" s="161"/>
      <c r="K63" s="160">
        <f t="shared" si="9"/>
        <v>0</v>
      </c>
      <c r="L63" s="160">
        <v>21</v>
      </c>
      <c r="M63" s="160">
        <f t="shared" si="10"/>
        <v>0</v>
      </c>
      <c r="N63" s="159">
        <v>0</v>
      </c>
      <c r="O63" s="159">
        <f t="shared" si="11"/>
        <v>0</v>
      </c>
      <c r="P63" s="159">
        <v>0</v>
      </c>
      <c r="Q63" s="159">
        <f t="shared" si="12"/>
        <v>0</v>
      </c>
      <c r="R63" s="160"/>
      <c r="S63" s="160" t="s">
        <v>316</v>
      </c>
      <c r="T63" s="160" t="s">
        <v>317</v>
      </c>
      <c r="U63" s="160">
        <v>0</v>
      </c>
      <c r="V63" s="160">
        <f t="shared" si="13"/>
        <v>0</v>
      </c>
      <c r="W63" s="160"/>
      <c r="X63" s="160" t="s">
        <v>174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744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79">
        <v>40</v>
      </c>
      <c r="B64" s="180" t="s">
        <v>836</v>
      </c>
      <c r="C64" s="189" t="s">
        <v>837</v>
      </c>
      <c r="D64" s="181" t="s">
        <v>747</v>
      </c>
      <c r="E64" s="182">
        <v>2</v>
      </c>
      <c r="F64" s="183"/>
      <c r="G64" s="184">
        <f t="shared" si="7"/>
        <v>0</v>
      </c>
      <c r="H64" s="161"/>
      <c r="I64" s="160">
        <f t="shared" si="8"/>
        <v>0</v>
      </c>
      <c r="J64" s="161"/>
      <c r="K64" s="160">
        <f t="shared" si="9"/>
        <v>0</v>
      </c>
      <c r="L64" s="160">
        <v>21</v>
      </c>
      <c r="M64" s="160">
        <f t="shared" si="10"/>
        <v>0</v>
      </c>
      <c r="N64" s="159">
        <v>0</v>
      </c>
      <c r="O64" s="159">
        <f t="shared" si="11"/>
        <v>0</v>
      </c>
      <c r="P64" s="159">
        <v>0</v>
      </c>
      <c r="Q64" s="159">
        <f t="shared" si="12"/>
        <v>0</v>
      </c>
      <c r="R64" s="160"/>
      <c r="S64" s="160" t="s">
        <v>316</v>
      </c>
      <c r="T64" s="160" t="s">
        <v>317</v>
      </c>
      <c r="U64" s="160">
        <v>0</v>
      </c>
      <c r="V64" s="160">
        <f t="shared" si="13"/>
        <v>0</v>
      </c>
      <c r="W64" s="160"/>
      <c r="X64" s="160" t="s">
        <v>174</v>
      </c>
      <c r="Y64" s="149"/>
      <c r="Z64" s="149"/>
      <c r="AA64" s="149"/>
      <c r="AB64" s="149"/>
      <c r="AC64" s="149"/>
      <c r="AD64" s="149"/>
      <c r="AE64" s="149"/>
      <c r="AF64" s="149"/>
      <c r="AG64" s="149" t="s">
        <v>744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9">
        <v>41</v>
      </c>
      <c r="B65" s="180" t="s">
        <v>838</v>
      </c>
      <c r="C65" s="189" t="s">
        <v>839</v>
      </c>
      <c r="D65" s="181" t="s">
        <v>747</v>
      </c>
      <c r="E65" s="182">
        <v>25</v>
      </c>
      <c r="F65" s="183"/>
      <c r="G65" s="184">
        <f t="shared" si="7"/>
        <v>0</v>
      </c>
      <c r="H65" s="161"/>
      <c r="I65" s="160">
        <f t="shared" si="8"/>
        <v>0</v>
      </c>
      <c r="J65" s="161"/>
      <c r="K65" s="160">
        <f t="shared" si="9"/>
        <v>0</v>
      </c>
      <c r="L65" s="160">
        <v>21</v>
      </c>
      <c r="M65" s="160">
        <f t="shared" si="10"/>
        <v>0</v>
      </c>
      <c r="N65" s="159">
        <v>0</v>
      </c>
      <c r="O65" s="159">
        <f t="shared" si="11"/>
        <v>0</v>
      </c>
      <c r="P65" s="159">
        <v>0</v>
      </c>
      <c r="Q65" s="159">
        <f t="shared" si="12"/>
        <v>0</v>
      </c>
      <c r="R65" s="160"/>
      <c r="S65" s="160" t="s">
        <v>316</v>
      </c>
      <c r="T65" s="160" t="s">
        <v>317</v>
      </c>
      <c r="U65" s="160">
        <v>0</v>
      </c>
      <c r="V65" s="160">
        <f t="shared" si="13"/>
        <v>0</v>
      </c>
      <c r="W65" s="160"/>
      <c r="X65" s="160" t="s">
        <v>174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744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79">
        <v>42</v>
      </c>
      <c r="B66" s="180" t="s">
        <v>840</v>
      </c>
      <c r="C66" s="189" t="s">
        <v>841</v>
      </c>
      <c r="D66" s="181" t="s">
        <v>747</v>
      </c>
      <c r="E66" s="182">
        <v>4</v>
      </c>
      <c r="F66" s="183"/>
      <c r="G66" s="184">
        <f t="shared" si="7"/>
        <v>0</v>
      </c>
      <c r="H66" s="161"/>
      <c r="I66" s="160">
        <f t="shared" si="8"/>
        <v>0</v>
      </c>
      <c r="J66" s="161"/>
      <c r="K66" s="160">
        <f t="shared" si="9"/>
        <v>0</v>
      </c>
      <c r="L66" s="160">
        <v>21</v>
      </c>
      <c r="M66" s="160">
        <f t="shared" si="10"/>
        <v>0</v>
      </c>
      <c r="N66" s="159">
        <v>0</v>
      </c>
      <c r="O66" s="159">
        <f t="shared" si="11"/>
        <v>0</v>
      </c>
      <c r="P66" s="159">
        <v>0</v>
      </c>
      <c r="Q66" s="159">
        <f t="shared" si="12"/>
        <v>0</v>
      </c>
      <c r="R66" s="160"/>
      <c r="S66" s="160" t="s">
        <v>316</v>
      </c>
      <c r="T66" s="160" t="s">
        <v>317</v>
      </c>
      <c r="U66" s="160">
        <v>0</v>
      </c>
      <c r="V66" s="160">
        <f t="shared" si="13"/>
        <v>0</v>
      </c>
      <c r="W66" s="160"/>
      <c r="X66" s="160" t="s">
        <v>174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744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79">
        <v>43</v>
      </c>
      <c r="B67" s="180" t="s">
        <v>842</v>
      </c>
      <c r="C67" s="189" t="s">
        <v>843</v>
      </c>
      <c r="D67" s="181" t="s">
        <v>747</v>
      </c>
      <c r="E67" s="182">
        <v>7</v>
      </c>
      <c r="F67" s="183"/>
      <c r="G67" s="184">
        <f t="shared" si="7"/>
        <v>0</v>
      </c>
      <c r="H67" s="161"/>
      <c r="I67" s="160">
        <f t="shared" si="8"/>
        <v>0</v>
      </c>
      <c r="J67" s="161"/>
      <c r="K67" s="160">
        <f t="shared" si="9"/>
        <v>0</v>
      </c>
      <c r="L67" s="160">
        <v>21</v>
      </c>
      <c r="M67" s="160">
        <f t="shared" si="10"/>
        <v>0</v>
      </c>
      <c r="N67" s="159">
        <v>0</v>
      </c>
      <c r="O67" s="159">
        <f t="shared" si="11"/>
        <v>0</v>
      </c>
      <c r="P67" s="159">
        <v>0</v>
      </c>
      <c r="Q67" s="159">
        <f t="shared" si="12"/>
        <v>0</v>
      </c>
      <c r="R67" s="160"/>
      <c r="S67" s="160" t="s">
        <v>316</v>
      </c>
      <c r="T67" s="160" t="s">
        <v>317</v>
      </c>
      <c r="U67" s="160">
        <v>0</v>
      </c>
      <c r="V67" s="160">
        <f t="shared" si="13"/>
        <v>0</v>
      </c>
      <c r="W67" s="160"/>
      <c r="X67" s="160" t="s">
        <v>174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744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79">
        <v>44</v>
      </c>
      <c r="B68" s="180" t="s">
        <v>844</v>
      </c>
      <c r="C68" s="189" t="s">
        <v>845</v>
      </c>
      <c r="D68" s="181" t="s">
        <v>747</v>
      </c>
      <c r="E68" s="182">
        <v>2</v>
      </c>
      <c r="F68" s="183"/>
      <c r="G68" s="184">
        <f t="shared" si="7"/>
        <v>0</v>
      </c>
      <c r="H68" s="161"/>
      <c r="I68" s="160">
        <f t="shared" si="8"/>
        <v>0</v>
      </c>
      <c r="J68" s="161"/>
      <c r="K68" s="160">
        <f t="shared" si="9"/>
        <v>0</v>
      </c>
      <c r="L68" s="160">
        <v>21</v>
      </c>
      <c r="M68" s="160">
        <f t="shared" si="10"/>
        <v>0</v>
      </c>
      <c r="N68" s="159">
        <v>0</v>
      </c>
      <c r="O68" s="159">
        <f t="shared" si="11"/>
        <v>0</v>
      </c>
      <c r="P68" s="159">
        <v>0</v>
      </c>
      <c r="Q68" s="159">
        <f t="shared" si="12"/>
        <v>0</v>
      </c>
      <c r="R68" s="160"/>
      <c r="S68" s="160" t="s">
        <v>316</v>
      </c>
      <c r="T68" s="160" t="s">
        <v>317</v>
      </c>
      <c r="U68" s="160">
        <v>0</v>
      </c>
      <c r="V68" s="160">
        <f t="shared" si="13"/>
        <v>0</v>
      </c>
      <c r="W68" s="160"/>
      <c r="X68" s="160" t="s">
        <v>174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744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79">
        <v>45</v>
      </c>
      <c r="B69" s="180" t="s">
        <v>846</v>
      </c>
      <c r="C69" s="189" t="s">
        <v>847</v>
      </c>
      <c r="D69" s="181" t="s">
        <v>747</v>
      </c>
      <c r="E69" s="182">
        <v>3</v>
      </c>
      <c r="F69" s="183"/>
      <c r="G69" s="184">
        <f t="shared" si="7"/>
        <v>0</v>
      </c>
      <c r="H69" s="161"/>
      <c r="I69" s="160">
        <f t="shared" si="8"/>
        <v>0</v>
      </c>
      <c r="J69" s="161"/>
      <c r="K69" s="160">
        <f t="shared" si="9"/>
        <v>0</v>
      </c>
      <c r="L69" s="160">
        <v>21</v>
      </c>
      <c r="M69" s="160">
        <f t="shared" si="10"/>
        <v>0</v>
      </c>
      <c r="N69" s="159">
        <v>0</v>
      </c>
      <c r="O69" s="159">
        <f t="shared" si="11"/>
        <v>0</v>
      </c>
      <c r="P69" s="159">
        <v>0</v>
      </c>
      <c r="Q69" s="159">
        <f t="shared" si="12"/>
        <v>0</v>
      </c>
      <c r="R69" s="160"/>
      <c r="S69" s="160" t="s">
        <v>316</v>
      </c>
      <c r="T69" s="160" t="s">
        <v>317</v>
      </c>
      <c r="U69" s="160">
        <v>0</v>
      </c>
      <c r="V69" s="160">
        <f t="shared" si="13"/>
        <v>0</v>
      </c>
      <c r="W69" s="160"/>
      <c r="X69" s="160" t="s">
        <v>174</v>
      </c>
      <c r="Y69" s="149"/>
      <c r="Z69" s="149"/>
      <c r="AA69" s="149"/>
      <c r="AB69" s="149"/>
      <c r="AC69" s="149"/>
      <c r="AD69" s="149"/>
      <c r="AE69" s="149"/>
      <c r="AF69" s="149"/>
      <c r="AG69" s="149" t="s">
        <v>744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79">
        <v>46</v>
      </c>
      <c r="B70" s="180" t="s">
        <v>848</v>
      </c>
      <c r="C70" s="189" t="s">
        <v>849</v>
      </c>
      <c r="D70" s="181" t="s">
        <v>747</v>
      </c>
      <c r="E70" s="182">
        <v>2</v>
      </c>
      <c r="F70" s="183"/>
      <c r="G70" s="184">
        <f t="shared" si="7"/>
        <v>0</v>
      </c>
      <c r="H70" s="161"/>
      <c r="I70" s="160">
        <f t="shared" si="8"/>
        <v>0</v>
      </c>
      <c r="J70" s="161"/>
      <c r="K70" s="160">
        <f t="shared" si="9"/>
        <v>0</v>
      </c>
      <c r="L70" s="160">
        <v>21</v>
      </c>
      <c r="M70" s="160">
        <f t="shared" si="10"/>
        <v>0</v>
      </c>
      <c r="N70" s="159">
        <v>0</v>
      </c>
      <c r="O70" s="159">
        <f t="shared" si="11"/>
        <v>0</v>
      </c>
      <c r="P70" s="159">
        <v>0</v>
      </c>
      <c r="Q70" s="159">
        <f t="shared" si="12"/>
        <v>0</v>
      </c>
      <c r="R70" s="160"/>
      <c r="S70" s="160" t="s">
        <v>316</v>
      </c>
      <c r="T70" s="160" t="s">
        <v>317</v>
      </c>
      <c r="U70" s="160">
        <v>0</v>
      </c>
      <c r="V70" s="160">
        <f t="shared" si="13"/>
        <v>0</v>
      </c>
      <c r="W70" s="160"/>
      <c r="X70" s="160" t="s">
        <v>174</v>
      </c>
      <c r="Y70" s="149"/>
      <c r="Z70" s="149"/>
      <c r="AA70" s="149"/>
      <c r="AB70" s="149"/>
      <c r="AC70" s="149"/>
      <c r="AD70" s="149"/>
      <c r="AE70" s="149"/>
      <c r="AF70" s="149"/>
      <c r="AG70" s="149" t="s">
        <v>744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79">
        <v>47</v>
      </c>
      <c r="B71" s="180" t="s">
        <v>850</v>
      </c>
      <c r="C71" s="189" t="s">
        <v>851</v>
      </c>
      <c r="D71" s="181" t="s">
        <v>747</v>
      </c>
      <c r="E71" s="182">
        <v>10</v>
      </c>
      <c r="F71" s="183"/>
      <c r="G71" s="184">
        <f t="shared" si="7"/>
        <v>0</v>
      </c>
      <c r="H71" s="161"/>
      <c r="I71" s="160">
        <f t="shared" si="8"/>
        <v>0</v>
      </c>
      <c r="J71" s="161"/>
      <c r="K71" s="160">
        <f t="shared" si="9"/>
        <v>0</v>
      </c>
      <c r="L71" s="160">
        <v>21</v>
      </c>
      <c r="M71" s="160">
        <f t="shared" si="10"/>
        <v>0</v>
      </c>
      <c r="N71" s="159">
        <v>0</v>
      </c>
      <c r="O71" s="159">
        <f t="shared" si="11"/>
        <v>0</v>
      </c>
      <c r="P71" s="159">
        <v>0</v>
      </c>
      <c r="Q71" s="159">
        <f t="shared" si="12"/>
        <v>0</v>
      </c>
      <c r="R71" s="160"/>
      <c r="S71" s="160" t="s">
        <v>316</v>
      </c>
      <c r="T71" s="160" t="s">
        <v>317</v>
      </c>
      <c r="U71" s="160">
        <v>0</v>
      </c>
      <c r="V71" s="160">
        <f t="shared" si="13"/>
        <v>0</v>
      </c>
      <c r="W71" s="160"/>
      <c r="X71" s="160" t="s">
        <v>174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744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73">
        <v>48</v>
      </c>
      <c r="B72" s="174" t="s">
        <v>852</v>
      </c>
      <c r="C72" s="187" t="s">
        <v>853</v>
      </c>
      <c r="D72" s="175" t="s">
        <v>242</v>
      </c>
      <c r="E72" s="176">
        <v>234</v>
      </c>
      <c r="F72" s="177"/>
      <c r="G72" s="178">
        <f t="shared" si="7"/>
        <v>0</v>
      </c>
      <c r="H72" s="161"/>
      <c r="I72" s="160">
        <f t="shared" si="8"/>
        <v>0</v>
      </c>
      <c r="J72" s="161"/>
      <c r="K72" s="160">
        <f t="shared" si="9"/>
        <v>0</v>
      </c>
      <c r="L72" s="160">
        <v>21</v>
      </c>
      <c r="M72" s="160">
        <f t="shared" si="10"/>
        <v>0</v>
      </c>
      <c r="N72" s="159">
        <v>0</v>
      </c>
      <c r="O72" s="159">
        <f t="shared" si="11"/>
        <v>0</v>
      </c>
      <c r="P72" s="159">
        <v>0</v>
      </c>
      <c r="Q72" s="159">
        <f t="shared" si="12"/>
        <v>0</v>
      </c>
      <c r="R72" s="160"/>
      <c r="S72" s="160" t="s">
        <v>316</v>
      </c>
      <c r="T72" s="160" t="s">
        <v>317</v>
      </c>
      <c r="U72" s="160">
        <v>0</v>
      </c>
      <c r="V72" s="160">
        <f t="shared" si="13"/>
        <v>0</v>
      </c>
      <c r="W72" s="160"/>
      <c r="X72" s="160" t="s">
        <v>174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744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8" t="s">
        <v>789</v>
      </c>
      <c r="D73" s="162"/>
      <c r="E73" s="163"/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177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56"/>
      <c r="B74" s="157"/>
      <c r="C74" s="188" t="s">
        <v>790</v>
      </c>
      <c r="D74" s="162"/>
      <c r="E74" s="163">
        <v>234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49"/>
      <c r="Z74" s="149"/>
      <c r="AA74" s="149"/>
      <c r="AB74" s="149"/>
      <c r="AC74" s="149"/>
      <c r="AD74" s="149"/>
      <c r="AE74" s="149"/>
      <c r="AF74" s="149"/>
      <c r="AG74" s="149" t="s">
        <v>177</v>
      </c>
      <c r="AH74" s="149">
        <v>0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73">
        <v>49</v>
      </c>
      <c r="B75" s="174" t="s">
        <v>854</v>
      </c>
      <c r="C75" s="187" t="s">
        <v>855</v>
      </c>
      <c r="D75" s="175" t="s">
        <v>242</v>
      </c>
      <c r="E75" s="176">
        <v>145</v>
      </c>
      <c r="F75" s="177"/>
      <c r="G75" s="178">
        <f>ROUND(E75*F75,2)</f>
        <v>0</v>
      </c>
      <c r="H75" s="161"/>
      <c r="I75" s="160">
        <f>ROUND(E75*H75,2)</f>
        <v>0</v>
      </c>
      <c r="J75" s="161"/>
      <c r="K75" s="160">
        <f>ROUND(E75*J75,2)</f>
        <v>0</v>
      </c>
      <c r="L75" s="160">
        <v>21</v>
      </c>
      <c r="M75" s="160">
        <f>G75*(1+L75/100)</f>
        <v>0</v>
      </c>
      <c r="N75" s="159">
        <v>0</v>
      </c>
      <c r="O75" s="159">
        <f>ROUND(E75*N75,2)</f>
        <v>0</v>
      </c>
      <c r="P75" s="159">
        <v>0</v>
      </c>
      <c r="Q75" s="159">
        <f>ROUND(E75*P75,2)</f>
        <v>0</v>
      </c>
      <c r="R75" s="160"/>
      <c r="S75" s="160" t="s">
        <v>316</v>
      </c>
      <c r="T75" s="160" t="s">
        <v>317</v>
      </c>
      <c r="U75" s="160">
        <v>0</v>
      </c>
      <c r="V75" s="160">
        <f>ROUND(E75*U75,2)</f>
        <v>0</v>
      </c>
      <c r="W75" s="160"/>
      <c r="X75" s="160" t="s">
        <v>174</v>
      </c>
      <c r="Y75" s="149"/>
      <c r="Z75" s="149"/>
      <c r="AA75" s="149"/>
      <c r="AB75" s="149"/>
      <c r="AC75" s="149"/>
      <c r="AD75" s="149"/>
      <c r="AE75" s="149"/>
      <c r="AF75" s="149"/>
      <c r="AG75" s="149" t="s">
        <v>744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8" t="s">
        <v>856</v>
      </c>
      <c r="D76" s="162"/>
      <c r="E76" s="163"/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49"/>
      <c r="Z76" s="149"/>
      <c r="AA76" s="149"/>
      <c r="AB76" s="149"/>
      <c r="AC76" s="149"/>
      <c r="AD76" s="149"/>
      <c r="AE76" s="149"/>
      <c r="AF76" s="149"/>
      <c r="AG76" s="149" t="s">
        <v>177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8" t="s">
        <v>857</v>
      </c>
      <c r="D77" s="162"/>
      <c r="E77" s="163">
        <v>145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49"/>
      <c r="Z77" s="149"/>
      <c r="AA77" s="149"/>
      <c r="AB77" s="149"/>
      <c r="AC77" s="149"/>
      <c r="AD77" s="149"/>
      <c r="AE77" s="149"/>
      <c r="AF77" s="149"/>
      <c r="AG77" s="149" t="s">
        <v>177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73">
        <v>50</v>
      </c>
      <c r="B78" s="174" t="s">
        <v>858</v>
      </c>
      <c r="C78" s="187" t="s">
        <v>859</v>
      </c>
      <c r="D78" s="175" t="s">
        <v>242</v>
      </c>
      <c r="E78" s="176">
        <v>127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0</v>
      </c>
      <c r="O78" s="159">
        <f>ROUND(E78*N78,2)</f>
        <v>0</v>
      </c>
      <c r="P78" s="159">
        <v>0</v>
      </c>
      <c r="Q78" s="159">
        <f>ROUND(E78*P78,2)</f>
        <v>0</v>
      </c>
      <c r="R78" s="160"/>
      <c r="S78" s="160" t="s">
        <v>316</v>
      </c>
      <c r="T78" s="160" t="s">
        <v>317</v>
      </c>
      <c r="U78" s="160">
        <v>0</v>
      </c>
      <c r="V78" s="160">
        <f>ROUND(E78*U78,2)</f>
        <v>0</v>
      </c>
      <c r="W78" s="160"/>
      <c r="X78" s="160" t="s">
        <v>174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744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8" t="s">
        <v>860</v>
      </c>
      <c r="D79" s="162"/>
      <c r="E79" s="163"/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177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6"/>
      <c r="B80" s="157"/>
      <c r="C80" s="188" t="s">
        <v>861</v>
      </c>
      <c r="D80" s="162"/>
      <c r="E80" s="163">
        <v>127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49"/>
      <c r="Z80" s="149"/>
      <c r="AA80" s="149"/>
      <c r="AB80" s="149"/>
      <c r="AC80" s="149"/>
      <c r="AD80" s="149"/>
      <c r="AE80" s="149"/>
      <c r="AF80" s="149"/>
      <c r="AG80" s="149" t="s">
        <v>177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73">
        <v>51</v>
      </c>
      <c r="B81" s="174" t="s">
        <v>862</v>
      </c>
      <c r="C81" s="187" t="s">
        <v>863</v>
      </c>
      <c r="D81" s="175" t="s">
        <v>242</v>
      </c>
      <c r="E81" s="176">
        <v>424</v>
      </c>
      <c r="F81" s="177"/>
      <c r="G81" s="178">
        <f>ROUND(E81*F81,2)</f>
        <v>0</v>
      </c>
      <c r="H81" s="161"/>
      <c r="I81" s="160">
        <f>ROUND(E81*H81,2)</f>
        <v>0</v>
      </c>
      <c r="J81" s="161"/>
      <c r="K81" s="160">
        <f>ROUND(E81*J81,2)</f>
        <v>0</v>
      </c>
      <c r="L81" s="160">
        <v>21</v>
      </c>
      <c r="M81" s="160">
        <f>G81*(1+L81/100)</f>
        <v>0</v>
      </c>
      <c r="N81" s="159">
        <v>0</v>
      </c>
      <c r="O81" s="159">
        <f>ROUND(E81*N81,2)</f>
        <v>0</v>
      </c>
      <c r="P81" s="159">
        <v>0</v>
      </c>
      <c r="Q81" s="159">
        <f>ROUND(E81*P81,2)</f>
        <v>0</v>
      </c>
      <c r="R81" s="160"/>
      <c r="S81" s="160" t="s">
        <v>316</v>
      </c>
      <c r="T81" s="160" t="s">
        <v>317</v>
      </c>
      <c r="U81" s="160">
        <v>0</v>
      </c>
      <c r="V81" s="160">
        <f>ROUND(E81*U81,2)</f>
        <v>0</v>
      </c>
      <c r="W81" s="160"/>
      <c r="X81" s="160" t="s">
        <v>174</v>
      </c>
      <c r="Y81" s="149"/>
      <c r="Z81" s="149"/>
      <c r="AA81" s="149"/>
      <c r="AB81" s="149"/>
      <c r="AC81" s="149"/>
      <c r="AD81" s="149"/>
      <c r="AE81" s="149"/>
      <c r="AF81" s="149"/>
      <c r="AG81" s="149" t="s">
        <v>744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8" t="s">
        <v>864</v>
      </c>
      <c r="D82" s="162"/>
      <c r="E82" s="163"/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49"/>
      <c r="Z82" s="149"/>
      <c r="AA82" s="149"/>
      <c r="AB82" s="149"/>
      <c r="AC82" s="149"/>
      <c r="AD82" s="149"/>
      <c r="AE82" s="149"/>
      <c r="AF82" s="149"/>
      <c r="AG82" s="149" t="s">
        <v>177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8" t="s">
        <v>865</v>
      </c>
      <c r="D83" s="162"/>
      <c r="E83" s="163">
        <v>424</v>
      </c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49"/>
      <c r="Z83" s="149"/>
      <c r="AA83" s="149"/>
      <c r="AB83" s="149"/>
      <c r="AC83" s="149"/>
      <c r="AD83" s="149"/>
      <c r="AE83" s="149"/>
      <c r="AF83" s="149"/>
      <c r="AG83" s="149" t="s">
        <v>177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73">
        <v>52</v>
      </c>
      <c r="B84" s="174" t="s">
        <v>866</v>
      </c>
      <c r="C84" s="187" t="s">
        <v>867</v>
      </c>
      <c r="D84" s="175" t="s">
        <v>242</v>
      </c>
      <c r="E84" s="176">
        <v>139</v>
      </c>
      <c r="F84" s="177"/>
      <c r="G84" s="178">
        <f>ROUND(E84*F84,2)</f>
        <v>0</v>
      </c>
      <c r="H84" s="161"/>
      <c r="I84" s="160">
        <f>ROUND(E84*H84,2)</f>
        <v>0</v>
      </c>
      <c r="J84" s="161"/>
      <c r="K84" s="160">
        <f>ROUND(E84*J84,2)</f>
        <v>0</v>
      </c>
      <c r="L84" s="160">
        <v>21</v>
      </c>
      <c r="M84" s="160">
        <f>G84*(1+L84/100)</f>
        <v>0</v>
      </c>
      <c r="N84" s="159">
        <v>0</v>
      </c>
      <c r="O84" s="159">
        <f>ROUND(E84*N84,2)</f>
        <v>0</v>
      </c>
      <c r="P84" s="159">
        <v>0</v>
      </c>
      <c r="Q84" s="159">
        <f>ROUND(E84*P84,2)</f>
        <v>0</v>
      </c>
      <c r="R84" s="160"/>
      <c r="S84" s="160" t="s">
        <v>316</v>
      </c>
      <c r="T84" s="160" t="s">
        <v>317</v>
      </c>
      <c r="U84" s="160">
        <v>0</v>
      </c>
      <c r="V84" s="160">
        <f>ROUND(E84*U84,2)</f>
        <v>0</v>
      </c>
      <c r="W84" s="160"/>
      <c r="X84" s="160" t="s">
        <v>174</v>
      </c>
      <c r="Y84" s="149"/>
      <c r="Z84" s="149"/>
      <c r="AA84" s="149"/>
      <c r="AB84" s="149"/>
      <c r="AC84" s="149"/>
      <c r="AD84" s="149"/>
      <c r="AE84" s="149"/>
      <c r="AF84" s="149"/>
      <c r="AG84" s="149" t="s">
        <v>744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8" t="s">
        <v>868</v>
      </c>
      <c r="D85" s="162"/>
      <c r="E85" s="163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177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56"/>
      <c r="B86" s="157"/>
      <c r="C86" s="188" t="s">
        <v>869</v>
      </c>
      <c r="D86" s="162"/>
      <c r="E86" s="163">
        <v>139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49"/>
      <c r="Z86" s="149"/>
      <c r="AA86" s="149"/>
      <c r="AB86" s="149"/>
      <c r="AC86" s="149"/>
      <c r="AD86" s="149"/>
      <c r="AE86" s="149"/>
      <c r="AF86" s="149"/>
      <c r="AG86" s="149" t="s">
        <v>177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79">
        <v>53</v>
      </c>
      <c r="B87" s="180" t="s">
        <v>870</v>
      </c>
      <c r="C87" s="189" t="s">
        <v>871</v>
      </c>
      <c r="D87" s="181" t="s">
        <v>242</v>
      </c>
      <c r="E87" s="182">
        <v>20</v>
      </c>
      <c r="F87" s="183"/>
      <c r="G87" s="184">
        <f>ROUND(E87*F87,2)</f>
        <v>0</v>
      </c>
      <c r="H87" s="161"/>
      <c r="I87" s="160">
        <f>ROUND(E87*H87,2)</f>
        <v>0</v>
      </c>
      <c r="J87" s="161"/>
      <c r="K87" s="160">
        <f>ROUND(E87*J87,2)</f>
        <v>0</v>
      </c>
      <c r="L87" s="160">
        <v>21</v>
      </c>
      <c r="M87" s="160">
        <f>G87*(1+L87/100)</f>
        <v>0</v>
      </c>
      <c r="N87" s="159">
        <v>0</v>
      </c>
      <c r="O87" s="159">
        <f>ROUND(E87*N87,2)</f>
        <v>0</v>
      </c>
      <c r="P87" s="159">
        <v>0</v>
      </c>
      <c r="Q87" s="159">
        <f>ROUND(E87*P87,2)</f>
        <v>0</v>
      </c>
      <c r="R87" s="160"/>
      <c r="S87" s="160" t="s">
        <v>316</v>
      </c>
      <c r="T87" s="160" t="s">
        <v>317</v>
      </c>
      <c r="U87" s="160">
        <v>0</v>
      </c>
      <c r="V87" s="160">
        <f>ROUND(E87*U87,2)</f>
        <v>0</v>
      </c>
      <c r="W87" s="160"/>
      <c r="X87" s="160" t="s">
        <v>174</v>
      </c>
      <c r="Y87" s="149"/>
      <c r="Z87" s="149"/>
      <c r="AA87" s="149"/>
      <c r="AB87" s="149"/>
      <c r="AC87" s="149"/>
      <c r="AD87" s="149"/>
      <c r="AE87" s="149"/>
      <c r="AF87" s="149"/>
      <c r="AG87" s="149" t="s">
        <v>744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73">
        <v>54</v>
      </c>
      <c r="B88" s="174" t="s">
        <v>872</v>
      </c>
      <c r="C88" s="187" t="s">
        <v>873</v>
      </c>
      <c r="D88" s="175" t="s">
        <v>242</v>
      </c>
      <c r="E88" s="176">
        <v>827</v>
      </c>
      <c r="F88" s="177"/>
      <c r="G88" s="178">
        <f>ROUND(E88*F88,2)</f>
        <v>0</v>
      </c>
      <c r="H88" s="161"/>
      <c r="I88" s="160">
        <f>ROUND(E88*H88,2)</f>
        <v>0</v>
      </c>
      <c r="J88" s="161"/>
      <c r="K88" s="160">
        <f>ROUND(E88*J88,2)</f>
        <v>0</v>
      </c>
      <c r="L88" s="160">
        <v>21</v>
      </c>
      <c r="M88" s="160">
        <f>G88*(1+L88/100)</f>
        <v>0</v>
      </c>
      <c r="N88" s="159">
        <v>0</v>
      </c>
      <c r="O88" s="159">
        <f>ROUND(E88*N88,2)</f>
        <v>0</v>
      </c>
      <c r="P88" s="159">
        <v>0</v>
      </c>
      <c r="Q88" s="159">
        <f>ROUND(E88*P88,2)</f>
        <v>0</v>
      </c>
      <c r="R88" s="160"/>
      <c r="S88" s="160" t="s">
        <v>316</v>
      </c>
      <c r="T88" s="160" t="s">
        <v>317</v>
      </c>
      <c r="U88" s="160">
        <v>0</v>
      </c>
      <c r="V88" s="160">
        <f>ROUND(E88*U88,2)</f>
        <v>0</v>
      </c>
      <c r="W88" s="160"/>
      <c r="X88" s="160" t="s">
        <v>174</v>
      </c>
      <c r="Y88" s="149"/>
      <c r="Z88" s="149"/>
      <c r="AA88" s="149"/>
      <c r="AB88" s="149"/>
      <c r="AC88" s="149"/>
      <c r="AD88" s="149"/>
      <c r="AE88" s="149"/>
      <c r="AF88" s="149"/>
      <c r="AG88" s="149" t="s">
        <v>744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6"/>
      <c r="B89" s="157"/>
      <c r="C89" s="188" t="s">
        <v>874</v>
      </c>
      <c r="D89" s="162"/>
      <c r="E89" s="163"/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49"/>
      <c r="Z89" s="149"/>
      <c r="AA89" s="149"/>
      <c r="AB89" s="149"/>
      <c r="AC89" s="149"/>
      <c r="AD89" s="149"/>
      <c r="AE89" s="149"/>
      <c r="AF89" s="149"/>
      <c r="AG89" s="149" t="s">
        <v>177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188" t="s">
        <v>875</v>
      </c>
      <c r="D90" s="162"/>
      <c r="E90" s="163">
        <v>827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49"/>
      <c r="Z90" s="149"/>
      <c r="AA90" s="149"/>
      <c r="AB90" s="149"/>
      <c r="AC90" s="149"/>
      <c r="AD90" s="149"/>
      <c r="AE90" s="149"/>
      <c r="AF90" s="149"/>
      <c r="AG90" s="149" t="s">
        <v>177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79">
        <v>55</v>
      </c>
      <c r="B91" s="180" t="s">
        <v>876</v>
      </c>
      <c r="C91" s="189" t="s">
        <v>877</v>
      </c>
      <c r="D91" s="181" t="s">
        <v>242</v>
      </c>
      <c r="E91" s="182">
        <v>28</v>
      </c>
      <c r="F91" s="183"/>
      <c r="G91" s="184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0</v>
      </c>
      <c r="O91" s="159">
        <f>ROUND(E91*N91,2)</f>
        <v>0</v>
      </c>
      <c r="P91" s="159">
        <v>0</v>
      </c>
      <c r="Q91" s="159">
        <f>ROUND(E91*P91,2)</f>
        <v>0</v>
      </c>
      <c r="R91" s="160"/>
      <c r="S91" s="160" t="s">
        <v>316</v>
      </c>
      <c r="T91" s="160" t="s">
        <v>317</v>
      </c>
      <c r="U91" s="160">
        <v>0</v>
      </c>
      <c r="V91" s="160">
        <f>ROUND(E91*U91,2)</f>
        <v>0</v>
      </c>
      <c r="W91" s="160"/>
      <c r="X91" s="160" t="s">
        <v>174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744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73">
        <v>56</v>
      </c>
      <c r="B92" s="174" t="s">
        <v>878</v>
      </c>
      <c r="C92" s="187" t="s">
        <v>879</v>
      </c>
      <c r="D92" s="175" t="s">
        <v>242</v>
      </c>
      <c r="E92" s="176">
        <v>106</v>
      </c>
      <c r="F92" s="177"/>
      <c r="G92" s="178">
        <f>ROUND(E92*F92,2)</f>
        <v>0</v>
      </c>
      <c r="H92" s="161"/>
      <c r="I92" s="160">
        <f>ROUND(E92*H92,2)</f>
        <v>0</v>
      </c>
      <c r="J92" s="161"/>
      <c r="K92" s="160">
        <f>ROUND(E92*J92,2)</f>
        <v>0</v>
      </c>
      <c r="L92" s="160">
        <v>21</v>
      </c>
      <c r="M92" s="160">
        <f>G92*(1+L92/100)</f>
        <v>0</v>
      </c>
      <c r="N92" s="159">
        <v>0</v>
      </c>
      <c r="O92" s="159">
        <f>ROUND(E92*N92,2)</f>
        <v>0</v>
      </c>
      <c r="P92" s="159">
        <v>0</v>
      </c>
      <c r="Q92" s="159">
        <f>ROUND(E92*P92,2)</f>
        <v>0</v>
      </c>
      <c r="R92" s="160"/>
      <c r="S92" s="160" t="s">
        <v>316</v>
      </c>
      <c r="T92" s="160" t="s">
        <v>317</v>
      </c>
      <c r="U92" s="160">
        <v>0</v>
      </c>
      <c r="V92" s="160">
        <f>ROUND(E92*U92,2)</f>
        <v>0</v>
      </c>
      <c r="W92" s="160"/>
      <c r="X92" s="160" t="s">
        <v>174</v>
      </c>
      <c r="Y92" s="149"/>
      <c r="Z92" s="149"/>
      <c r="AA92" s="149"/>
      <c r="AB92" s="149"/>
      <c r="AC92" s="149"/>
      <c r="AD92" s="149"/>
      <c r="AE92" s="149"/>
      <c r="AF92" s="149"/>
      <c r="AG92" s="149" t="s">
        <v>744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8" t="s">
        <v>880</v>
      </c>
      <c r="D93" s="162"/>
      <c r="E93" s="163"/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49"/>
      <c r="Z93" s="149"/>
      <c r="AA93" s="149"/>
      <c r="AB93" s="149"/>
      <c r="AC93" s="149"/>
      <c r="AD93" s="149"/>
      <c r="AE93" s="149"/>
      <c r="AF93" s="149"/>
      <c r="AG93" s="149" t="s">
        <v>177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8" t="s">
        <v>881</v>
      </c>
      <c r="D94" s="162"/>
      <c r="E94" s="163">
        <v>106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177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73">
        <v>57</v>
      </c>
      <c r="B95" s="174" t="s">
        <v>882</v>
      </c>
      <c r="C95" s="187" t="s">
        <v>883</v>
      </c>
      <c r="D95" s="175" t="s">
        <v>242</v>
      </c>
      <c r="E95" s="176">
        <v>36</v>
      </c>
      <c r="F95" s="177"/>
      <c r="G95" s="178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59">
        <v>0</v>
      </c>
      <c r="O95" s="159">
        <f>ROUND(E95*N95,2)</f>
        <v>0</v>
      </c>
      <c r="P95" s="159">
        <v>0</v>
      </c>
      <c r="Q95" s="159">
        <f>ROUND(E95*P95,2)</f>
        <v>0</v>
      </c>
      <c r="R95" s="160"/>
      <c r="S95" s="160" t="s">
        <v>316</v>
      </c>
      <c r="T95" s="160" t="s">
        <v>317</v>
      </c>
      <c r="U95" s="160">
        <v>0</v>
      </c>
      <c r="V95" s="160">
        <f>ROUND(E95*U95,2)</f>
        <v>0</v>
      </c>
      <c r="W95" s="160"/>
      <c r="X95" s="160" t="s">
        <v>174</v>
      </c>
      <c r="Y95" s="149"/>
      <c r="Z95" s="149"/>
      <c r="AA95" s="149"/>
      <c r="AB95" s="149"/>
      <c r="AC95" s="149"/>
      <c r="AD95" s="149"/>
      <c r="AE95" s="149"/>
      <c r="AF95" s="149"/>
      <c r="AG95" s="149" t="s">
        <v>744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188" t="s">
        <v>884</v>
      </c>
      <c r="D96" s="162"/>
      <c r="E96" s="163"/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49"/>
      <c r="Z96" s="149"/>
      <c r="AA96" s="149"/>
      <c r="AB96" s="149"/>
      <c r="AC96" s="149"/>
      <c r="AD96" s="149"/>
      <c r="AE96" s="149"/>
      <c r="AF96" s="149"/>
      <c r="AG96" s="149" t="s">
        <v>177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56"/>
      <c r="B97" s="157"/>
      <c r="C97" s="188" t="s">
        <v>885</v>
      </c>
      <c r="D97" s="162"/>
      <c r="E97" s="163">
        <v>36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177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79">
        <v>58</v>
      </c>
      <c r="B98" s="180" t="s">
        <v>886</v>
      </c>
      <c r="C98" s="189" t="s">
        <v>887</v>
      </c>
      <c r="D98" s="181" t="s">
        <v>242</v>
      </c>
      <c r="E98" s="182">
        <v>10</v>
      </c>
      <c r="F98" s="183"/>
      <c r="G98" s="184">
        <f>ROUND(E98*F98,2)</f>
        <v>0</v>
      </c>
      <c r="H98" s="161"/>
      <c r="I98" s="160">
        <f>ROUND(E98*H98,2)</f>
        <v>0</v>
      </c>
      <c r="J98" s="161"/>
      <c r="K98" s="160">
        <f>ROUND(E98*J98,2)</f>
        <v>0</v>
      </c>
      <c r="L98" s="160">
        <v>21</v>
      </c>
      <c r="M98" s="160">
        <f>G98*(1+L98/100)</f>
        <v>0</v>
      </c>
      <c r="N98" s="159">
        <v>0</v>
      </c>
      <c r="O98" s="159">
        <f>ROUND(E98*N98,2)</f>
        <v>0</v>
      </c>
      <c r="P98" s="159">
        <v>0</v>
      </c>
      <c r="Q98" s="159">
        <f>ROUND(E98*P98,2)</f>
        <v>0</v>
      </c>
      <c r="R98" s="160"/>
      <c r="S98" s="160" t="s">
        <v>316</v>
      </c>
      <c r="T98" s="160" t="s">
        <v>317</v>
      </c>
      <c r="U98" s="160">
        <v>0</v>
      </c>
      <c r="V98" s="160">
        <f>ROUND(E98*U98,2)</f>
        <v>0</v>
      </c>
      <c r="W98" s="160"/>
      <c r="X98" s="160" t="s">
        <v>174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744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73">
        <v>59</v>
      </c>
      <c r="B99" s="174" t="s">
        <v>888</v>
      </c>
      <c r="C99" s="187" t="s">
        <v>889</v>
      </c>
      <c r="D99" s="175" t="s">
        <v>747</v>
      </c>
      <c r="E99" s="176">
        <v>342</v>
      </c>
      <c r="F99" s="177"/>
      <c r="G99" s="178">
        <f>ROUND(E99*F99,2)</f>
        <v>0</v>
      </c>
      <c r="H99" s="161"/>
      <c r="I99" s="160">
        <f>ROUND(E99*H99,2)</f>
        <v>0</v>
      </c>
      <c r="J99" s="161"/>
      <c r="K99" s="160">
        <f>ROUND(E99*J99,2)</f>
        <v>0</v>
      </c>
      <c r="L99" s="160">
        <v>21</v>
      </c>
      <c r="M99" s="160">
        <f>G99*(1+L99/100)</f>
        <v>0</v>
      </c>
      <c r="N99" s="159">
        <v>0</v>
      </c>
      <c r="O99" s="159">
        <f>ROUND(E99*N99,2)</f>
        <v>0</v>
      </c>
      <c r="P99" s="159">
        <v>0</v>
      </c>
      <c r="Q99" s="159">
        <f>ROUND(E99*P99,2)</f>
        <v>0</v>
      </c>
      <c r="R99" s="160"/>
      <c r="S99" s="160" t="s">
        <v>316</v>
      </c>
      <c r="T99" s="160" t="s">
        <v>317</v>
      </c>
      <c r="U99" s="160">
        <v>0</v>
      </c>
      <c r="V99" s="160">
        <f>ROUND(E99*U99,2)</f>
        <v>0</v>
      </c>
      <c r="W99" s="160"/>
      <c r="X99" s="160" t="s">
        <v>174</v>
      </c>
      <c r="Y99" s="149"/>
      <c r="Z99" s="149"/>
      <c r="AA99" s="149"/>
      <c r="AB99" s="149"/>
      <c r="AC99" s="149"/>
      <c r="AD99" s="149"/>
      <c r="AE99" s="149"/>
      <c r="AF99" s="149"/>
      <c r="AG99" s="149" t="s">
        <v>744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ht="22.5" outlineLevel="1" x14ac:dyDescent="0.2">
      <c r="A100" s="156"/>
      <c r="B100" s="157"/>
      <c r="C100" s="188" t="s">
        <v>890</v>
      </c>
      <c r="D100" s="162"/>
      <c r="E100" s="163"/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49"/>
      <c r="Z100" s="149"/>
      <c r="AA100" s="149"/>
      <c r="AB100" s="149"/>
      <c r="AC100" s="149"/>
      <c r="AD100" s="149"/>
      <c r="AE100" s="149"/>
      <c r="AF100" s="149"/>
      <c r="AG100" s="149" t="s">
        <v>177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188" t="s">
        <v>891</v>
      </c>
      <c r="D101" s="162"/>
      <c r="E101" s="163">
        <v>342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177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3">
        <v>60</v>
      </c>
      <c r="B102" s="174" t="s">
        <v>892</v>
      </c>
      <c r="C102" s="187" t="s">
        <v>893</v>
      </c>
      <c r="D102" s="175" t="s">
        <v>747</v>
      </c>
      <c r="E102" s="176">
        <v>160</v>
      </c>
      <c r="F102" s="177"/>
      <c r="G102" s="178">
        <f>ROUND(E102*F102,2)</f>
        <v>0</v>
      </c>
      <c r="H102" s="161"/>
      <c r="I102" s="160">
        <f>ROUND(E102*H102,2)</f>
        <v>0</v>
      </c>
      <c r="J102" s="161"/>
      <c r="K102" s="160">
        <f>ROUND(E102*J102,2)</f>
        <v>0</v>
      </c>
      <c r="L102" s="160">
        <v>21</v>
      </c>
      <c r="M102" s="160">
        <f>G102*(1+L102/100)</f>
        <v>0</v>
      </c>
      <c r="N102" s="159">
        <v>0</v>
      </c>
      <c r="O102" s="159">
        <f>ROUND(E102*N102,2)</f>
        <v>0</v>
      </c>
      <c r="P102" s="159">
        <v>0</v>
      </c>
      <c r="Q102" s="159">
        <f>ROUND(E102*P102,2)</f>
        <v>0</v>
      </c>
      <c r="R102" s="160"/>
      <c r="S102" s="160" t="s">
        <v>316</v>
      </c>
      <c r="T102" s="160" t="s">
        <v>317</v>
      </c>
      <c r="U102" s="160">
        <v>0</v>
      </c>
      <c r="V102" s="160">
        <f>ROUND(E102*U102,2)</f>
        <v>0</v>
      </c>
      <c r="W102" s="160"/>
      <c r="X102" s="160" t="s">
        <v>174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744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56"/>
      <c r="B103" s="157"/>
      <c r="C103" s="188" t="s">
        <v>894</v>
      </c>
      <c r="D103" s="162"/>
      <c r="E103" s="163"/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177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56"/>
      <c r="B104" s="157"/>
      <c r="C104" s="188" t="s">
        <v>895</v>
      </c>
      <c r="D104" s="162"/>
      <c r="E104" s="163">
        <v>160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177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">
      <c r="A105" s="179">
        <v>61</v>
      </c>
      <c r="B105" s="180" t="s">
        <v>896</v>
      </c>
      <c r="C105" s="189" t="s">
        <v>897</v>
      </c>
      <c r="D105" s="181" t="s">
        <v>747</v>
      </c>
      <c r="E105" s="182">
        <v>144</v>
      </c>
      <c r="F105" s="183"/>
      <c r="G105" s="184">
        <f t="shared" ref="G105:G128" si="14">ROUND(E105*F105,2)</f>
        <v>0</v>
      </c>
      <c r="H105" s="161"/>
      <c r="I105" s="160">
        <f t="shared" ref="I105:I128" si="15">ROUND(E105*H105,2)</f>
        <v>0</v>
      </c>
      <c r="J105" s="161"/>
      <c r="K105" s="160">
        <f t="shared" ref="K105:K128" si="16">ROUND(E105*J105,2)</f>
        <v>0</v>
      </c>
      <c r="L105" s="160">
        <v>21</v>
      </c>
      <c r="M105" s="160">
        <f t="shared" ref="M105:M128" si="17">G105*(1+L105/100)</f>
        <v>0</v>
      </c>
      <c r="N105" s="159">
        <v>0</v>
      </c>
      <c r="O105" s="159">
        <f t="shared" ref="O105:O128" si="18">ROUND(E105*N105,2)</f>
        <v>0</v>
      </c>
      <c r="P105" s="159">
        <v>0</v>
      </c>
      <c r="Q105" s="159">
        <f t="shared" ref="Q105:Q128" si="19">ROUND(E105*P105,2)</f>
        <v>0</v>
      </c>
      <c r="R105" s="160"/>
      <c r="S105" s="160" t="s">
        <v>316</v>
      </c>
      <c r="T105" s="160" t="s">
        <v>317</v>
      </c>
      <c r="U105" s="160">
        <v>0</v>
      </c>
      <c r="V105" s="160">
        <f t="shared" ref="V105:V128" si="20">ROUND(E105*U105,2)</f>
        <v>0</v>
      </c>
      <c r="W105" s="160"/>
      <c r="X105" s="160" t="s">
        <v>174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744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79">
        <v>62</v>
      </c>
      <c r="B106" s="180" t="s">
        <v>898</v>
      </c>
      <c r="C106" s="189" t="s">
        <v>899</v>
      </c>
      <c r="D106" s="181" t="s">
        <v>747</v>
      </c>
      <c r="E106" s="182">
        <v>30</v>
      </c>
      <c r="F106" s="183"/>
      <c r="G106" s="184">
        <f t="shared" si="14"/>
        <v>0</v>
      </c>
      <c r="H106" s="161"/>
      <c r="I106" s="160">
        <f t="shared" si="15"/>
        <v>0</v>
      </c>
      <c r="J106" s="161"/>
      <c r="K106" s="160">
        <f t="shared" si="16"/>
        <v>0</v>
      </c>
      <c r="L106" s="160">
        <v>21</v>
      </c>
      <c r="M106" s="160">
        <f t="shared" si="17"/>
        <v>0</v>
      </c>
      <c r="N106" s="159">
        <v>0</v>
      </c>
      <c r="O106" s="159">
        <f t="shared" si="18"/>
        <v>0</v>
      </c>
      <c r="P106" s="159">
        <v>0</v>
      </c>
      <c r="Q106" s="159">
        <f t="shared" si="19"/>
        <v>0</v>
      </c>
      <c r="R106" s="160"/>
      <c r="S106" s="160" t="s">
        <v>316</v>
      </c>
      <c r="T106" s="160" t="s">
        <v>317</v>
      </c>
      <c r="U106" s="160">
        <v>0</v>
      </c>
      <c r="V106" s="160">
        <f t="shared" si="20"/>
        <v>0</v>
      </c>
      <c r="W106" s="160"/>
      <c r="X106" s="160" t="s">
        <v>174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744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9">
        <v>63</v>
      </c>
      <c r="B107" s="180" t="s">
        <v>900</v>
      </c>
      <c r="C107" s="189" t="s">
        <v>901</v>
      </c>
      <c r="D107" s="181" t="s">
        <v>747</v>
      </c>
      <c r="E107" s="182">
        <v>16</v>
      </c>
      <c r="F107" s="183"/>
      <c r="G107" s="184">
        <f t="shared" si="14"/>
        <v>0</v>
      </c>
      <c r="H107" s="161"/>
      <c r="I107" s="160">
        <f t="shared" si="15"/>
        <v>0</v>
      </c>
      <c r="J107" s="161"/>
      <c r="K107" s="160">
        <f t="shared" si="16"/>
        <v>0</v>
      </c>
      <c r="L107" s="160">
        <v>21</v>
      </c>
      <c r="M107" s="160">
        <f t="shared" si="17"/>
        <v>0</v>
      </c>
      <c r="N107" s="159">
        <v>0</v>
      </c>
      <c r="O107" s="159">
        <f t="shared" si="18"/>
        <v>0</v>
      </c>
      <c r="P107" s="159">
        <v>0</v>
      </c>
      <c r="Q107" s="159">
        <f t="shared" si="19"/>
        <v>0</v>
      </c>
      <c r="R107" s="160"/>
      <c r="S107" s="160" t="s">
        <v>316</v>
      </c>
      <c r="T107" s="160" t="s">
        <v>317</v>
      </c>
      <c r="U107" s="160">
        <v>0</v>
      </c>
      <c r="V107" s="160">
        <f t="shared" si="20"/>
        <v>0</v>
      </c>
      <c r="W107" s="160"/>
      <c r="X107" s="160" t="s">
        <v>174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744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79">
        <v>64</v>
      </c>
      <c r="B108" s="180" t="s">
        <v>902</v>
      </c>
      <c r="C108" s="189" t="s">
        <v>903</v>
      </c>
      <c r="D108" s="181" t="s">
        <v>747</v>
      </c>
      <c r="E108" s="182">
        <v>1</v>
      </c>
      <c r="F108" s="183"/>
      <c r="G108" s="184">
        <f t="shared" si="14"/>
        <v>0</v>
      </c>
      <c r="H108" s="161"/>
      <c r="I108" s="160">
        <f t="shared" si="15"/>
        <v>0</v>
      </c>
      <c r="J108" s="161"/>
      <c r="K108" s="160">
        <f t="shared" si="16"/>
        <v>0</v>
      </c>
      <c r="L108" s="160">
        <v>21</v>
      </c>
      <c r="M108" s="160">
        <f t="shared" si="17"/>
        <v>0</v>
      </c>
      <c r="N108" s="159">
        <v>0</v>
      </c>
      <c r="O108" s="159">
        <f t="shared" si="18"/>
        <v>0</v>
      </c>
      <c r="P108" s="159">
        <v>0</v>
      </c>
      <c r="Q108" s="159">
        <f t="shared" si="19"/>
        <v>0</v>
      </c>
      <c r="R108" s="160"/>
      <c r="S108" s="160" t="s">
        <v>316</v>
      </c>
      <c r="T108" s="160" t="s">
        <v>317</v>
      </c>
      <c r="U108" s="160">
        <v>0</v>
      </c>
      <c r="V108" s="160">
        <f t="shared" si="20"/>
        <v>0</v>
      </c>
      <c r="W108" s="160"/>
      <c r="X108" s="160" t="s">
        <v>174</v>
      </c>
      <c r="Y108" s="149"/>
      <c r="Z108" s="149"/>
      <c r="AA108" s="149"/>
      <c r="AB108" s="149"/>
      <c r="AC108" s="149"/>
      <c r="AD108" s="149"/>
      <c r="AE108" s="149"/>
      <c r="AF108" s="149"/>
      <c r="AG108" s="149" t="s">
        <v>744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9">
        <v>65</v>
      </c>
      <c r="B109" s="180" t="s">
        <v>904</v>
      </c>
      <c r="C109" s="189" t="s">
        <v>905</v>
      </c>
      <c r="D109" s="181" t="s">
        <v>747</v>
      </c>
      <c r="E109" s="182">
        <v>2</v>
      </c>
      <c r="F109" s="183"/>
      <c r="G109" s="184">
        <f t="shared" si="14"/>
        <v>0</v>
      </c>
      <c r="H109" s="161"/>
      <c r="I109" s="160">
        <f t="shared" si="15"/>
        <v>0</v>
      </c>
      <c r="J109" s="161"/>
      <c r="K109" s="160">
        <f t="shared" si="16"/>
        <v>0</v>
      </c>
      <c r="L109" s="160">
        <v>21</v>
      </c>
      <c r="M109" s="160">
        <f t="shared" si="17"/>
        <v>0</v>
      </c>
      <c r="N109" s="159">
        <v>0</v>
      </c>
      <c r="O109" s="159">
        <f t="shared" si="18"/>
        <v>0</v>
      </c>
      <c r="P109" s="159">
        <v>0</v>
      </c>
      <c r="Q109" s="159">
        <f t="shared" si="19"/>
        <v>0</v>
      </c>
      <c r="R109" s="160"/>
      <c r="S109" s="160" t="s">
        <v>316</v>
      </c>
      <c r="T109" s="160" t="s">
        <v>317</v>
      </c>
      <c r="U109" s="160">
        <v>0</v>
      </c>
      <c r="V109" s="160">
        <f t="shared" si="20"/>
        <v>0</v>
      </c>
      <c r="W109" s="160"/>
      <c r="X109" s="160" t="s">
        <v>174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744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79">
        <v>66</v>
      </c>
      <c r="B110" s="180" t="s">
        <v>906</v>
      </c>
      <c r="C110" s="189" t="s">
        <v>907</v>
      </c>
      <c r="D110" s="181" t="s">
        <v>747</v>
      </c>
      <c r="E110" s="182">
        <v>1</v>
      </c>
      <c r="F110" s="183"/>
      <c r="G110" s="184">
        <f t="shared" si="14"/>
        <v>0</v>
      </c>
      <c r="H110" s="161"/>
      <c r="I110" s="160">
        <f t="shared" si="15"/>
        <v>0</v>
      </c>
      <c r="J110" s="161"/>
      <c r="K110" s="160">
        <f t="shared" si="16"/>
        <v>0</v>
      </c>
      <c r="L110" s="160">
        <v>21</v>
      </c>
      <c r="M110" s="160">
        <f t="shared" si="17"/>
        <v>0</v>
      </c>
      <c r="N110" s="159">
        <v>0</v>
      </c>
      <c r="O110" s="159">
        <f t="shared" si="18"/>
        <v>0</v>
      </c>
      <c r="P110" s="159">
        <v>0</v>
      </c>
      <c r="Q110" s="159">
        <f t="shared" si="19"/>
        <v>0</v>
      </c>
      <c r="R110" s="160"/>
      <c r="S110" s="160" t="s">
        <v>316</v>
      </c>
      <c r="T110" s="160" t="s">
        <v>317</v>
      </c>
      <c r="U110" s="160">
        <v>0</v>
      </c>
      <c r="V110" s="160">
        <f t="shared" si="20"/>
        <v>0</v>
      </c>
      <c r="W110" s="160"/>
      <c r="X110" s="160" t="s">
        <v>174</v>
      </c>
      <c r="Y110" s="149"/>
      <c r="Z110" s="149"/>
      <c r="AA110" s="149"/>
      <c r="AB110" s="149"/>
      <c r="AC110" s="149"/>
      <c r="AD110" s="149"/>
      <c r="AE110" s="149"/>
      <c r="AF110" s="149"/>
      <c r="AG110" s="149" t="s">
        <v>744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9">
        <v>67</v>
      </c>
      <c r="B111" s="180" t="s">
        <v>908</v>
      </c>
      <c r="C111" s="189" t="s">
        <v>909</v>
      </c>
      <c r="D111" s="181" t="s">
        <v>747</v>
      </c>
      <c r="E111" s="182">
        <v>14</v>
      </c>
      <c r="F111" s="183"/>
      <c r="G111" s="184">
        <f t="shared" si="14"/>
        <v>0</v>
      </c>
      <c r="H111" s="161"/>
      <c r="I111" s="160">
        <f t="shared" si="15"/>
        <v>0</v>
      </c>
      <c r="J111" s="161"/>
      <c r="K111" s="160">
        <f t="shared" si="16"/>
        <v>0</v>
      </c>
      <c r="L111" s="160">
        <v>21</v>
      </c>
      <c r="M111" s="160">
        <f t="shared" si="17"/>
        <v>0</v>
      </c>
      <c r="N111" s="159">
        <v>0</v>
      </c>
      <c r="O111" s="159">
        <f t="shared" si="18"/>
        <v>0</v>
      </c>
      <c r="P111" s="159">
        <v>0</v>
      </c>
      <c r="Q111" s="159">
        <f t="shared" si="19"/>
        <v>0</v>
      </c>
      <c r="R111" s="160"/>
      <c r="S111" s="160" t="s">
        <v>316</v>
      </c>
      <c r="T111" s="160" t="s">
        <v>317</v>
      </c>
      <c r="U111" s="160">
        <v>0</v>
      </c>
      <c r="V111" s="160">
        <f t="shared" si="20"/>
        <v>0</v>
      </c>
      <c r="W111" s="160"/>
      <c r="X111" s="160" t="s">
        <v>174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744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79">
        <v>68</v>
      </c>
      <c r="B112" s="180" t="s">
        <v>910</v>
      </c>
      <c r="C112" s="189" t="s">
        <v>911</v>
      </c>
      <c r="D112" s="181" t="s">
        <v>747</v>
      </c>
      <c r="E112" s="182">
        <v>4</v>
      </c>
      <c r="F112" s="183"/>
      <c r="G112" s="184">
        <f t="shared" si="14"/>
        <v>0</v>
      </c>
      <c r="H112" s="161"/>
      <c r="I112" s="160">
        <f t="shared" si="15"/>
        <v>0</v>
      </c>
      <c r="J112" s="161"/>
      <c r="K112" s="160">
        <f t="shared" si="16"/>
        <v>0</v>
      </c>
      <c r="L112" s="160">
        <v>21</v>
      </c>
      <c r="M112" s="160">
        <f t="shared" si="17"/>
        <v>0</v>
      </c>
      <c r="N112" s="159">
        <v>0</v>
      </c>
      <c r="O112" s="159">
        <f t="shared" si="18"/>
        <v>0</v>
      </c>
      <c r="P112" s="159">
        <v>0</v>
      </c>
      <c r="Q112" s="159">
        <f t="shared" si="19"/>
        <v>0</v>
      </c>
      <c r="R112" s="160"/>
      <c r="S112" s="160" t="s">
        <v>316</v>
      </c>
      <c r="T112" s="160" t="s">
        <v>317</v>
      </c>
      <c r="U112" s="160">
        <v>0</v>
      </c>
      <c r="V112" s="160">
        <f t="shared" si="20"/>
        <v>0</v>
      </c>
      <c r="W112" s="160"/>
      <c r="X112" s="160" t="s">
        <v>174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744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79">
        <v>69</v>
      </c>
      <c r="B113" s="180" t="s">
        <v>912</v>
      </c>
      <c r="C113" s="189" t="s">
        <v>913</v>
      </c>
      <c r="D113" s="181" t="s">
        <v>747</v>
      </c>
      <c r="E113" s="182">
        <v>14</v>
      </c>
      <c r="F113" s="183"/>
      <c r="G113" s="184">
        <f t="shared" si="14"/>
        <v>0</v>
      </c>
      <c r="H113" s="161"/>
      <c r="I113" s="160">
        <f t="shared" si="15"/>
        <v>0</v>
      </c>
      <c r="J113" s="161"/>
      <c r="K113" s="160">
        <f t="shared" si="16"/>
        <v>0</v>
      </c>
      <c r="L113" s="160">
        <v>21</v>
      </c>
      <c r="M113" s="160">
        <f t="shared" si="17"/>
        <v>0</v>
      </c>
      <c r="N113" s="159">
        <v>0</v>
      </c>
      <c r="O113" s="159">
        <f t="shared" si="18"/>
        <v>0</v>
      </c>
      <c r="P113" s="159">
        <v>0</v>
      </c>
      <c r="Q113" s="159">
        <f t="shared" si="19"/>
        <v>0</v>
      </c>
      <c r="R113" s="160"/>
      <c r="S113" s="160" t="s">
        <v>316</v>
      </c>
      <c r="T113" s="160" t="s">
        <v>317</v>
      </c>
      <c r="U113" s="160">
        <v>0</v>
      </c>
      <c r="V113" s="160">
        <f t="shared" si="20"/>
        <v>0</v>
      </c>
      <c r="W113" s="160"/>
      <c r="X113" s="160" t="s">
        <v>174</v>
      </c>
      <c r="Y113" s="149"/>
      <c r="Z113" s="149"/>
      <c r="AA113" s="149"/>
      <c r="AB113" s="149"/>
      <c r="AC113" s="149"/>
      <c r="AD113" s="149"/>
      <c r="AE113" s="149"/>
      <c r="AF113" s="149"/>
      <c r="AG113" s="149" t="s">
        <v>744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79">
        <v>70</v>
      </c>
      <c r="B114" s="180" t="s">
        <v>914</v>
      </c>
      <c r="C114" s="189" t="s">
        <v>915</v>
      </c>
      <c r="D114" s="181" t="s">
        <v>747</v>
      </c>
      <c r="E114" s="182">
        <v>2</v>
      </c>
      <c r="F114" s="183"/>
      <c r="G114" s="184">
        <f t="shared" si="14"/>
        <v>0</v>
      </c>
      <c r="H114" s="161"/>
      <c r="I114" s="160">
        <f t="shared" si="15"/>
        <v>0</v>
      </c>
      <c r="J114" s="161"/>
      <c r="K114" s="160">
        <f t="shared" si="16"/>
        <v>0</v>
      </c>
      <c r="L114" s="160">
        <v>21</v>
      </c>
      <c r="M114" s="160">
        <f t="shared" si="17"/>
        <v>0</v>
      </c>
      <c r="N114" s="159">
        <v>0</v>
      </c>
      <c r="O114" s="159">
        <f t="shared" si="18"/>
        <v>0</v>
      </c>
      <c r="P114" s="159">
        <v>0</v>
      </c>
      <c r="Q114" s="159">
        <f t="shared" si="19"/>
        <v>0</v>
      </c>
      <c r="R114" s="160"/>
      <c r="S114" s="160" t="s">
        <v>316</v>
      </c>
      <c r="T114" s="160" t="s">
        <v>317</v>
      </c>
      <c r="U114" s="160">
        <v>0</v>
      </c>
      <c r="V114" s="160">
        <f t="shared" si="20"/>
        <v>0</v>
      </c>
      <c r="W114" s="160"/>
      <c r="X114" s="160" t="s">
        <v>174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744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79">
        <v>71</v>
      </c>
      <c r="B115" s="180" t="s">
        <v>916</v>
      </c>
      <c r="C115" s="189" t="s">
        <v>917</v>
      </c>
      <c r="D115" s="181" t="s">
        <v>747</v>
      </c>
      <c r="E115" s="182">
        <v>6</v>
      </c>
      <c r="F115" s="183"/>
      <c r="G115" s="184">
        <f t="shared" si="14"/>
        <v>0</v>
      </c>
      <c r="H115" s="161"/>
      <c r="I115" s="160">
        <f t="shared" si="15"/>
        <v>0</v>
      </c>
      <c r="J115" s="161"/>
      <c r="K115" s="160">
        <f t="shared" si="16"/>
        <v>0</v>
      </c>
      <c r="L115" s="160">
        <v>21</v>
      </c>
      <c r="M115" s="160">
        <f t="shared" si="17"/>
        <v>0</v>
      </c>
      <c r="N115" s="159">
        <v>0</v>
      </c>
      <c r="O115" s="159">
        <f t="shared" si="18"/>
        <v>0</v>
      </c>
      <c r="P115" s="159">
        <v>0</v>
      </c>
      <c r="Q115" s="159">
        <f t="shared" si="19"/>
        <v>0</v>
      </c>
      <c r="R115" s="160"/>
      <c r="S115" s="160" t="s">
        <v>316</v>
      </c>
      <c r="T115" s="160" t="s">
        <v>317</v>
      </c>
      <c r="U115" s="160">
        <v>0</v>
      </c>
      <c r="V115" s="160">
        <f t="shared" si="20"/>
        <v>0</v>
      </c>
      <c r="W115" s="160"/>
      <c r="X115" s="160" t="s">
        <v>174</v>
      </c>
      <c r="Y115" s="149"/>
      <c r="Z115" s="149"/>
      <c r="AA115" s="149"/>
      <c r="AB115" s="149"/>
      <c r="AC115" s="149"/>
      <c r="AD115" s="149"/>
      <c r="AE115" s="149"/>
      <c r="AF115" s="149"/>
      <c r="AG115" s="149" t="s">
        <v>744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79">
        <v>72</v>
      </c>
      <c r="B116" s="180" t="s">
        <v>918</v>
      </c>
      <c r="C116" s="189" t="s">
        <v>919</v>
      </c>
      <c r="D116" s="181" t="s">
        <v>747</v>
      </c>
      <c r="E116" s="182">
        <v>4</v>
      </c>
      <c r="F116" s="183"/>
      <c r="G116" s="184">
        <f t="shared" si="14"/>
        <v>0</v>
      </c>
      <c r="H116" s="161"/>
      <c r="I116" s="160">
        <f t="shared" si="15"/>
        <v>0</v>
      </c>
      <c r="J116" s="161"/>
      <c r="K116" s="160">
        <f t="shared" si="16"/>
        <v>0</v>
      </c>
      <c r="L116" s="160">
        <v>21</v>
      </c>
      <c r="M116" s="160">
        <f t="shared" si="17"/>
        <v>0</v>
      </c>
      <c r="N116" s="159">
        <v>0</v>
      </c>
      <c r="O116" s="159">
        <f t="shared" si="18"/>
        <v>0</v>
      </c>
      <c r="P116" s="159">
        <v>0</v>
      </c>
      <c r="Q116" s="159">
        <f t="shared" si="19"/>
        <v>0</v>
      </c>
      <c r="R116" s="160"/>
      <c r="S116" s="160" t="s">
        <v>316</v>
      </c>
      <c r="T116" s="160" t="s">
        <v>317</v>
      </c>
      <c r="U116" s="160">
        <v>0</v>
      </c>
      <c r="V116" s="160">
        <f t="shared" si="20"/>
        <v>0</v>
      </c>
      <c r="W116" s="160"/>
      <c r="X116" s="160" t="s">
        <v>174</v>
      </c>
      <c r="Y116" s="149"/>
      <c r="Z116" s="149"/>
      <c r="AA116" s="149"/>
      <c r="AB116" s="149"/>
      <c r="AC116" s="149"/>
      <c r="AD116" s="149"/>
      <c r="AE116" s="149"/>
      <c r="AF116" s="149"/>
      <c r="AG116" s="149" t="s">
        <v>744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79">
        <v>73</v>
      </c>
      <c r="B117" s="180" t="s">
        <v>920</v>
      </c>
      <c r="C117" s="189" t="s">
        <v>921</v>
      </c>
      <c r="D117" s="181" t="s">
        <v>747</v>
      </c>
      <c r="E117" s="182">
        <v>1</v>
      </c>
      <c r="F117" s="183"/>
      <c r="G117" s="184">
        <f t="shared" si="14"/>
        <v>0</v>
      </c>
      <c r="H117" s="161"/>
      <c r="I117" s="160">
        <f t="shared" si="15"/>
        <v>0</v>
      </c>
      <c r="J117" s="161"/>
      <c r="K117" s="160">
        <f t="shared" si="16"/>
        <v>0</v>
      </c>
      <c r="L117" s="160">
        <v>21</v>
      </c>
      <c r="M117" s="160">
        <f t="shared" si="17"/>
        <v>0</v>
      </c>
      <c r="N117" s="159">
        <v>0</v>
      </c>
      <c r="O117" s="159">
        <f t="shared" si="18"/>
        <v>0</v>
      </c>
      <c r="P117" s="159">
        <v>0</v>
      </c>
      <c r="Q117" s="159">
        <f t="shared" si="19"/>
        <v>0</v>
      </c>
      <c r="R117" s="160"/>
      <c r="S117" s="160" t="s">
        <v>316</v>
      </c>
      <c r="T117" s="160" t="s">
        <v>317</v>
      </c>
      <c r="U117" s="160">
        <v>0</v>
      </c>
      <c r="V117" s="160">
        <f t="shared" si="20"/>
        <v>0</v>
      </c>
      <c r="W117" s="160"/>
      <c r="X117" s="160" t="s">
        <v>174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744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79">
        <v>74</v>
      </c>
      <c r="B118" s="180" t="s">
        <v>922</v>
      </c>
      <c r="C118" s="189" t="s">
        <v>923</v>
      </c>
      <c r="D118" s="181" t="s">
        <v>747</v>
      </c>
      <c r="E118" s="182">
        <v>3</v>
      </c>
      <c r="F118" s="183"/>
      <c r="G118" s="184">
        <f t="shared" si="14"/>
        <v>0</v>
      </c>
      <c r="H118" s="161"/>
      <c r="I118" s="160">
        <f t="shared" si="15"/>
        <v>0</v>
      </c>
      <c r="J118" s="161"/>
      <c r="K118" s="160">
        <f t="shared" si="16"/>
        <v>0</v>
      </c>
      <c r="L118" s="160">
        <v>21</v>
      </c>
      <c r="M118" s="160">
        <f t="shared" si="17"/>
        <v>0</v>
      </c>
      <c r="N118" s="159">
        <v>0</v>
      </c>
      <c r="O118" s="159">
        <f t="shared" si="18"/>
        <v>0</v>
      </c>
      <c r="P118" s="159">
        <v>0</v>
      </c>
      <c r="Q118" s="159">
        <f t="shared" si="19"/>
        <v>0</v>
      </c>
      <c r="R118" s="160"/>
      <c r="S118" s="160" t="s">
        <v>316</v>
      </c>
      <c r="T118" s="160" t="s">
        <v>317</v>
      </c>
      <c r="U118" s="160">
        <v>0</v>
      </c>
      <c r="V118" s="160">
        <f t="shared" si="20"/>
        <v>0</v>
      </c>
      <c r="W118" s="160"/>
      <c r="X118" s="160" t="s">
        <v>174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744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79">
        <v>75</v>
      </c>
      <c r="B119" s="180" t="s">
        <v>924</v>
      </c>
      <c r="C119" s="189" t="s">
        <v>925</v>
      </c>
      <c r="D119" s="181" t="s">
        <v>747</v>
      </c>
      <c r="E119" s="182">
        <v>1</v>
      </c>
      <c r="F119" s="183"/>
      <c r="G119" s="184">
        <f t="shared" si="14"/>
        <v>0</v>
      </c>
      <c r="H119" s="161"/>
      <c r="I119" s="160">
        <f t="shared" si="15"/>
        <v>0</v>
      </c>
      <c r="J119" s="161"/>
      <c r="K119" s="160">
        <f t="shared" si="16"/>
        <v>0</v>
      </c>
      <c r="L119" s="160">
        <v>21</v>
      </c>
      <c r="M119" s="160">
        <f t="shared" si="17"/>
        <v>0</v>
      </c>
      <c r="N119" s="159">
        <v>0</v>
      </c>
      <c r="O119" s="159">
        <f t="shared" si="18"/>
        <v>0</v>
      </c>
      <c r="P119" s="159">
        <v>0</v>
      </c>
      <c r="Q119" s="159">
        <f t="shared" si="19"/>
        <v>0</v>
      </c>
      <c r="R119" s="160"/>
      <c r="S119" s="160" t="s">
        <v>316</v>
      </c>
      <c r="T119" s="160" t="s">
        <v>317</v>
      </c>
      <c r="U119" s="160">
        <v>0</v>
      </c>
      <c r="V119" s="160">
        <f t="shared" si="20"/>
        <v>0</v>
      </c>
      <c r="W119" s="160"/>
      <c r="X119" s="160" t="s">
        <v>174</v>
      </c>
      <c r="Y119" s="149"/>
      <c r="Z119" s="149"/>
      <c r="AA119" s="149"/>
      <c r="AB119" s="149"/>
      <c r="AC119" s="149"/>
      <c r="AD119" s="149"/>
      <c r="AE119" s="149"/>
      <c r="AF119" s="149"/>
      <c r="AG119" s="149" t="s">
        <v>744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79">
        <v>76</v>
      </c>
      <c r="B120" s="180" t="s">
        <v>926</v>
      </c>
      <c r="C120" s="189" t="s">
        <v>927</v>
      </c>
      <c r="D120" s="181" t="s">
        <v>747</v>
      </c>
      <c r="E120" s="182">
        <v>2</v>
      </c>
      <c r="F120" s="183"/>
      <c r="G120" s="184">
        <f t="shared" si="14"/>
        <v>0</v>
      </c>
      <c r="H120" s="161"/>
      <c r="I120" s="160">
        <f t="shared" si="15"/>
        <v>0</v>
      </c>
      <c r="J120" s="161"/>
      <c r="K120" s="160">
        <f t="shared" si="16"/>
        <v>0</v>
      </c>
      <c r="L120" s="160">
        <v>21</v>
      </c>
      <c r="M120" s="160">
        <f t="shared" si="17"/>
        <v>0</v>
      </c>
      <c r="N120" s="159">
        <v>0</v>
      </c>
      <c r="O120" s="159">
        <f t="shared" si="18"/>
        <v>0</v>
      </c>
      <c r="P120" s="159">
        <v>0</v>
      </c>
      <c r="Q120" s="159">
        <f t="shared" si="19"/>
        <v>0</v>
      </c>
      <c r="R120" s="160"/>
      <c r="S120" s="160" t="s">
        <v>316</v>
      </c>
      <c r="T120" s="160" t="s">
        <v>317</v>
      </c>
      <c r="U120" s="160">
        <v>0</v>
      </c>
      <c r="V120" s="160">
        <f t="shared" si="20"/>
        <v>0</v>
      </c>
      <c r="W120" s="160"/>
      <c r="X120" s="160" t="s">
        <v>174</v>
      </c>
      <c r="Y120" s="149"/>
      <c r="Z120" s="149"/>
      <c r="AA120" s="149"/>
      <c r="AB120" s="149"/>
      <c r="AC120" s="149"/>
      <c r="AD120" s="149"/>
      <c r="AE120" s="149"/>
      <c r="AF120" s="149"/>
      <c r="AG120" s="149" t="s">
        <v>744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9">
        <v>77</v>
      </c>
      <c r="B121" s="180" t="s">
        <v>928</v>
      </c>
      <c r="C121" s="189" t="s">
        <v>929</v>
      </c>
      <c r="D121" s="181" t="s">
        <v>747</v>
      </c>
      <c r="E121" s="182">
        <v>6</v>
      </c>
      <c r="F121" s="183"/>
      <c r="G121" s="184">
        <f t="shared" si="14"/>
        <v>0</v>
      </c>
      <c r="H121" s="161"/>
      <c r="I121" s="160">
        <f t="shared" si="15"/>
        <v>0</v>
      </c>
      <c r="J121" s="161"/>
      <c r="K121" s="160">
        <f t="shared" si="16"/>
        <v>0</v>
      </c>
      <c r="L121" s="160">
        <v>21</v>
      </c>
      <c r="M121" s="160">
        <f t="shared" si="17"/>
        <v>0</v>
      </c>
      <c r="N121" s="159">
        <v>0</v>
      </c>
      <c r="O121" s="159">
        <f t="shared" si="18"/>
        <v>0</v>
      </c>
      <c r="P121" s="159">
        <v>0</v>
      </c>
      <c r="Q121" s="159">
        <f t="shared" si="19"/>
        <v>0</v>
      </c>
      <c r="R121" s="160"/>
      <c r="S121" s="160" t="s">
        <v>316</v>
      </c>
      <c r="T121" s="160" t="s">
        <v>317</v>
      </c>
      <c r="U121" s="160">
        <v>0</v>
      </c>
      <c r="V121" s="160">
        <f t="shared" si="20"/>
        <v>0</v>
      </c>
      <c r="W121" s="160"/>
      <c r="X121" s="160" t="s">
        <v>174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744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79">
        <v>78</v>
      </c>
      <c r="B122" s="180" t="s">
        <v>930</v>
      </c>
      <c r="C122" s="189" t="s">
        <v>931</v>
      </c>
      <c r="D122" s="181" t="s">
        <v>747</v>
      </c>
      <c r="E122" s="182">
        <v>6</v>
      </c>
      <c r="F122" s="183"/>
      <c r="G122" s="184">
        <f t="shared" si="14"/>
        <v>0</v>
      </c>
      <c r="H122" s="161"/>
      <c r="I122" s="160">
        <f t="shared" si="15"/>
        <v>0</v>
      </c>
      <c r="J122" s="161"/>
      <c r="K122" s="160">
        <f t="shared" si="16"/>
        <v>0</v>
      </c>
      <c r="L122" s="160">
        <v>21</v>
      </c>
      <c r="M122" s="160">
        <f t="shared" si="17"/>
        <v>0</v>
      </c>
      <c r="N122" s="159">
        <v>0</v>
      </c>
      <c r="O122" s="159">
        <f t="shared" si="18"/>
        <v>0</v>
      </c>
      <c r="P122" s="159">
        <v>0</v>
      </c>
      <c r="Q122" s="159">
        <f t="shared" si="19"/>
        <v>0</v>
      </c>
      <c r="R122" s="160"/>
      <c r="S122" s="160" t="s">
        <v>316</v>
      </c>
      <c r="T122" s="160" t="s">
        <v>317</v>
      </c>
      <c r="U122" s="160">
        <v>0</v>
      </c>
      <c r="V122" s="160">
        <f t="shared" si="20"/>
        <v>0</v>
      </c>
      <c r="W122" s="160"/>
      <c r="X122" s="160" t="s">
        <v>174</v>
      </c>
      <c r="Y122" s="149"/>
      <c r="Z122" s="149"/>
      <c r="AA122" s="149"/>
      <c r="AB122" s="149"/>
      <c r="AC122" s="149"/>
      <c r="AD122" s="149"/>
      <c r="AE122" s="149"/>
      <c r="AF122" s="149"/>
      <c r="AG122" s="149" t="s">
        <v>744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9">
        <v>79</v>
      </c>
      <c r="B123" s="180" t="s">
        <v>932</v>
      </c>
      <c r="C123" s="189" t="s">
        <v>933</v>
      </c>
      <c r="D123" s="181" t="s">
        <v>747</v>
      </c>
      <c r="E123" s="182">
        <v>1</v>
      </c>
      <c r="F123" s="183"/>
      <c r="G123" s="184">
        <f t="shared" si="14"/>
        <v>0</v>
      </c>
      <c r="H123" s="161"/>
      <c r="I123" s="160">
        <f t="shared" si="15"/>
        <v>0</v>
      </c>
      <c r="J123" s="161"/>
      <c r="K123" s="160">
        <f t="shared" si="16"/>
        <v>0</v>
      </c>
      <c r="L123" s="160">
        <v>21</v>
      </c>
      <c r="M123" s="160">
        <f t="shared" si="17"/>
        <v>0</v>
      </c>
      <c r="N123" s="159">
        <v>0</v>
      </c>
      <c r="O123" s="159">
        <f t="shared" si="18"/>
        <v>0</v>
      </c>
      <c r="P123" s="159">
        <v>0</v>
      </c>
      <c r="Q123" s="159">
        <f t="shared" si="19"/>
        <v>0</v>
      </c>
      <c r="R123" s="160"/>
      <c r="S123" s="160" t="s">
        <v>316</v>
      </c>
      <c r="T123" s="160" t="s">
        <v>317</v>
      </c>
      <c r="U123" s="160">
        <v>0</v>
      </c>
      <c r="V123" s="160">
        <f t="shared" si="20"/>
        <v>0</v>
      </c>
      <c r="W123" s="160"/>
      <c r="X123" s="160" t="s">
        <v>174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744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79">
        <v>80</v>
      </c>
      <c r="B124" s="180" t="s">
        <v>934</v>
      </c>
      <c r="C124" s="189" t="s">
        <v>935</v>
      </c>
      <c r="D124" s="181" t="s">
        <v>747</v>
      </c>
      <c r="E124" s="182">
        <v>3</v>
      </c>
      <c r="F124" s="183"/>
      <c r="G124" s="184">
        <f t="shared" si="14"/>
        <v>0</v>
      </c>
      <c r="H124" s="161"/>
      <c r="I124" s="160">
        <f t="shared" si="15"/>
        <v>0</v>
      </c>
      <c r="J124" s="161"/>
      <c r="K124" s="160">
        <f t="shared" si="16"/>
        <v>0</v>
      </c>
      <c r="L124" s="160">
        <v>21</v>
      </c>
      <c r="M124" s="160">
        <f t="shared" si="17"/>
        <v>0</v>
      </c>
      <c r="N124" s="159">
        <v>0</v>
      </c>
      <c r="O124" s="159">
        <f t="shared" si="18"/>
        <v>0</v>
      </c>
      <c r="P124" s="159">
        <v>0</v>
      </c>
      <c r="Q124" s="159">
        <f t="shared" si="19"/>
        <v>0</v>
      </c>
      <c r="R124" s="160"/>
      <c r="S124" s="160" t="s">
        <v>316</v>
      </c>
      <c r="T124" s="160" t="s">
        <v>317</v>
      </c>
      <c r="U124" s="160">
        <v>0</v>
      </c>
      <c r="V124" s="160">
        <f t="shared" si="20"/>
        <v>0</v>
      </c>
      <c r="W124" s="160"/>
      <c r="X124" s="160" t="s">
        <v>174</v>
      </c>
      <c r="Y124" s="149"/>
      <c r="Z124" s="149"/>
      <c r="AA124" s="149"/>
      <c r="AB124" s="149"/>
      <c r="AC124" s="149"/>
      <c r="AD124" s="149"/>
      <c r="AE124" s="149"/>
      <c r="AF124" s="149"/>
      <c r="AG124" s="149" t="s">
        <v>744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79">
        <v>81</v>
      </c>
      <c r="B125" s="180" t="s">
        <v>936</v>
      </c>
      <c r="C125" s="189" t="s">
        <v>937</v>
      </c>
      <c r="D125" s="181" t="s">
        <v>747</v>
      </c>
      <c r="E125" s="182">
        <v>1</v>
      </c>
      <c r="F125" s="183"/>
      <c r="G125" s="184">
        <f t="shared" si="14"/>
        <v>0</v>
      </c>
      <c r="H125" s="161"/>
      <c r="I125" s="160">
        <f t="shared" si="15"/>
        <v>0</v>
      </c>
      <c r="J125" s="161"/>
      <c r="K125" s="160">
        <f t="shared" si="16"/>
        <v>0</v>
      </c>
      <c r="L125" s="160">
        <v>21</v>
      </c>
      <c r="M125" s="160">
        <f t="shared" si="17"/>
        <v>0</v>
      </c>
      <c r="N125" s="159">
        <v>0</v>
      </c>
      <c r="O125" s="159">
        <f t="shared" si="18"/>
        <v>0</v>
      </c>
      <c r="P125" s="159">
        <v>0</v>
      </c>
      <c r="Q125" s="159">
        <f t="shared" si="19"/>
        <v>0</v>
      </c>
      <c r="R125" s="160"/>
      <c r="S125" s="160" t="s">
        <v>316</v>
      </c>
      <c r="T125" s="160" t="s">
        <v>317</v>
      </c>
      <c r="U125" s="160">
        <v>0</v>
      </c>
      <c r="V125" s="160">
        <f t="shared" si="20"/>
        <v>0</v>
      </c>
      <c r="W125" s="160"/>
      <c r="X125" s="160" t="s">
        <v>174</v>
      </c>
      <c r="Y125" s="149"/>
      <c r="Z125" s="149"/>
      <c r="AA125" s="149"/>
      <c r="AB125" s="149"/>
      <c r="AC125" s="149"/>
      <c r="AD125" s="149"/>
      <c r="AE125" s="149"/>
      <c r="AF125" s="149"/>
      <c r="AG125" s="149" t="s">
        <v>744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">
      <c r="A126" s="179">
        <v>82</v>
      </c>
      <c r="B126" s="180" t="s">
        <v>938</v>
      </c>
      <c r="C126" s="189" t="s">
        <v>939</v>
      </c>
      <c r="D126" s="181" t="s">
        <v>747</v>
      </c>
      <c r="E126" s="182">
        <v>15</v>
      </c>
      <c r="F126" s="183"/>
      <c r="G126" s="184">
        <f t="shared" si="14"/>
        <v>0</v>
      </c>
      <c r="H126" s="161"/>
      <c r="I126" s="160">
        <f t="shared" si="15"/>
        <v>0</v>
      </c>
      <c r="J126" s="161"/>
      <c r="K126" s="160">
        <f t="shared" si="16"/>
        <v>0</v>
      </c>
      <c r="L126" s="160">
        <v>21</v>
      </c>
      <c r="M126" s="160">
        <f t="shared" si="17"/>
        <v>0</v>
      </c>
      <c r="N126" s="159">
        <v>0</v>
      </c>
      <c r="O126" s="159">
        <f t="shared" si="18"/>
        <v>0</v>
      </c>
      <c r="P126" s="159">
        <v>0</v>
      </c>
      <c r="Q126" s="159">
        <f t="shared" si="19"/>
        <v>0</v>
      </c>
      <c r="R126" s="160"/>
      <c r="S126" s="160" t="s">
        <v>316</v>
      </c>
      <c r="T126" s="160" t="s">
        <v>317</v>
      </c>
      <c r="U126" s="160">
        <v>0</v>
      </c>
      <c r="V126" s="160">
        <f t="shared" si="20"/>
        <v>0</v>
      </c>
      <c r="W126" s="160"/>
      <c r="X126" s="160" t="s">
        <v>174</v>
      </c>
      <c r="Y126" s="149"/>
      <c r="Z126" s="149"/>
      <c r="AA126" s="149"/>
      <c r="AB126" s="149"/>
      <c r="AC126" s="149"/>
      <c r="AD126" s="149"/>
      <c r="AE126" s="149"/>
      <c r="AF126" s="149"/>
      <c r="AG126" s="149" t="s">
        <v>744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79">
        <v>83</v>
      </c>
      <c r="B127" s="180" t="s">
        <v>940</v>
      </c>
      <c r="C127" s="189" t="s">
        <v>941</v>
      </c>
      <c r="D127" s="181" t="s">
        <v>942</v>
      </c>
      <c r="E127" s="182">
        <v>1</v>
      </c>
      <c r="F127" s="183"/>
      <c r="G127" s="184">
        <f t="shared" si="14"/>
        <v>0</v>
      </c>
      <c r="H127" s="161"/>
      <c r="I127" s="160">
        <f t="shared" si="15"/>
        <v>0</v>
      </c>
      <c r="J127" s="161"/>
      <c r="K127" s="160">
        <f t="shared" si="16"/>
        <v>0</v>
      </c>
      <c r="L127" s="160">
        <v>21</v>
      </c>
      <c r="M127" s="160">
        <f t="shared" si="17"/>
        <v>0</v>
      </c>
      <c r="N127" s="159">
        <v>0</v>
      </c>
      <c r="O127" s="159">
        <f t="shared" si="18"/>
        <v>0</v>
      </c>
      <c r="P127" s="159">
        <v>0</v>
      </c>
      <c r="Q127" s="159">
        <f t="shared" si="19"/>
        <v>0</v>
      </c>
      <c r="R127" s="160"/>
      <c r="S127" s="160" t="s">
        <v>316</v>
      </c>
      <c r="T127" s="160" t="s">
        <v>317</v>
      </c>
      <c r="U127" s="160">
        <v>0</v>
      </c>
      <c r="V127" s="160">
        <f t="shared" si="20"/>
        <v>0</v>
      </c>
      <c r="W127" s="160"/>
      <c r="X127" s="160" t="s">
        <v>174</v>
      </c>
      <c r="Y127" s="149"/>
      <c r="Z127" s="149"/>
      <c r="AA127" s="149"/>
      <c r="AB127" s="149"/>
      <c r="AC127" s="149"/>
      <c r="AD127" s="149"/>
      <c r="AE127" s="149"/>
      <c r="AF127" s="149"/>
      <c r="AG127" s="149" t="s">
        <v>744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79">
        <v>84</v>
      </c>
      <c r="B128" s="180" t="s">
        <v>943</v>
      </c>
      <c r="C128" s="189" t="s">
        <v>944</v>
      </c>
      <c r="D128" s="181" t="s">
        <v>942</v>
      </c>
      <c r="E128" s="182">
        <v>1</v>
      </c>
      <c r="F128" s="183"/>
      <c r="G128" s="184">
        <f t="shared" si="14"/>
        <v>0</v>
      </c>
      <c r="H128" s="161"/>
      <c r="I128" s="160">
        <f t="shared" si="15"/>
        <v>0</v>
      </c>
      <c r="J128" s="161"/>
      <c r="K128" s="160">
        <f t="shared" si="16"/>
        <v>0</v>
      </c>
      <c r="L128" s="160">
        <v>21</v>
      </c>
      <c r="M128" s="160">
        <f t="shared" si="17"/>
        <v>0</v>
      </c>
      <c r="N128" s="159">
        <v>0</v>
      </c>
      <c r="O128" s="159">
        <f t="shared" si="18"/>
        <v>0</v>
      </c>
      <c r="P128" s="159">
        <v>0</v>
      </c>
      <c r="Q128" s="159">
        <f t="shared" si="19"/>
        <v>0</v>
      </c>
      <c r="R128" s="160"/>
      <c r="S128" s="160" t="s">
        <v>316</v>
      </c>
      <c r="T128" s="160" t="s">
        <v>317</v>
      </c>
      <c r="U128" s="160">
        <v>0</v>
      </c>
      <c r="V128" s="160">
        <f t="shared" si="20"/>
        <v>0</v>
      </c>
      <c r="W128" s="160"/>
      <c r="X128" s="160" t="s">
        <v>174</v>
      </c>
      <c r="Y128" s="149"/>
      <c r="Z128" s="149"/>
      <c r="AA128" s="149"/>
      <c r="AB128" s="149"/>
      <c r="AC128" s="149"/>
      <c r="AD128" s="149"/>
      <c r="AE128" s="149"/>
      <c r="AF128" s="149"/>
      <c r="AG128" s="149" t="s">
        <v>744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x14ac:dyDescent="0.2">
      <c r="A129" s="166" t="s">
        <v>168</v>
      </c>
      <c r="B129" s="167" t="s">
        <v>134</v>
      </c>
      <c r="C129" s="186" t="s">
        <v>135</v>
      </c>
      <c r="D129" s="168"/>
      <c r="E129" s="169"/>
      <c r="F129" s="170"/>
      <c r="G129" s="171">
        <f>SUMIF(AG130:AG137,"&lt;&gt;NOR",G130:G137)</f>
        <v>0</v>
      </c>
      <c r="H129" s="165"/>
      <c r="I129" s="165">
        <f>SUM(I130:I137)</f>
        <v>0</v>
      </c>
      <c r="J129" s="165"/>
      <c r="K129" s="165">
        <f>SUM(K130:K137)</f>
        <v>0</v>
      </c>
      <c r="L129" s="165"/>
      <c r="M129" s="165">
        <f>SUM(M130:M137)</f>
        <v>0</v>
      </c>
      <c r="N129" s="164"/>
      <c r="O129" s="164">
        <f>SUM(O130:O137)</f>
        <v>0</v>
      </c>
      <c r="P129" s="164"/>
      <c r="Q129" s="164">
        <f>SUM(Q130:Q137)</f>
        <v>0</v>
      </c>
      <c r="R129" s="165"/>
      <c r="S129" s="165"/>
      <c r="T129" s="165"/>
      <c r="U129" s="165"/>
      <c r="V129" s="165">
        <f>SUM(V130:V137)</f>
        <v>0</v>
      </c>
      <c r="W129" s="165"/>
      <c r="X129" s="165"/>
      <c r="AG129" t="s">
        <v>169</v>
      </c>
    </row>
    <row r="130" spans="1:60" outlineLevel="1" x14ac:dyDescent="0.2">
      <c r="A130" s="179">
        <v>85</v>
      </c>
      <c r="B130" s="180" t="s">
        <v>945</v>
      </c>
      <c r="C130" s="189" t="s">
        <v>946</v>
      </c>
      <c r="D130" s="181" t="s">
        <v>747</v>
      </c>
      <c r="E130" s="182">
        <v>14</v>
      </c>
      <c r="F130" s="183"/>
      <c r="G130" s="184">
        <f t="shared" ref="G130:G137" si="21">ROUND(E130*F130,2)</f>
        <v>0</v>
      </c>
      <c r="H130" s="161"/>
      <c r="I130" s="160">
        <f t="shared" ref="I130:I137" si="22">ROUND(E130*H130,2)</f>
        <v>0</v>
      </c>
      <c r="J130" s="161"/>
      <c r="K130" s="160">
        <f t="shared" ref="K130:K137" si="23">ROUND(E130*J130,2)</f>
        <v>0</v>
      </c>
      <c r="L130" s="160">
        <v>21</v>
      </c>
      <c r="M130" s="160">
        <f t="shared" ref="M130:M137" si="24">G130*(1+L130/100)</f>
        <v>0</v>
      </c>
      <c r="N130" s="159">
        <v>0</v>
      </c>
      <c r="O130" s="159">
        <f t="shared" ref="O130:O137" si="25">ROUND(E130*N130,2)</f>
        <v>0</v>
      </c>
      <c r="P130" s="159">
        <v>0</v>
      </c>
      <c r="Q130" s="159">
        <f t="shared" ref="Q130:Q137" si="26">ROUND(E130*P130,2)</f>
        <v>0</v>
      </c>
      <c r="R130" s="160"/>
      <c r="S130" s="160" t="s">
        <v>316</v>
      </c>
      <c r="T130" s="160" t="s">
        <v>317</v>
      </c>
      <c r="U130" s="160">
        <v>0</v>
      </c>
      <c r="V130" s="160">
        <f t="shared" ref="V130:V137" si="27">ROUND(E130*U130,2)</f>
        <v>0</v>
      </c>
      <c r="W130" s="160"/>
      <c r="X130" s="160" t="s">
        <v>174</v>
      </c>
      <c r="Y130" s="149"/>
      <c r="Z130" s="149"/>
      <c r="AA130" s="149"/>
      <c r="AB130" s="149"/>
      <c r="AC130" s="149"/>
      <c r="AD130" s="149"/>
      <c r="AE130" s="149"/>
      <c r="AF130" s="149"/>
      <c r="AG130" s="149" t="s">
        <v>744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79">
        <v>86</v>
      </c>
      <c r="B131" s="180" t="s">
        <v>947</v>
      </c>
      <c r="C131" s="189" t="s">
        <v>948</v>
      </c>
      <c r="D131" s="181" t="s">
        <v>747</v>
      </c>
      <c r="E131" s="182">
        <v>4</v>
      </c>
      <c r="F131" s="183"/>
      <c r="G131" s="184">
        <f t="shared" si="21"/>
        <v>0</v>
      </c>
      <c r="H131" s="161"/>
      <c r="I131" s="160">
        <f t="shared" si="22"/>
        <v>0</v>
      </c>
      <c r="J131" s="161"/>
      <c r="K131" s="160">
        <f t="shared" si="23"/>
        <v>0</v>
      </c>
      <c r="L131" s="160">
        <v>21</v>
      </c>
      <c r="M131" s="160">
        <f t="shared" si="24"/>
        <v>0</v>
      </c>
      <c r="N131" s="159">
        <v>0</v>
      </c>
      <c r="O131" s="159">
        <f t="shared" si="25"/>
        <v>0</v>
      </c>
      <c r="P131" s="159">
        <v>0</v>
      </c>
      <c r="Q131" s="159">
        <f t="shared" si="26"/>
        <v>0</v>
      </c>
      <c r="R131" s="160"/>
      <c r="S131" s="160" t="s">
        <v>316</v>
      </c>
      <c r="T131" s="160" t="s">
        <v>317</v>
      </c>
      <c r="U131" s="160">
        <v>0</v>
      </c>
      <c r="V131" s="160">
        <f t="shared" si="27"/>
        <v>0</v>
      </c>
      <c r="W131" s="160"/>
      <c r="X131" s="160" t="s">
        <v>174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744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79">
        <v>87</v>
      </c>
      <c r="B132" s="180" t="s">
        <v>949</v>
      </c>
      <c r="C132" s="189" t="s">
        <v>950</v>
      </c>
      <c r="D132" s="181" t="s">
        <v>747</v>
      </c>
      <c r="E132" s="182">
        <v>14</v>
      </c>
      <c r="F132" s="183"/>
      <c r="G132" s="184">
        <f t="shared" si="21"/>
        <v>0</v>
      </c>
      <c r="H132" s="161"/>
      <c r="I132" s="160">
        <f t="shared" si="22"/>
        <v>0</v>
      </c>
      <c r="J132" s="161"/>
      <c r="K132" s="160">
        <f t="shared" si="23"/>
        <v>0</v>
      </c>
      <c r="L132" s="160">
        <v>21</v>
      </c>
      <c r="M132" s="160">
        <f t="shared" si="24"/>
        <v>0</v>
      </c>
      <c r="N132" s="159">
        <v>0</v>
      </c>
      <c r="O132" s="159">
        <f t="shared" si="25"/>
        <v>0</v>
      </c>
      <c r="P132" s="159">
        <v>0</v>
      </c>
      <c r="Q132" s="159">
        <f t="shared" si="26"/>
        <v>0</v>
      </c>
      <c r="R132" s="160"/>
      <c r="S132" s="160" t="s">
        <v>316</v>
      </c>
      <c r="T132" s="160" t="s">
        <v>317</v>
      </c>
      <c r="U132" s="160">
        <v>0</v>
      </c>
      <c r="V132" s="160">
        <f t="shared" si="27"/>
        <v>0</v>
      </c>
      <c r="W132" s="160"/>
      <c r="X132" s="160" t="s">
        <v>174</v>
      </c>
      <c r="Y132" s="149"/>
      <c r="Z132" s="149"/>
      <c r="AA132" s="149"/>
      <c r="AB132" s="149"/>
      <c r="AC132" s="149"/>
      <c r="AD132" s="149"/>
      <c r="AE132" s="149"/>
      <c r="AF132" s="149"/>
      <c r="AG132" s="149" t="s">
        <v>744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79">
        <v>88</v>
      </c>
      <c r="B133" s="180" t="s">
        <v>951</v>
      </c>
      <c r="C133" s="189" t="s">
        <v>952</v>
      </c>
      <c r="D133" s="181" t="s">
        <v>747</v>
      </c>
      <c r="E133" s="182">
        <v>2</v>
      </c>
      <c r="F133" s="183"/>
      <c r="G133" s="184">
        <f t="shared" si="21"/>
        <v>0</v>
      </c>
      <c r="H133" s="161"/>
      <c r="I133" s="160">
        <f t="shared" si="22"/>
        <v>0</v>
      </c>
      <c r="J133" s="161"/>
      <c r="K133" s="160">
        <f t="shared" si="23"/>
        <v>0</v>
      </c>
      <c r="L133" s="160">
        <v>21</v>
      </c>
      <c r="M133" s="160">
        <f t="shared" si="24"/>
        <v>0</v>
      </c>
      <c r="N133" s="159">
        <v>0</v>
      </c>
      <c r="O133" s="159">
        <f t="shared" si="25"/>
        <v>0</v>
      </c>
      <c r="P133" s="159">
        <v>0</v>
      </c>
      <c r="Q133" s="159">
        <f t="shared" si="26"/>
        <v>0</v>
      </c>
      <c r="R133" s="160"/>
      <c r="S133" s="160" t="s">
        <v>316</v>
      </c>
      <c r="T133" s="160" t="s">
        <v>317</v>
      </c>
      <c r="U133" s="160">
        <v>0</v>
      </c>
      <c r="V133" s="160">
        <f t="shared" si="27"/>
        <v>0</v>
      </c>
      <c r="W133" s="160"/>
      <c r="X133" s="160" t="s">
        <v>174</v>
      </c>
      <c r="Y133" s="149"/>
      <c r="Z133" s="149"/>
      <c r="AA133" s="149"/>
      <c r="AB133" s="149"/>
      <c r="AC133" s="149"/>
      <c r="AD133" s="149"/>
      <c r="AE133" s="149"/>
      <c r="AF133" s="149"/>
      <c r="AG133" s="149" t="s">
        <v>744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79">
        <v>89</v>
      </c>
      <c r="B134" s="180" t="s">
        <v>953</v>
      </c>
      <c r="C134" s="189" t="s">
        <v>954</v>
      </c>
      <c r="D134" s="181" t="s">
        <v>747</v>
      </c>
      <c r="E134" s="182">
        <v>6</v>
      </c>
      <c r="F134" s="183"/>
      <c r="G134" s="184">
        <f t="shared" si="21"/>
        <v>0</v>
      </c>
      <c r="H134" s="161"/>
      <c r="I134" s="160">
        <f t="shared" si="22"/>
        <v>0</v>
      </c>
      <c r="J134" s="161"/>
      <c r="K134" s="160">
        <f t="shared" si="23"/>
        <v>0</v>
      </c>
      <c r="L134" s="160">
        <v>21</v>
      </c>
      <c r="M134" s="160">
        <f t="shared" si="24"/>
        <v>0</v>
      </c>
      <c r="N134" s="159">
        <v>0</v>
      </c>
      <c r="O134" s="159">
        <f t="shared" si="25"/>
        <v>0</v>
      </c>
      <c r="P134" s="159">
        <v>0</v>
      </c>
      <c r="Q134" s="159">
        <f t="shared" si="26"/>
        <v>0</v>
      </c>
      <c r="R134" s="160"/>
      <c r="S134" s="160" t="s">
        <v>316</v>
      </c>
      <c r="T134" s="160" t="s">
        <v>317</v>
      </c>
      <c r="U134" s="160">
        <v>0</v>
      </c>
      <c r="V134" s="160">
        <f t="shared" si="27"/>
        <v>0</v>
      </c>
      <c r="W134" s="160"/>
      <c r="X134" s="160" t="s">
        <v>174</v>
      </c>
      <c r="Y134" s="149"/>
      <c r="Z134" s="149"/>
      <c r="AA134" s="149"/>
      <c r="AB134" s="149"/>
      <c r="AC134" s="149"/>
      <c r="AD134" s="149"/>
      <c r="AE134" s="149"/>
      <c r="AF134" s="149"/>
      <c r="AG134" s="149" t="s">
        <v>744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9">
        <v>90</v>
      </c>
      <c r="B135" s="180" t="s">
        <v>955</v>
      </c>
      <c r="C135" s="189" t="s">
        <v>956</v>
      </c>
      <c r="D135" s="181" t="s">
        <v>747</v>
      </c>
      <c r="E135" s="182">
        <v>4</v>
      </c>
      <c r="F135" s="183"/>
      <c r="G135" s="184">
        <f t="shared" si="21"/>
        <v>0</v>
      </c>
      <c r="H135" s="161"/>
      <c r="I135" s="160">
        <f t="shared" si="22"/>
        <v>0</v>
      </c>
      <c r="J135" s="161"/>
      <c r="K135" s="160">
        <f t="shared" si="23"/>
        <v>0</v>
      </c>
      <c r="L135" s="160">
        <v>21</v>
      </c>
      <c r="M135" s="160">
        <f t="shared" si="24"/>
        <v>0</v>
      </c>
      <c r="N135" s="159">
        <v>0</v>
      </c>
      <c r="O135" s="159">
        <f t="shared" si="25"/>
        <v>0</v>
      </c>
      <c r="P135" s="159">
        <v>0</v>
      </c>
      <c r="Q135" s="159">
        <f t="shared" si="26"/>
        <v>0</v>
      </c>
      <c r="R135" s="160"/>
      <c r="S135" s="160" t="s">
        <v>316</v>
      </c>
      <c r="T135" s="160" t="s">
        <v>317</v>
      </c>
      <c r="U135" s="160">
        <v>0</v>
      </c>
      <c r="V135" s="160">
        <f t="shared" si="27"/>
        <v>0</v>
      </c>
      <c r="W135" s="160"/>
      <c r="X135" s="160" t="s">
        <v>174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744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79">
        <v>91</v>
      </c>
      <c r="B136" s="180" t="s">
        <v>957</v>
      </c>
      <c r="C136" s="189" t="s">
        <v>958</v>
      </c>
      <c r="D136" s="181" t="s">
        <v>747</v>
      </c>
      <c r="E136" s="182">
        <v>1</v>
      </c>
      <c r="F136" s="183"/>
      <c r="G136" s="184">
        <f t="shared" si="21"/>
        <v>0</v>
      </c>
      <c r="H136" s="161"/>
      <c r="I136" s="160">
        <f t="shared" si="22"/>
        <v>0</v>
      </c>
      <c r="J136" s="161"/>
      <c r="K136" s="160">
        <f t="shared" si="23"/>
        <v>0</v>
      </c>
      <c r="L136" s="160">
        <v>21</v>
      </c>
      <c r="M136" s="160">
        <f t="shared" si="24"/>
        <v>0</v>
      </c>
      <c r="N136" s="159">
        <v>0</v>
      </c>
      <c r="O136" s="159">
        <f t="shared" si="25"/>
        <v>0</v>
      </c>
      <c r="P136" s="159">
        <v>0</v>
      </c>
      <c r="Q136" s="159">
        <f t="shared" si="26"/>
        <v>0</v>
      </c>
      <c r="R136" s="160"/>
      <c r="S136" s="160" t="s">
        <v>316</v>
      </c>
      <c r="T136" s="160" t="s">
        <v>317</v>
      </c>
      <c r="U136" s="160">
        <v>0</v>
      </c>
      <c r="V136" s="160">
        <f t="shared" si="27"/>
        <v>0</v>
      </c>
      <c r="W136" s="160"/>
      <c r="X136" s="160" t="s">
        <v>174</v>
      </c>
      <c r="Y136" s="149"/>
      <c r="Z136" s="149"/>
      <c r="AA136" s="149"/>
      <c r="AB136" s="149"/>
      <c r="AC136" s="149"/>
      <c r="AD136" s="149"/>
      <c r="AE136" s="149"/>
      <c r="AF136" s="149"/>
      <c r="AG136" s="149" t="s">
        <v>744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79">
        <v>92</v>
      </c>
      <c r="B137" s="180" t="s">
        <v>959</v>
      </c>
      <c r="C137" s="189" t="s">
        <v>960</v>
      </c>
      <c r="D137" s="181" t="s">
        <v>747</v>
      </c>
      <c r="E137" s="182">
        <v>3</v>
      </c>
      <c r="F137" s="183"/>
      <c r="G137" s="184">
        <f t="shared" si="21"/>
        <v>0</v>
      </c>
      <c r="H137" s="161"/>
      <c r="I137" s="160">
        <f t="shared" si="22"/>
        <v>0</v>
      </c>
      <c r="J137" s="161"/>
      <c r="K137" s="160">
        <f t="shared" si="23"/>
        <v>0</v>
      </c>
      <c r="L137" s="160">
        <v>21</v>
      </c>
      <c r="M137" s="160">
        <f t="shared" si="24"/>
        <v>0</v>
      </c>
      <c r="N137" s="159">
        <v>0</v>
      </c>
      <c r="O137" s="159">
        <f t="shared" si="25"/>
        <v>0</v>
      </c>
      <c r="P137" s="159">
        <v>0</v>
      </c>
      <c r="Q137" s="159">
        <f t="shared" si="26"/>
        <v>0</v>
      </c>
      <c r="R137" s="160"/>
      <c r="S137" s="160" t="s">
        <v>316</v>
      </c>
      <c r="T137" s="160" t="s">
        <v>317</v>
      </c>
      <c r="U137" s="160">
        <v>0</v>
      </c>
      <c r="V137" s="160">
        <f t="shared" si="27"/>
        <v>0</v>
      </c>
      <c r="W137" s="160"/>
      <c r="X137" s="160" t="s">
        <v>174</v>
      </c>
      <c r="Y137" s="149"/>
      <c r="Z137" s="149"/>
      <c r="AA137" s="149"/>
      <c r="AB137" s="149"/>
      <c r="AC137" s="149"/>
      <c r="AD137" s="149"/>
      <c r="AE137" s="149"/>
      <c r="AF137" s="149"/>
      <c r="AG137" s="149" t="s">
        <v>744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x14ac:dyDescent="0.2">
      <c r="A138" s="166" t="s">
        <v>168</v>
      </c>
      <c r="B138" s="167" t="s">
        <v>136</v>
      </c>
      <c r="C138" s="186" t="s">
        <v>137</v>
      </c>
      <c r="D138" s="168"/>
      <c r="E138" s="169"/>
      <c r="F138" s="170"/>
      <c r="G138" s="171">
        <f>SUMIF(AG139:AG187,"&lt;&gt;NOR",G139:G187)</f>
        <v>0</v>
      </c>
      <c r="H138" s="165"/>
      <c r="I138" s="165">
        <f>SUM(I139:I187)</f>
        <v>0</v>
      </c>
      <c r="J138" s="165"/>
      <c r="K138" s="165">
        <f>SUM(K139:K187)</f>
        <v>0</v>
      </c>
      <c r="L138" s="165"/>
      <c r="M138" s="165">
        <f>SUM(M139:M187)</f>
        <v>0</v>
      </c>
      <c r="N138" s="164"/>
      <c r="O138" s="164">
        <f>SUM(O139:O187)</f>
        <v>0</v>
      </c>
      <c r="P138" s="164"/>
      <c r="Q138" s="164">
        <f>SUM(Q139:Q187)</f>
        <v>0</v>
      </c>
      <c r="R138" s="165"/>
      <c r="S138" s="165"/>
      <c r="T138" s="165"/>
      <c r="U138" s="165"/>
      <c r="V138" s="165">
        <f>SUM(V139:V187)</f>
        <v>0</v>
      </c>
      <c r="W138" s="165"/>
      <c r="X138" s="165"/>
      <c r="AG138" t="s">
        <v>169</v>
      </c>
    </row>
    <row r="139" spans="1:60" outlineLevel="1" x14ac:dyDescent="0.2">
      <c r="A139" s="179">
        <v>93</v>
      </c>
      <c r="B139" s="180" t="s">
        <v>961</v>
      </c>
      <c r="C139" s="189" t="s">
        <v>962</v>
      </c>
      <c r="D139" s="181" t="s">
        <v>747</v>
      </c>
      <c r="E139" s="182">
        <v>1</v>
      </c>
      <c r="F139" s="183"/>
      <c r="G139" s="184">
        <f t="shared" ref="G139:G170" si="28">ROUND(E139*F139,2)</f>
        <v>0</v>
      </c>
      <c r="H139" s="161"/>
      <c r="I139" s="160">
        <f t="shared" ref="I139:I170" si="29">ROUND(E139*H139,2)</f>
        <v>0</v>
      </c>
      <c r="J139" s="161"/>
      <c r="K139" s="160">
        <f t="shared" ref="K139:K170" si="30">ROUND(E139*J139,2)</f>
        <v>0</v>
      </c>
      <c r="L139" s="160">
        <v>21</v>
      </c>
      <c r="M139" s="160">
        <f t="shared" ref="M139:M170" si="31">G139*(1+L139/100)</f>
        <v>0</v>
      </c>
      <c r="N139" s="159">
        <v>0</v>
      </c>
      <c r="O139" s="159">
        <f t="shared" ref="O139:O170" si="32">ROUND(E139*N139,2)</f>
        <v>0</v>
      </c>
      <c r="P139" s="159">
        <v>0</v>
      </c>
      <c r="Q139" s="159">
        <f t="shared" ref="Q139:Q170" si="33">ROUND(E139*P139,2)</f>
        <v>0</v>
      </c>
      <c r="R139" s="160"/>
      <c r="S139" s="160" t="s">
        <v>316</v>
      </c>
      <c r="T139" s="160" t="s">
        <v>317</v>
      </c>
      <c r="U139" s="160">
        <v>0</v>
      </c>
      <c r="V139" s="160">
        <f t="shared" ref="V139:V170" si="34">ROUND(E139*U139,2)</f>
        <v>0</v>
      </c>
      <c r="W139" s="160"/>
      <c r="X139" s="160" t="s">
        <v>174</v>
      </c>
      <c r="Y139" s="149"/>
      <c r="Z139" s="149"/>
      <c r="AA139" s="149"/>
      <c r="AB139" s="149"/>
      <c r="AC139" s="149"/>
      <c r="AD139" s="149"/>
      <c r="AE139" s="149"/>
      <c r="AF139" s="149"/>
      <c r="AG139" s="149" t="s">
        <v>744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79">
        <v>94</v>
      </c>
      <c r="B140" s="180" t="s">
        <v>963</v>
      </c>
      <c r="C140" s="189" t="s">
        <v>964</v>
      </c>
      <c r="D140" s="181" t="s">
        <v>747</v>
      </c>
      <c r="E140" s="182">
        <v>2</v>
      </c>
      <c r="F140" s="183"/>
      <c r="G140" s="184">
        <f t="shared" si="28"/>
        <v>0</v>
      </c>
      <c r="H140" s="161"/>
      <c r="I140" s="160">
        <f t="shared" si="29"/>
        <v>0</v>
      </c>
      <c r="J140" s="161"/>
      <c r="K140" s="160">
        <f t="shared" si="30"/>
        <v>0</v>
      </c>
      <c r="L140" s="160">
        <v>21</v>
      </c>
      <c r="M140" s="160">
        <f t="shared" si="31"/>
        <v>0</v>
      </c>
      <c r="N140" s="159">
        <v>0</v>
      </c>
      <c r="O140" s="159">
        <f t="shared" si="32"/>
        <v>0</v>
      </c>
      <c r="P140" s="159">
        <v>0</v>
      </c>
      <c r="Q140" s="159">
        <f t="shared" si="33"/>
        <v>0</v>
      </c>
      <c r="R140" s="160"/>
      <c r="S140" s="160" t="s">
        <v>316</v>
      </c>
      <c r="T140" s="160" t="s">
        <v>317</v>
      </c>
      <c r="U140" s="160">
        <v>0</v>
      </c>
      <c r="V140" s="160">
        <f t="shared" si="34"/>
        <v>0</v>
      </c>
      <c r="W140" s="160"/>
      <c r="X140" s="160" t="s">
        <v>174</v>
      </c>
      <c r="Y140" s="149"/>
      <c r="Z140" s="149"/>
      <c r="AA140" s="149"/>
      <c r="AB140" s="149"/>
      <c r="AC140" s="149"/>
      <c r="AD140" s="149"/>
      <c r="AE140" s="149"/>
      <c r="AF140" s="149"/>
      <c r="AG140" s="149" t="s">
        <v>744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9">
        <v>95</v>
      </c>
      <c r="B141" s="180" t="s">
        <v>965</v>
      </c>
      <c r="C141" s="189" t="s">
        <v>966</v>
      </c>
      <c r="D141" s="181" t="s">
        <v>747</v>
      </c>
      <c r="E141" s="182">
        <v>1</v>
      </c>
      <c r="F141" s="183"/>
      <c r="G141" s="184">
        <f t="shared" si="28"/>
        <v>0</v>
      </c>
      <c r="H141" s="161"/>
      <c r="I141" s="160">
        <f t="shared" si="29"/>
        <v>0</v>
      </c>
      <c r="J141" s="161"/>
      <c r="K141" s="160">
        <f t="shared" si="30"/>
        <v>0</v>
      </c>
      <c r="L141" s="160">
        <v>21</v>
      </c>
      <c r="M141" s="160">
        <f t="shared" si="31"/>
        <v>0</v>
      </c>
      <c r="N141" s="159">
        <v>0</v>
      </c>
      <c r="O141" s="159">
        <f t="shared" si="32"/>
        <v>0</v>
      </c>
      <c r="P141" s="159">
        <v>0</v>
      </c>
      <c r="Q141" s="159">
        <f t="shared" si="33"/>
        <v>0</v>
      </c>
      <c r="R141" s="160"/>
      <c r="S141" s="160" t="s">
        <v>316</v>
      </c>
      <c r="T141" s="160" t="s">
        <v>317</v>
      </c>
      <c r="U141" s="160">
        <v>0</v>
      </c>
      <c r="V141" s="160">
        <f t="shared" si="34"/>
        <v>0</v>
      </c>
      <c r="W141" s="160"/>
      <c r="X141" s="160" t="s">
        <v>174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744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">
      <c r="A142" s="179">
        <v>96</v>
      </c>
      <c r="B142" s="180" t="s">
        <v>967</v>
      </c>
      <c r="C142" s="189" t="s">
        <v>968</v>
      </c>
      <c r="D142" s="181" t="s">
        <v>747</v>
      </c>
      <c r="E142" s="182">
        <v>3</v>
      </c>
      <c r="F142" s="183"/>
      <c r="G142" s="184">
        <f t="shared" si="28"/>
        <v>0</v>
      </c>
      <c r="H142" s="161"/>
      <c r="I142" s="160">
        <f t="shared" si="29"/>
        <v>0</v>
      </c>
      <c r="J142" s="161"/>
      <c r="K142" s="160">
        <f t="shared" si="30"/>
        <v>0</v>
      </c>
      <c r="L142" s="160">
        <v>21</v>
      </c>
      <c r="M142" s="160">
        <f t="shared" si="31"/>
        <v>0</v>
      </c>
      <c r="N142" s="159">
        <v>0</v>
      </c>
      <c r="O142" s="159">
        <f t="shared" si="32"/>
        <v>0</v>
      </c>
      <c r="P142" s="159">
        <v>0</v>
      </c>
      <c r="Q142" s="159">
        <f t="shared" si="33"/>
        <v>0</v>
      </c>
      <c r="R142" s="160"/>
      <c r="S142" s="160" t="s">
        <v>316</v>
      </c>
      <c r="T142" s="160" t="s">
        <v>317</v>
      </c>
      <c r="U142" s="160">
        <v>0</v>
      </c>
      <c r="V142" s="160">
        <f t="shared" si="34"/>
        <v>0</v>
      </c>
      <c r="W142" s="160"/>
      <c r="X142" s="160" t="s">
        <v>174</v>
      </c>
      <c r="Y142" s="149"/>
      <c r="Z142" s="149"/>
      <c r="AA142" s="149"/>
      <c r="AB142" s="149"/>
      <c r="AC142" s="149"/>
      <c r="AD142" s="149"/>
      <c r="AE142" s="149"/>
      <c r="AF142" s="149"/>
      <c r="AG142" s="149" t="s">
        <v>744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79">
        <v>97</v>
      </c>
      <c r="B143" s="180" t="s">
        <v>969</v>
      </c>
      <c r="C143" s="189" t="s">
        <v>970</v>
      </c>
      <c r="D143" s="181" t="s">
        <v>747</v>
      </c>
      <c r="E143" s="182">
        <v>2</v>
      </c>
      <c r="F143" s="183"/>
      <c r="G143" s="184">
        <f t="shared" si="28"/>
        <v>0</v>
      </c>
      <c r="H143" s="161"/>
      <c r="I143" s="160">
        <f t="shared" si="29"/>
        <v>0</v>
      </c>
      <c r="J143" s="161"/>
      <c r="K143" s="160">
        <f t="shared" si="30"/>
        <v>0</v>
      </c>
      <c r="L143" s="160">
        <v>21</v>
      </c>
      <c r="M143" s="160">
        <f t="shared" si="31"/>
        <v>0</v>
      </c>
      <c r="N143" s="159">
        <v>0</v>
      </c>
      <c r="O143" s="159">
        <f t="shared" si="32"/>
        <v>0</v>
      </c>
      <c r="P143" s="159">
        <v>0</v>
      </c>
      <c r="Q143" s="159">
        <f t="shared" si="33"/>
        <v>0</v>
      </c>
      <c r="R143" s="160"/>
      <c r="S143" s="160" t="s">
        <v>316</v>
      </c>
      <c r="T143" s="160" t="s">
        <v>317</v>
      </c>
      <c r="U143" s="160">
        <v>0</v>
      </c>
      <c r="V143" s="160">
        <f t="shared" si="34"/>
        <v>0</v>
      </c>
      <c r="W143" s="160"/>
      <c r="X143" s="160" t="s">
        <v>174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744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9">
        <v>98</v>
      </c>
      <c r="B144" s="180" t="s">
        <v>971</v>
      </c>
      <c r="C144" s="189" t="s">
        <v>972</v>
      </c>
      <c r="D144" s="181" t="s">
        <v>747</v>
      </c>
      <c r="E144" s="182">
        <v>2</v>
      </c>
      <c r="F144" s="183"/>
      <c r="G144" s="184">
        <f t="shared" si="28"/>
        <v>0</v>
      </c>
      <c r="H144" s="161"/>
      <c r="I144" s="160">
        <f t="shared" si="29"/>
        <v>0</v>
      </c>
      <c r="J144" s="161"/>
      <c r="K144" s="160">
        <f t="shared" si="30"/>
        <v>0</v>
      </c>
      <c r="L144" s="160">
        <v>21</v>
      </c>
      <c r="M144" s="160">
        <f t="shared" si="31"/>
        <v>0</v>
      </c>
      <c r="N144" s="159">
        <v>0</v>
      </c>
      <c r="O144" s="159">
        <f t="shared" si="32"/>
        <v>0</v>
      </c>
      <c r="P144" s="159">
        <v>0</v>
      </c>
      <c r="Q144" s="159">
        <f t="shared" si="33"/>
        <v>0</v>
      </c>
      <c r="R144" s="160"/>
      <c r="S144" s="160" t="s">
        <v>316</v>
      </c>
      <c r="T144" s="160" t="s">
        <v>317</v>
      </c>
      <c r="U144" s="160">
        <v>0</v>
      </c>
      <c r="V144" s="160">
        <f t="shared" si="34"/>
        <v>0</v>
      </c>
      <c r="W144" s="160"/>
      <c r="X144" s="160" t="s">
        <v>174</v>
      </c>
      <c r="Y144" s="149"/>
      <c r="Z144" s="149"/>
      <c r="AA144" s="149"/>
      <c r="AB144" s="149"/>
      <c r="AC144" s="149"/>
      <c r="AD144" s="149"/>
      <c r="AE144" s="149"/>
      <c r="AF144" s="149"/>
      <c r="AG144" s="149" t="s">
        <v>744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79">
        <v>99</v>
      </c>
      <c r="B145" s="180" t="s">
        <v>973</v>
      </c>
      <c r="C145" s="189" t="s">
        <v>974</v>
      </c>
      <c r="D145" s="181" t="s">
        <v>747</v>
      </c>
      <c r="E145" s="182">
        <v>1</v>
      </c>
      <c r="F145" s="183"/>
      <c r="G145" s="184">
        <f t="shared" si="28"/>
        <v>0</v>
      </c>
      <c r="H145" s="161"/>
      <c r="I145" s="160">
        <f t="shared" si="29"/>
        <v>0</v>
      </c>
      <c r="J145" s="161"/>
      <c r="K145" s="160">
        <f t="shared" si="30"/>
        <v>0</v>
      </c>
      <c r="L145" s="160">
        <v>21</v>
      </c>
      <c r="M145" s="160">
        <f t="shared" si="31"/>
        <v>0</v>
      </c>
      <c r="N145" s="159">
        <v>0</v>
      </c>
      <c r="O145" s="159">
        <f t="shared" si="32"/>
        <v>0</v>
      </c>
      <c r="P145" s="159">
        <v>0</v>
      </c>
      <c r="Q145" s="159">
        <f t="shared" si="33"/>
        <v>0</v>
      </c>
      <c r="R145" s="160"/>
      <c r="S145" s="160" t="s">
        <v>316</v>
      </c>
      <c r="T145" s="160" t="s">
        <v>317</v>
      </c>
      <c r="U145" s="160">
        <v>0</v>
      </c>
      <c r="V145" s="160">
        <f t="shared" si="34"/>
        <v>0</v>
      </c>
      <c r="W145" s="160"/>
      <c r="X145" s="160" t="s">
        <v>174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744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9">
        <v>100</v>
      </c>
      <c r="B146" s="180" t="s">
        <v>975</v>
      </c>
      <c r="C146" s="189" t="s">
        <v>976</v>
      </c>
      <c r="D146" s="181" t="s">
        <v>747</v>
      </c>
      <c r="E146" s="182">
        <v>1</v>
      </c>
      <c r="F146" s="183"/>
      <c r="G146" s="184">
        <f t="shared" si="28"/>
        <v>0</v>
      </c>
      <c r="H146" s="161"/>
      <c r="I146" s="160">
        <f t="shared" si="29"/>
        <v>0</v>
      </c>
      <c r="J146" s="161"/>
      <c r="K146" s="160">
        <f t="shared" si="30"/>
        <v>0</v>
      </c>
      <c r="L146" s="160">
        <v>21</v>
      </c>
      <c r="M146" s="160">
        <f t="shared" si="31"/>
        <v>0</v>
      </c>
      <c r="N146" s="159">
        <v>0</v>
      </c>
      <c r="O146" s="159">
        <f t="shared" si="32"/>
        <v>0</v>
      </c>
      <c r="P146" s="159">
        <v>0</v>
      </c>
      <c r="Q146" s="159">
        <f t="shared" si="33"/>
        <v>0</v>
      </c>
      <c r="R146" s="160"/>
      <c r="S146" s="160" t="s">
        <v>316</v>
      </c>
      <c r="T146" s="160" t="s">
        <v>317</v>
      </c>
      <c r="U146" s="160">
        <v>0</v>
      </c>
      <c r="V146" s="160">
        <f t="shared" si="34"/>
        <v>0</v>
      </c>
      <c r="W146" s="160"/>
      <c r="X146" s="160" t="s">
        <v>174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744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79">
        <v>101</v>
      </c>
      <c r="B147" s="180" t="s">
        <v>977</v>
      </c>
      <c r="C147" s="189" t="s">
        <v>978</v>
      </c>
      <c r="D147" s="181" t="s">
        <v>747</v>
      </c>
      <c r="E147" s="182">
        <v>1</v>
      </c>
      <c r="F147" s="183"/>
      <c r="G147" s="184">
        <f t="shared" si="28"/>
        <v>0</v>
      </c>
      <c r="H147" s="161"/>
      <c r="I147" s="160">
        <f t="shared" si="29"/>
        <v>0</v>
      </c>
      <c r="J147" s="161"/>
      <c r="K147" s="160">
        <f t="shared" si="30"/>
        <v>0</v>
      </c>
      <c r="L147" s="160">
        <v>21</v>
      </c>
      <c r="M147" s="160">
        <f t="shared" si="31"/>
        <v>0</v>
      </c>
      <c r="N147" s="159">
        <v>0</v>
      </c>
      <c r="O147" s="159">
        <f t="shared" si="32"/>
        <v>0</v>
      </c>
      <c r="P147" s="159">
        <v>0</v>
      </c>
      <c r="Q147" s="159">
        <f t="shared" si="33"/>
        <v>0</v>
      </c>
      <c r="R147" s="160"/>
      <c r="S147" s="160" t="s">
        <v>316</v>
      </c>
      <c r="T147" s="160" t="s">
        <v>317</v>
      </c>
      <c r="U147" s="160">
        <v>0</v>
      </c>
      <c r="V147" s="160">
        <f t="shared" si="34"/>
        <v>0</v>
      </c>
      <c r="W147" s="160"/>
      <c r="X147" s="160" t="s">
        <v>174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744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79">
        <v>102</v>
      </c>
      <c r="B148" s="180" t="s">
        <v>979</v>
      </c>
      <c r="C148" s="189" t="s">
        <v>980</v>
      </c>
      <c r="D148" s="181" t="s">
        <v>747</v>
      </c>
      <c r="E148" s="182">
        <v>1</v>
      </c>
      <c r="F148" s="183"/>
      <c r="G148" s="184">
        <f t="shared" si="28"/>
        <v>0</v>
      </c>
      <c r="H148" s="161"/>
      <c r="I148" s="160">
        <f t="shared" si="29"/>
        <v>0</v>
      </c>
      <c r="J148" s="161"/>
      <c r="K148" s="160">
        <f t="shared" si="30"/>
        <v>0</v>
      </c>
      <c r="L148" s="160">
        <v>21</v>
      </c>
      <c r="M148" s="160">
        <f t="shared" si="31"/>
        <v>0</v>
      </c>
      <c r="N148" s="159">
        <v>0</v>
      </c>
      <c r="O148" s="159">
        <f t="shared" si="32"/>
        <v>0</v>
      </c>
      <c r="P148" s="159">
        <v>0</v>
      </c>
      <c r="Q148" s="159">
        <f t="shared" si="33"/>
        <v>0</v>
      </c>
      <c r="R148" s="160"/>
      <c r="S148" s="160" t="s">
        <v>316</v>
      </c>
      <c r="T148" s="160" t="s">
        <v>317</v>
      </c>
      <c r="U148" s="160">
        <v>0</v>
      </c>
      <c r="V148" s="160">
        <f t="shared" si="34"/>
        <v>0</v>
      </c>
      <c r="W148" s="160"/>
      <c r="X148" s="160" t="s">
        <v>174</v>
      </c>
      <c r="Y148" s="149"/>
      <c r="Z148" s="149"/>
      <c r="AA148" s="149"/>
      <c r="AB148" s="149"/>
      <c r="AC148" s="149"/>
      <c r="AD148" s="149"/>
      <c r="AE148" s="149"/>
      <c r="AF148" s="149"/>
      <c r="AG148" s="149" t="s">
        <v>744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79">
        <v>103</v>
      </c>
      <c r="B149" s="180" t="s">
        <v>981</v>
      </c>
      <c r="C149" s="189" t="s">
        <v>982</v>
      </c>
      <c r="D149" s="181" t="s">
        <v>747</v>
      </c>
      <c r="E149" s="182">
        <v>3</v>
      </c>
      <c r="F149" s="183"/>
      <c r="G149" s="184">
        <f t="shared" si="28"/>
        <v>0</v>
      </c>
      <c r="H149" s="161"/>
      <c r="I149" s="160">
        <f t="shared" si="29"/>
        <v>0</v>
      </c>
      <c r="J149" s="161"/>
      <c r="K149" s="160">
        <f t="shared" si="30"/>
        <v>0</v>
      </c>
      <c r="L149" s="160">
        <v>21</v>
      </c>
      <c r="M149" s="160">
        <f t="shared" si="31"/>
        <v>0</v>
      </c>
      <c r="N149" s="159">
        <v>0</v>
      </c>
      <c r="O149" s="159">
        <f t="shared" si="32"/>
        <v>0</v>
      </c>
      <c r="P149" s="159">
        <v>0</v>
      </c>
      <c r="Q149" s="159">
        <f t="shared" si="33"/>
        <v>0</v>
      </c>
      <c r="R149" s="160"/>
      <c r="S149" s="160" t="s">
        <v>316</v>
      </c>
      <c r="T149" s="160" t="s">
        <v>317</v>
      </c>
      <c r="U149" s="160">
        <v>0</v>
      </c>
      <c r="V149" s="160">
        <f t="shared" si="34"/>
        <v>0</v>
      </c>
      <c r="W149" s="160"/>
      <c r="X149" s="160" t="s">
        <v>174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744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79">
        <v>104</v>
      </c>
      <c r="B150" s="180" t="s">
        <v>983</v>
      </c>
      <c r="C150" s="189" t="s">
        <v>984</v>
      </c>
      <c r="D150" s="181" t="s">
        <v>747</v>
      </c>
      <c r="E150" s="182">
        <v>2</v>
      </c>
      <c r="F150" s="183"/>
      <c r="G150" s="184">
        <f t="shared" si="28"/>
        <v>0</v>
      </c>
      <c r="H150" s="161"/>
      <c r="I150" s="160">
        <f t="shared" si="29"/>
        <v>0</v>
      </c>
      <c r="J150" s="161"/>
      <c r="K150" s="160">
        <f t="shared" si="30"/>
        <v>0</v>
      </c>
      <c r="L150" s="160">
        <v>21</v>
      </c>
      <c r="M150" s="160">
        <f t="shared" si="31"/>
        <v>0</v>
      </c>
      <c r="N150" s="159">
        <v>0</v>
      </c>
      <c r="O150" s="159">
        <f t="shared" si="32"/>
        <v>0</v>
      </c>
      <c r="P150" s="159">
        <v>0</v>
      </c>
      <c r="Q150" s="159">
        <f t="shared" si="33"/>
        <v>0</v>
      </c>
      <c r="R150" s="160"/>
      <c r="S150" s="160" t="s">
        <v>316</v>
      </c>
      <c r="T150" s="160" t="s">
        <v>317</v>
      </c>
      <c r="U150" s="160">
        <v>0</v>
      </c>
      <c r="V150" s="160">
        <f t="shared" si="34"/>
        <v>0</v>
      </c>
      <c r="W150" s="160"/>
      <c r="X150" s="160" t="s">
        <v>174</v>
      </c>
      <c r="Y150" s="149"/>
      <c r="Z150" s="149"/>
      <c r="AA150" s="149"/>
      <c r="AB150" s="149"/>
      <c r="AC150" s="149"/>
      <c r="AD150" s="149"/>
      <c r="AE150" s="149"/>
      <c r="AF150" s="149"/>
      <c r="AG150" s="149" t="s">
        <v>744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79">
        <v>105</v>
      </c>
      <c r="B151" s="180" t="s">
        <v>985</v>
      </c>
      <c r="C151" s="189" t="s">
        <v>986</v>
      </c>
      <c r="D151" s="181" t="s">
        <v>747</v>
      </c>
      <c r="E151" s="182">
        <v>3</v>
      </c>
      <c r="F151" s="183"/>
      <c r="G151" s="184">
        <f t="shared" si="28"/>
        <v>0</v>
      </c>
      <c r="H151" s="161"/>
      <c r="I151" s="160">
        <f t="shared" si="29"/>
        <v>0</v>
      </c>
      <c r="J151" s="161"/>
      <c r="K151" s="160">
        <f t="shared" si="30"/>
        <v>0</v>
      </c>
      <c r="L151" s="160">
        <v>21</v>
      </c>
      <c r="M151" s="160">
        <f t="shared" si="31"/>
        <v>0</v>
      </c>
      <c r="N151" s="159">
        <v>0</v>
      </c>
      <c r="O151" s="159">
        <f t="shared" si="32"/>
        <v>0</v>
      </c>
      <c r="P151" s="159">
        <v>0</v>
      </c>
      <c r="Q151" s="159">
        <f t="shared" si="33"/>
        <v>0</v>
      </c>
      <c r="R151" s="160"/>
      <c r="S151" s="160" t="s">
        <v>316</v>
      </c>
      <c r="T151" s="160" t="s">
        <v>317</v>
      </c>
      <c r="U151" s="160">
        <v>0</v>
      </c>
      <c r="V151" s="160">
        <f t="shared" si="34"/>
        <v>0</v>
      </c>
      <c r="W151" s="160"/>
      <c r="X151" s="160" t="s">
        <v>174</v>
      </c>
      <c r="Y151" s="149"/>
      <c r="Z151" s="149"/>
      <c r="AA151" s="149"/>
      <c r="AB151" s="149"/>
      <c r="AC151" s="149"/>
      <c r="AD151" s="149"/>
      <c r="AE151" s="149"/>
      <c r="AF151" s="149"/>
      <c r="AG151" s="149" t="s">
        <v>744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9">
        <v>106</v>
      </c>
      <c r="B152" s="180" t="s">
        <v>987</v>
      </c>
      <c r="C152" s="189" t="s">
        <v>988</v>
      </c>
      <c r="D152" s="181" t="s">
        <v>747</v>
      </c>
      <c r="E152" s="182">
        <v>2</v>
      </c>
      <c r="F152" s="183"/>
      <c r="G152" s="184">
        <f t="shared" si="28"/>
        <v>0</v>
      </c>
      <c r="H152" s="161"/>
      <c r="I152" s="160">
        <f t="shared" si="29"/>
        <v>0</v>
      </c>
      <c r="J152" s="161"/>
      <c r="K152" s="160">
        <f t="shared" si="30"/>
        <v>0</v>
      </c>
      <c r="L152" s="160">
        <v>21</v>
      </c>
      <c r="M152" s="160">
        <f t="shared" si="31"/>
        <v>0</v>
      </c>
      <c r="N152" s="159">
        <v>0</v>
      </c>
      <c r="O152" s="159">
        <f t="shared" si="32"/>
        <v>0</v>
      </c>
      <c r="P152" s="159">
        <v>0</v>
      </c>
      <c r="Q152" s="159">
        <f t="shared" si="33"/>
        <v>0</v>
      </c>
      <c r="R152" s="160"/>
      <c r="S152" s="160" t="s">
        <v>316</v>
      </c>
      <c r="T152" s="160" t="s">
        <v>317</v>
      </c>
      <c r="U152" s="160">
        <v>0</v>
      </c>
      <c r="V152" s="160">
        <f t="shared" si="34"/>
        <v>0</v>
      </c>
      <c r="W152" s="160"/>
      <c r="X152" s="160" t="s">
        <v>174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744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79">
        <v>107</v>
      </c>
      <c r="B153" s="180" t="s">
        <v>989</v>
      </c>
      <c r="C153" s="189" t="s">
        <v>990</v>
      </c>
      <c r="D153" s="181" t="s">
        <v>747</v>
      </c>
      <c r="E153" s="182">
        <v>1</v>
      </c>
      <c r="F153" s="183"/>
      <c r="G153" s="184">
        <f t="shared" si="28"/>
        <v>0</v>
      </c>
      <c r="H153" s="161"/>
      <c r="I153" s="160">
        <f t="shared" si="29"/>
        <v>0</v>
      </c>
      <c r="J153" s="161"/>
      <c r="K153" s="160">
        <f t="shared" si="30"/>
        <v>0</v>
      </c>
      <c r="L153" s="160">
        <v>21</v>
      </c>
      <c r="M153" s="160">
        <f t="shared" si="31"/>
        <v>0</v>
      </c>
      <c r="N153" s="159">
        <v>0</v>
      </c>
      <c r="O153" s="159">
        <f t="shared" si="32"/>
        <v>0</v>
      </c>
      <c r="P153" s="159">
        <v>0</v>
      </c>
      <c r="Q153" s="159">
        <f t="shared" si="33"/>
        <v>0</v>
      </c>
      <c r="R153" s="160"/>
      <c r="S153" s="160" t="s">
        <v>316</v>
      </c>
      <c r="T153" s="160" t="s">
        <v>317</v>
      </c>
      <c r="U153" s="160">
        <v>0</v>
      </c>
      <c r="V153" s="160">
        <f t="shared" si="34"/>
        <v>0</v>
      </c>
      <c r="W153" s="160"/>
      <c r="X153" s="160" t="s">
        <v>174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744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79">
        <v>108</v>
      </c>
      <c r="B154" s="180" t="s">
        <v>991</v>
      </c>
      <c r="C154" s="189" t="s">
        <v>992</v>
      </c>
      <c r="D154" s="181" t="s">
        <v>747</v>
      </c>
      <c r="E154" s="182">
        <v>1</v>
      </c>
      <c r="F154" s="183"/>
      <c r="G154" s="184">
        <f t="shared" si="28"/>
        <v>0</v>
      </c>
      <c r="H154" s="161"/>
      <c r="I154" s="160">
        <f t="shared" si="29"/>
        <v>0</v>
      </c>
      <c r="J154" s="161"/>
      <c r="K154" s="160">
        <f t="shared" si="30"/>
        <v>0</v>
      </c>
      <c r="L154" s="160">
        <v>21</v>
      </c>
      <c r="M154" s="160">
        <f t="shared" si="31"/>
        <v>0</v>
      </c>
      <c r="N154" s="159">
        <v>0</v>
      </c>
      <c r="O154" s="159">
        <f t="shared" si="32"/>
        <v>0</v>
      </c>
      <c r="P154" s="159">
        <v>0</v>
      </c>
      <c r="Q154" s="159">
        <f t="shared" si="33"/>
        <v>0</v>
      </c>
      <c r="R154" s="160"/>
      <c r="S154" s="160" t="s">
        <v>316</v>
      </c>
      <c r="T154" s="160" t="s">
        <v>317</v>
      </c>
      <c r="U154" s="160">
        <v>0</v>
      </c>
      <c r="V154" s="160">
        <f t="shared" si="34"/>
        <v>0</v>
      </c>
      <c r="W154" s="160"/>
      <c r="X154" s="160" t="s">
        <v>174</v>
      </c>
      <c r="Y154" s="149"/>
      <c r="Z154" s="149"/>
      <c r="AA154" s="149"/>
      <c r="AB154" s="149"/>
      <c r="AC154" s="149"/>
      <c r="AD154" s="149"/>
      <c r="AE154" s="149"/>
      <c r="AF154" s="149"/>
      <c r="AG154" s="149" t="s">
        <v>744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9">
        <v>109</v>
      </c>
      <c r="B155" s="180" t="s">
        <v>993</v>
      </c>
      <c r="C155" s="189" t="s">
        <v>994</v>
      </c>
      <c r="D155" s="181" t="s">
        <v>747</v>
      </c>
      <c r="E155" s="182">
        <v>1</v>
      </c>
      <c r="F155" s="183"/>
      <c r="G155" s="184">
        <f t="shared" si="28"/>
        <v>0</v>
      </c>
      <c r="H155" s="161"/>
      <c r="I155" s="160">
        <f t="shared" si="29"/>
        <v>0</v>
      </c>
      <c r="J155" s="161"/>
      <c r="K155" s="160">
        <f t="shared" si="30"/>
        <v>0</v>
      </c>
      <c r="L155" s="160">
        <v>21</v>
      </c>
      <c r="M155" s="160">
        <f t="shared" si="31"/>
        <v>0</v>
      </c>
      <c r="N155" s="159">
        <v>0</v>
      </c>
      <c r="O155" s="159">
        <f t="shared" si="32"/>
        <v>0</v>
      </c>
      <c r="P155" s="159">
        <v>0</v>
      </c>
      <c r="Q155" s="159">
        <f t="shared" si="33"/>
        <v>0</v>
      </c>
      <c r="R155" s="160"/>
      <c r="S155" s="160" t="s">
        <v>316</v>
      </c>
      <c r="T155" s="160" t="s">
        <v>317</v>
      </c>
      <c r="U155" s="160">
        <v>0</v>
      </c>
      <c r="V155" s="160">
        <f t="shared" si="34"/>
        <v>0</v>
      </c>
      <c r="W155" s="160"/>
      <c r="X155" s="160" t="s">
        <v>174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744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">
      <c r="A156" s="179">
        <v>110</v>
      </c>
      <c r="B156" s="180" t="s">
        <v>995</v>
      </c>
      <c r="C156" s="189" t="s">
        <v>996</v>
      </c>
      <c r="D156" s="181" t="s">
        <v>747</v>
      </c>
      <c r="E156" s="182">
        <v>1</v>
      </c>
      <c r="F156" s="183"/>
      <c r="G156" s="184">
        <f t="shared" si="28"/>
        <v>0</v>
      </c>
      <c r="H156" s="161"/>
      <c r="I156" s="160">
        <f t="shared" si="29"/>
        <v>0</v>
      </c>
      <c r="J156" s="161"/>
      <c r="K156" s="160">
        <f t="shared" si="30"/>
        <v>0</v>
      </c>
      <c r="L156" s="160">
        <v>21</v>
      </c>
      <c r="M156" s="160">
        <f t="shared" si="31"/>
        <v>0</v>
      </c>
      <c r="N156" s="159">
        <v>0</v>
      </c>
      <c r="O156" s="159">
        <f t="shared" si="32"/>
        <v>0</v>
      </c>
      <c r="P156" s="159">
        <v>0</v>
      </c>
      <c r="Q156" s="159">
        <f t="shared" si="33"/>
        <v>0</v>
      </c>
      <c r="R156" s="160"/>
      <c r="S156" s="160" t="s">
        <v>316</v>
      </c>
      <c r="T156" s="160" t="s">
        <v>317</v>
      </c>
      <c r="U156" s="160">
        <v>0</v>
      </c>
      <c r="V156" s="160">
        <f t="shared" si="34"/>
        <v>0</v>
      </c>
      <c r="W156" s="160"/>
      <c r="X156" s="160" t="s">
        <v>174</v>
      </c>
      <c r="Y156" s="149"/>
      <c r="Z156" s="149"/>
      <c r="AA156" s="149"/>
      <c r="AB156" s="149"/>
      <c r="AC156" s="149"/>
      <c r="AD156" s="149"/>
      <c r="AE156" s="149"/>
      <c r="AF156" s="149"/>
      <c r="AG156" s="149" t="s">
        <v>744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79">
        <v>111</v>
      </c>
      <c r="B157" s="180" t="s">
        <v>997</v>
      </c>
      <c r="C157" s="189" t="s">
        <v>998</v>
      </c>
      <c r="D157" s="181" t="s">
        <v>747</v>
      </c>
      <c r="E157" s="182">
        <v>2</v>
      </c>
      <c r="F157" s="183"/>
      <c r="G157" s="184">
        <f t="shared" si="28"/>
        <v>0</v>
      </c>
      <c r="H157" s="161"/>
      <c r="I157" s="160">
        <f t="shared" si="29"/>
        <v>0</v>
      </c>
      <c r="J157" s="161"/>
      <c r="K157" s="160">
        <f t="shared" si="30"/>
        <v>0</v>
      </c>
      <c r="L157" s="160">
        <v>21</v>
      </c>
      <c r="M157" s="160">
        <f t="shared" si="31"/>
        <v>0</v>
      </c>
      <c r="N157" s="159">
        <v>0</v>
      </c>
      <c r="O157" s="159">
        <f t="shared" si="32"/>
        <v>0</v>
      </c>
      <c r="P157" s="159">
        <v>0</v>
      </c>
      <c r="Q157" s="159">
        <f t="shared" si="33"/>
        <v>0</v>
      </c>
      <c r="R157" s="160"/>
      <c r="S157" s="160" t="s">
        <v>316</v>
      </c>
      <c r="T157" s="160" t="s">
        <v>317</v>
      </c>
      <c r="U157" s="160">
        <v>0</v>
      </c>
      <c r="V157" s="160">
        <f t="shared" si="34"/>
        <v>0</v>
      </c>
      <c r="W157" s="160"/>
      <c r="X157" s="160" t="s">
        <v>174</v>
      </c>
      <c r="Y157" s="149"/>
      <c r="Z157" s="149"/>
      <c r="AA157" s="149"/>
      <c r="AB157" s="149"/>
      <c r="AC157" s="149"/>
      <c r="AD157" s="149"/>
      <c r="AE157" s="149"/>
      <c r="AF157" s="149"/>
      <c r="AG157" s="149" t="s">
        <v>744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9">
        <v>112</v>
      </c>
      <c r="B158" s="180" t="s">
        <v>999</v>
      </c>
      <c r="C158" s="189" t="s">
        <v>1000</v>
      </c>
      <c r="D158" s="181" t="s">
        <v>747</v>
      </c>
      <c r="E158" s="182">
        <v>16</v>
      </c>
      <c r="F158" s="183"/>
      <c r="G158" s="184">
        <f t="shared" si="28"/>
        <v>0</v>
      </c>
      <c r="H158" s="161"/>
      <c r="I158" s="160">
        <f t="shared" si="29"/>
        <v>0</v>
      </c>
      <c r="J158" s="161"/>
      <c r="K158" s="160">
        <f t="shared" si="30"/>
        <v>0</v>
      </c>
      <c r="L158" s="160">
        <v>21</v>
      </c>
      <c r="M158" s="160">
        <f t="shared" si="31"/>
        <v>0</v>
      </c>
      <c r="N158" s="159">
        <v>0</v>
      </c>
      <c r="O158" s="159">
        <f t="shared" si="32"/>
        <v>0</v>
      </c>
      <c r="P158" s="159">
        <v>0</v>
      </c>
      <c r="Q158" s="159">
        <f t="shared" si="33"/>
        <v>0</v>
      </c>
      <c r="R158" s="160"/>
      <c r="S158" s="160" t="s">
        <v>316</v>
      </c>
      <c r="T158" s="160" t="s">
        <v>317</v>
      </c>
      <c r="U158" s="160">
        <v>0</v>
      </c>
      <c r="V158" s="160">
        <f t="shared" si="34"/>
        <v>0</v>
      </c>
      <c r="W158" s="160"/>
      <c r="X158" s="160" t="s">
        <v>174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744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9">
        <v>113</v>
      </c>
      <c r="B159" s="180" t="s">
        <v>1001</v>
      </c>
      <c r="C159" s="189" t="s">
        <v>1002</v>
      </c>
      <c r="D159" s="181" t="s">
        <v>747</v>
      </c>
      <c r="E159" s="182">
        <v>1</v>
      </c>
      <c r="F159" s="183"/>
      <c r="G159" s="184">
        <f t="shared" si="28"/>
        <v>0</v>
      </c>
      <c r="H159" s="161"/>
      <c r="I159" s="160">
        <f t="shared" si="29"/>
        <v>0</v>
      </c>
      <c r="J159" s="161"/>
      <c r="K159" s="160">
        <f t="shared" si="30"/>
        <v>0</v>
      </c>
      <c r="L159" s="160">
        <v>21</v>
      </c>
      <c r="M159" s="160">
        <f t="shared" si="31"/>
        <v>0</v>
      </c>
      <c r="N159" s="159">
        <v>0</v>
      </c>
      <c r="O159" s="159">
        <f t="shared" si="32"/>
        <v>0</v>
      </c>
      <c r="P159" s="159">
        <v>0</v>
      </c>
      <c r="Q159" s="159">
        <f t="shared" si="33"/>
        <v>0</v>
      </c>
      <c r="R159" s="160"/>
      <c r="S159" s="160" t="s">
        <v>316</v>
      </c>
      <c r="T159" s="160" t="s">
        <v>317</v>
      </c>
      <c r="U159" s="160">
        <v>0</v>
      </c>
      <c r="V159" s="160">
        <f t="shared" si="34"/>
        <v>0</v>
      </c>
      <c r="W159" s="160"/>
      <c r="X159" s="160" t="s">
        <v>174</v>
      </c>
      <c r="Y159" s="149"/>
      <c r="Z159" s="149"/>
      <c r="AA159" s="149"/>
      <c r="AB159" s="149"/>
      <c r="AC159" s="149"/>
      <c r="AD159" s="149"/>
      <c r="AE159" s="149"/>
      <c r="AF159" s="149"/>
      <c r="AG159" s="149" t="s">
        <v>744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9">
        <v>114</v>
      </c>
      <c r="B160" s="180" t="s">
        <v>1003</v>
      </c>
      <c r="C160" s="189" t="s">
        <v>1004</v>
      </c>
      <c r="D160" s="181" t="s">
        <v>747</v>
      </c>
      <c r="E160" s="182">
        <v>6</v>
      </c>
      <c r="F160" s="183"/>
      <c r="G160" s="184">
        <f t="shared" si="28"/>
        <v>0</v>
      </c>
      <c r="H160" s="161"/>
      <c r="I160" s="160">
        <f t="shared" si="29"/>
        <v>0</v>
      </c>
      <c r="J160" s="161"/>
      <c r="K160" s="160">
        <f t="shared" si="30"/>
        <v>0</v>
      </c>
      <c r="L160" s="160">
        <v>21</v>
      </c>
      <c r="M160" s="160">
        <f t="shared" si="31"/>
        <v>0</v>
      </c>
      <c r="N160" s="159">
        <v>0</v>
      </c>
      <c r="O160" s="159">
        <f t="shared" si="32"/>
        <v>0</v>
      </c>
      <c r="P160" s="159">
        <v>0</v>
      </c>
      <c r="Q160" s="159">
        <f t="shared" si="33"/>
        <v>0</v>
      </c>
      <c r="R160" s="160"/>
      <c r="S160" s="160" t="s">
        <v>316</v>
      </c>
      <c r="T160" s="160" t="s">
        <v>317</v>
      </c>
      <c r="U160" s="160">
        <v>0</v>
      </c>
      <c r="V160" s="160">
        <f t="shared" si="34"/>
        <v>0</v>
      </c>
      <c r="W160" s="160"/>
      <c r="X160" s="160" t="s">
        <v>174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744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79">
        <v>115</v>
      </c>
      <c r="B161" s="180" t="s">
        <v>1005</v>
      </c>
      <c r="C161" s="189" t="s">
        <v>1006</v>
      </c>
      <c r="D161" s="181" t="s">
        <v>747</v>
      </c>
      <c r="E161" s="182">
        <v>1</v>
      </c>
      <c r="F161" s="183"/>
      <c r="G161" s="184">
        <f t="shared" si="28"/>
        <v>0</v>
      </c>
      <c r="H161" s="161"/>
      <c r="I161" s="160">
        <f t="shared" si="29"/>
        <v>0</v>
      </c>
      <c r="J161" s="161"/>
      <c r="K161" s="160">
        <f t="shared" si="30"/>
        <v>0</v>
      </c>
      <c r="L161" s="160">
        <v>21</v>
      </c>
      <c r="M161" s="160">
        <f t="shared" si="31"/>
        <v>0</v>
      </c>
      <c r="N161" s="159">
        <v>0</v>
      </c>
      <c r="O161" s="159">
        <f t="shared" si="32"/>
        <v>0</v>
      </c>
      <c r="P161" s="159">
        <v>0</v>
      </c>
      <c r="Q161" s="159">
        <f t="shared" si="33"/>
        <v>0</v>
      </c>
      <c r="R161" s="160"/>
      <c r="S161" s="160" t="s">
        <v>316</v>
      </c>
      <c r="T161" s="160" t="s">
        <v>317</v>
      </c>
      <c r="U161" s="160">
        <v>0</v>
      </c>
      <c r="V161" s="160">
        <f t="shared" si="34"/>
        <v>0</v>
      </c>
      <c r="W161" s="160"/>
      <c r="X161" s="160" t="s">
        <v>174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744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9">
        <v>116</v>
      </c>
      <c r="B162" s="180" t="s">
        <v>1007</v>
      </c>
      <c r="C162" s="189" t="s">
        <v>1008</v>
      </c>
      <c r="D162" s="181" t="s">
        <v>747</v>
      </c>
      <c r="E162" s="182">
        <v>2</v>
      </c>
      <c r="F162" s="183"/>
      <c r="G162" s="184">
        <f t="shared" si="28"/>
        <v>0</v>
      </c>
      <c r="H162" s="161"/>
      <c r="I162" s="160">
        <f t="shared" si="29"/>
        <v>0</v>
      </c>
      <c r="J162" s="161"/>
      <c r="K162" s="160">
        <f t="shared" si="30"/>
        <v>0</v>
      </c>
      <c r="L162" s="160">
        <v>21</v>
      </c>
      <c r="M162" s="160">
        <f t="shared" si="31"/>
        <v>0</v>
      </c>
      <c r="N162" s="159">
        <v>0</v>
      </c>
      <c r="O162" s="159">
        <f t="shared" si="32"/>
        <v>0</v>
      </c>
      <c r="P162" s="159">
        <v>0</v>
      </c>
      <c r="Q162" s="159">
        <f t="shared" si="33"/>
        <v>0</v>
      </c>
      <c r="R162" s="160"/>
      <c r="S162" s="160" t="s">
        <v>316</v>
      </c>
      <c r="T162" s="160" t="s">
        <v>317</v>
      </c>
      <c r="U162" s="160">
        <v>0</v>
      </c>
      <c r="V162" s="160">
        <f t="shared" si="34"/>
        <v>0</v>
      </c>
      <c r="W162" s="160"/>
      <c r="X162" s="160" t="s">
        <v>174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744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79">
        <v>117</v>
      </c>
      <c r="B163" s="180" t="s">
        <v>1009</v>
      </c>
      <c r="C163" s="189" t="s">
        <v>1010</v>
      </c>
      <c r="D163" s="181" t="s">
        <v>747</v>
      </c>
      <c r="E163" s="182">
        <v>1</v>
      </c>
      <c r="F163" s="183"/>
      <c r="G163" s="184">
        <f t="shared" si="28"/>
        <v>0</v>
      </c>
      <c r="H163" s="161"/>
      <c r="I163" s="160">
        <f t="shared" si="29"/>
        <v>0</v>
      </c>
      <c r="J163" s="161"/>
      <c r="K163" s="160">
        <f t="shared" si="30"/>
        <v>0</v>
      </c>
      <c r="L163" s="160">
        <v>21</v>
      </c>
      <c r="M163" s="160">
        <f t="shared" si="31"/>
        <v>0</v>
      </c>
      <c r="N163" s="159">
        <v>0</v>
      </c>
      <c r="O163" s="159">
        <f t="shared" si="32"/>
        <v>0</v>
      </c>
      <c r="P163" s="159">
        <v>0</v>
      </c>
      <c r="Q163" s="159">
        <f t="shared" si="33"/>
        <v>0</v>
      </c>
      <c r="R163" s="160"/>
      <c r="S163" s="160" t="s">
        <v>316</v>
      </c>
      <c r="T163" s="160" t="s">
        <v>317</v>
      </c>
      <c r="U163" s="160">
        <v>0</v>
      </c>
      <c r="V163" s="160">
        <f t="shared" si="34"/>
        <v>0</v>
      </c>
      <c r="W163" s="160"/>
      <c r="X163" s="160" t="s">
        <v>174</v>
      </c>
      <c r="Y163" s="149"/>
      <c r="Z163" s="149"/>
      <c r="AA163" s="149"/>
      <c r="AB163" s="149"/>
      <c r="AC163" s="149"/>
      <c r="AD163" s="149"/>
      <c r="AE163" s="149"/>
      <c r="AF163" s="149"/>
      <c r="AG163" s="149" t="s">
        <v>744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79">
        <v>118</v>
      </c>
      <c r="B164" s="180" t="s">
        <v>1011</v>
      </c>
      <c r="C164" s="189" t="s">
        <v>1012</v>
      </c>
      <c r="D164" s="181" t="s">
        <v>747</v>
      </c>
      <c r="E164" s="182">
        <v>1</v>
      </c>
      <c r="F164" s="183"/>
      <c r="G164" s="184">
        <f t="shared" si="28"/>
        <v>0</v>
      </c>
      <c r="H164" s="161"/>
      <c r="I164" s="160">
        <f t="shared" si="29"/>
        <v>0</v>
      </c>
      <c r="J164" s="161"/>
      <c r="K164" s="160">
        <f t="shared" si="30"/>
        <v>0</v>
      </c>
      <c r="L164" s="160">
        <v>21</v>
      </c>
      <c r="M164" s="160">
        <f t="shared" si="31"/>
        <v>0</v>
      </c>
      <c r="N164" s="159">
        <v>0</v>
      </c>
      <c r="O164" s="159">
        <f t="shared" si="32"/>
        <v>0</v>
      </c>
      <c r="P164" s="159">
        <v>0</v>
      </c>
      <c r="Q164" s="159">
        <f t="shared" si="33"/>
        <v>0</v>
      </c>
      <c r="R164" s="160"/>
      <c r="S164" s="160" t="s">
        <v>316</v>
      </c>
      <c r="T164" s="160" t="s">
        <v>317</v>
      </c>
      <c r="U164" s="160">
        <v>0</v>
      </c>
      <c r="V164" s="160">
        <f t="shared" si="34"/>
        <v>0</v>
      </c>
      <c r="W164" s="160"/>
      <c r="X164" s="160" t="s">
        <v>174</v>
      </c>
      <c r="Y164" s="149"/>
      <c r="Z164" s="149"/>
      <c r="AA164" s="149"/>
      <c r="AB164" s="149"/>
      <c r="AC164" s="149"/>
      <c r="AD164" s="149"/>
      <c r="AE164" s="149"/>
      <c r="AF164" s="149"/>
      <c r="AG164" s="149" t="s">
        <v>744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">
      <c r="A165" s="179">
        <v>119</v>
      </c>
      <c r="B165" s="180" t="s">
        <v>1013</v>
      </c>
      <c r="C165" s="189" t="s">
        <v>1014</v>
      </c>
      <c r="D165" s="181" t="s">
        <v>747</v>
      </c>
      <c r="E165" s="182">
        <v>1</v>
      </c>
      <c r="F165" s="183"/>
      <c r="G165" s="184">
        <f t="shared" si="28"/>
        <v>0</v>
      </c>
      <c r="H165" s="161"/>
      <c r="I165" s="160">
        <f t="shared" si="29"/>
        <v>0</v>
      </c>
      <c r="J165" s="161"/>
      <c r="K165" s="160">
        <f t="shared" si="30"/>
        <v>0</v>
      </c>
      <c r="L165" s="160">
        <v>21</v>
      </c>
      <c r="M165" s="160">
        <f t="shared" si="31"/>
        <v>0</v>
      </c>
      <c r="N165" s="159">
        <v>0</v>
      </c>
      <c r="O165" s="159">
        <f t="shared" si="32"/>
        <v>0</v>
      </c>
      <c r="P165" s="159">
        <v>0</v>
      </c>
      <c r="Q165" s="159">
        <f t="shared" si="33"/>
        <v>0</v>
      </c>
      <c r="R165" s="160"/>
      <c r="S165" s="160" t="s">
        <v>316</v>
      </c>
      <c r="T165" s="160" t="s">
        <v>317</v>
      </c>
      <c r="U165" s="160">
        <v>0</v>
      </c>
      <c r="V165" s="160">
        <f t="shared" si="34"/>
        <v>0</v>
      </c>
      <c r="W165" s="160"/>
      <c r="X165" s="160" t="s">
        <v>174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744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79">
        <v>120</v>
      </c>
      <c r="B166" s="180" t="s">
        <v>1015</v>
      </c>
      <c r="C166" s="189" t="s">
        <v>982</v>
      </c>
      <c r="D166" s="181" t="s">
        <v>747</v>
      </c>
      <c r="E166" s="182">
        <v>3</v>
      </c>
      <c r="F166" s="183"/>
      <c r="G166" s="184">
        <f t="shared" si="28"/>
        <v>0</v>
      </c>
      <c r="H166" s="161"/>
      <c r="I166" s="160">
        <f t="shared" si="29"/>
        <v>0</v>
      </c>
      <c r="J166" s="161"/>
      <c r="K166" s="160">
        <f t="shared" si="30"/>
        <v>0</v>
      </c>
      <c r="L166" s="160">
        <v>21</v>
      </c>
      <c r="M166" s="160">
        <f t="shared" si="31"/>
        <v>0</v>
      </c>
      <c r="N166" s="159">
        <v>0</v>
      </c>
      <c r="O166" s="159">
        <f t="shared" si="32"/>
        <v>0</v>
      </c>
      <c r="P166" s="159">
        <v>0</v>
      </c>
      <c r="Q166" s="159">
        <f t="shared" si="33"/>
        <v>0</v>
      </c>
      <c r="R166" s="160"/>
      <c r="S166" s="160" t="s">
        <v>316</v>
      </c>
      <c r="T166" s="160" t="s">
        <v>317</v>
      </c>
      <c r="U166" s="160">
        <v>0</v>
      </c>
      <c r="V166" s="160">
        <f t="shared" si="34"/>
        <v>0</v>
      </c>
      <c r="W166" s="160"/>
      <c r="X166" s="160" t="s">
        <v>174</v>
      </c>
      <c r="Y166" s="149"/>
      <c r="Z166" s="149"/>
      <c r="AA166" s="149"/>
      <c r="AB166" s="149"/>
      <c r="AC166" s="149"/>
      <c r="AD166" s="149"/>
      <c r="AE166" s="149"/>
      <c r="AF166" s="149"/>
      <c r="AG166" s="149" t="s">
        <v>744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79">
        <v>121</v>
      </c>
      <c r="B167" s="180" t="s">
        <v>1016</v>
      </c>
      <c r="C167" s="189" t="s">
        <v>984</v>
      </c>
      <c r="D167" s="181" t="s">
        <v>747</v>
      </c>
      <c r="E167" s="182">
        <v>2</v>
      </c>
      <c r="F167" s="183"/>
      <c r="G167" s="184">
        <f t="shared" si="28"/>
        <v>0</v>
      </c>
      <c r="H167" s="161"/>
      <c r="I167" s="160">
        <f t="shared" si="29"/>
        <v>0</v>
      </c>
      <c r="J167" s="161"/>
      <c r="K167" s="160">
        <f t="shared" si="30"/>
        <v>0</v>
      </c>
      <c r="L167" s="160">
        <v>21</v>
      </c>
      <c r="M167" s="160">
        <f t="shared" si="31"/>
        <v>0</v>
      </c>
      <c r="N167" s="159">
        <v>0</v>
      </c>
      <c r="O167" s="159">
        <f t="shared" si="32"/>
        <v>0</v>
      </c>
      <c r="P167" s="159">
        <v>0</v>
      </c>
      <c r="Q167" s="159">
        <f t="shared" si="33"/>
        <v>0</v>
      </c>
      <c r="R167" s="160"/>
      <c r="S167" s="160" t="s">
        <v>316</v>
      </c>
      <c r="T167" s="160" t="s">
        <v>317</v>
      </c>
      <c r="U167" s="160">
        <v>0</v>
      </c>
      <c r="V167" s="160">
        <f t="shared" si="34"/>
        <v>0</v>
      </c>
      <c r="W167" s="160"/>
      <c r="X167" s="160" t="s">
        <v>174</v>
      </c>
      <c r="Y167" s="149"/>
      <c r="Z167" s="149"/>
      <c r="AA167" s="149"/>
      <c r="AB167" s="149"/>
      <c r="AC167" s="149"/>
      <c r="AD167" s="149"/>
      <c r="AE167" s="149"/>
      <c r="AF167" s="149"/>
      <c r="AG167" s="149" t="s">
        <v>744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79">
        <v>122</v>
      </c>
      <c r="B168" s="180" t="s">
        <v>1017</v>
      </c>
      <c r="C168" s="189" t="s">
        <v>986</v>
      </c>
      <c r="D168" s="181" t="s">
        <v>747</v>
      </c>
      <c r="E168" s="182">
        <v>2</v>
      </c>
      <c r="F168" s="183"/>
      <c r="G168" s="184">
        <f t="shared" si="28"/>
        <v>0</v>
      </c>
      <c r="H168" s="161"/>
      <c r="I168" s="160">
        <f t="shared" si="29"/>
        <v>0</v>
      </c>
      <c r="J168" s="161"/>
      <c r="K168" s="160">
        <f t="shared" si="30"/>
        <v>0</v>
      </c>
      <c r="L168" s="160">
        <v>21</v>
      </c>
      <c r="M168" s="160">
        <f t="shared" si="31"/>
        <v>0</v>
      </c>
      <c r="N168" s="159">
        <v>0</v>
      </c>
      <c r="O168" s="159">
        <f t="shared" si="32"/>
        <v>0</v>
      </c>
      <c r="P168" s="159">
        <v>0</v>
      </c>
      <c r="Q168" s="159">
        <f t="shared" si="33"/>
        <v>0</v>
      </c>
      <c r="R168" s="160"/>
      <c r="S168" s="160" t="s">
        <v>316</v>
      </c>
      <c r="T168" s="160" t="s">
        <v>317</v>
      </c>
      <c r="U168" s="160">
        <v>0</v>
      </c>
      <c r="V168" s="160">
        <f t="shared" si="34"/>
        <v>0</v>
      </c>
      <c r="W168" s="160"/>
      <c r="X168" s="160" t="s">
        <v>174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744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79">
        <v>123</v>
      </c>
      <c r="B169" s="180" t="s">
        <v>1018</v>
      </c>
      <c r="C169" s="189" t="s">
        <v>988</v>
      </c>
      <c r="D169" s="181" t="s">
        <v>747</v>
      </c>
      <c r="E169" s="182">
        <v>2</v>
      </c>
      <c r="F169" s="183"/>
      <c r="G169" s="184">
        <f t="shared" si="28"/>
        <v>0</v>
      </c>
      <c r="H169" s="161"/>
      <c r="I169" s="160">
        <f t="shared" si="29"/>
        <v>0</v>
      </c>
      <c r="J169" s="161"/>
      <c r="K169" s="160">
        <f t="shared" si="30"/>
        <v>0</v>
      </c>
      <c r="L169" s="160">
        <v>21</v>
      </c>
      <c r="M169" s="160">
        <f t="shared" si="31"/>
        <v>0</v>
      </c>
      <c r="N169" s="159">
        <v>0</v>
      </c>
      <c r="O169" s="159">
        <f t="shared" si="32"/>
        <v>0</v>
      </c>
      <c r="P169" s="159">
        <v>0</v>
      </c>
      <c r="Q169" s="159">
        <f t="shared" si="33"/>
        <v>0</v>
      </c>
      <c r="R169" s="160"/>
      <c r="S169" s="160" t="s">
        <v>316</v>
      </c>
      <c r="T169" s="160" t="s">
        <v>317</v>
      </c>
      <c r="U169" s="160">
        <v>0</v>
      </c>
      <c r="V169" s="160">
        <f t="shared" si="34"/>
        <v>0</v>
      </c>
      <c r="W169" s="160"/>
      <c r="X169" s="160" t="s">
        <v>174</v>
      </c>
      <c r="Y169" s="149"/>
      <c r="Z169" s="149"/>
      <c r="AA169" s="149"/>
      <c r="AB169" s="149"/>
      <c r="AC169" s="149"/>
      <c r="AD169" s="149"/>
      <c r="AE169" s="149"/>
      <c r="AF169" s="149"/>
      <c r="AG169" s="149" t="s">
        <v>744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">
      <c r="A170" s="179">
        <v>124</v>
      </c>
      <c r="B170" s="180" t="s">
        <v>1019</v>
      </c>
      <c r="C170" s="189" t="s">
        <v>990</v>
      </c>
      <c r="D170" s="181" t="s">
        <v>747</v>
      </c>
      <c r="E170" s="182">
        <v>1</v>
      </c>
      <c r="F170" s="183"/>
      <c r="G170" s="184">
        <f t="shared" si="28"/>
        <v>0</v>
      </c>
      <c r="H170" s="161"/>
      <c r="I170" s="160">
        <f t="shared" si="29"/>
        <v>0</v>
      </c>
      <c r="J170" s="161"/>
      <c r="K170" s="160">
        <f t="shared" si="30"/>
        <v>0</v>
      </c>
      <c r="L170" s="160">
        <v>21</v>
      </c>
      <c r="M170" s="160">
        <f t="shared" si="31"/>
        <v>0</v>
      </c>
      <c r="N170" s="159">
        <v>0</v>
      </c>
      <c r="O170" s="159">
        <f t="shared" si="32"/>
        <v>0</v>
      </c>
      <c r="P170" s="159">
        <v>0</v>
      </c>
      <c r="Q170" s="159">
        <f t="shared" si="33"/>
        <v>0</v>
      </c>
      <c r="R170" s="160"/>
      <c r="S170" s="160" t="s">
        <v>316</v>
      </c>
      <c r="T170" s="160" t="s">
        <v>317</v>
      </c>
      <c r="U170" s="160">
        <v>0</v>
      </c>
      <c r="V170" s="160">
        <f t="shared" si="34"/>
        <v>0</v>
      </c>
      <c r="W170" s="160"/>
      <c r="X170" s="160" t="s">
        <v>174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744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79">
        <v>125</v>
      </c>
      <c r="B171" s="180" t="s">
        <v>1020</v>
      </c>
      <c r="C171" s="189" t="s">
        <v>992</v>
      </c>
      <c r="D171" s="181" t="s">
        <v>747</v>
      </c>
      <c r="E171" s="182">
        <v>1</v>
      </c>
      <c r="F171" s="183"/>
      <c r="G171" s="184">
        <f t="shared" ref="G171:G187" si="35">ROUND(E171*F171,2)</f>
        <v>0</v>
      </c>
      <c r="H171" s="161"/>
      <c r="I171" s="160">
        <f t="shared" ref="I171:I187" si="36">ROUND(E171*H171,2)</f>
        <v>0</v>
      </c>
      <c r="J171" s="161"/>
      <c r="K171" s="160">
        <f t="shared" ref="K171:K187" si="37">ROUND(E171*J171,2)</f>
        <v>0</v>
      </c>
      <c r="L171" s="160">
        <v>21</v>
      </c>
      <c r="M171" s="160">
        <f t="shared" ref="M171:M187" si="38">G171*(1+L171/100)</f>
        <v>0</v>
      </c>
      <c r="N171" s="159">
        <v>0</v>
      </c>
      <c r="O171" s="159">
        <f t="shared" ref="O171:O187" si="39">ROUND(E171*N171,2)</f>
        <v>0</v>
      </c>
      <c r="P171" s="159">
        <v>0</v>
      </c>
      <c r="Q171" s="159">
        <f t="shared" ref="Q171:Q187" si="40">ROUND(E171*P171,2)</f>
        <v>0</v>
      </c>
      <c r="R171" s="160"/>
      <c r="S171" s="160" t="s">
        <v>316</v>
      </c>
      <c r="T171" s="160" t="s">
        <v>317</v>
      </c>
      <c r="U171" s="160">
        <v>0</v>
      </c>
      <c r="V171" s="160">
        <f t="shared" ref="V171:V187" si="41">ROUND(E171*U171,2)</f>
        <v>0</v>
      </c>
      <c r="W171" s="160"/>
      <c r="X171" s="160" t="s">
        <v>174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744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79">
        <v>126</v>
      </c>
      <c r="B172" s="180" t="s">
        <v>1021</v>
      </c>
      <c r="C172" s="189" t="s">
        <v>994</v>
      </c>
      <c r="D172" s="181" t="s">
        <v>747</v>
      </c>
      <c r="E172" s="182">
        <v>1</v>
      </c>
      <c r="F172" s="183"/>
      <c r="G172" s="184">
        <f t="shared" si="35"/>
        <v>0</v>
      </c>
      <c r="H172" s="161"/>
      <c r="I172" s="160">
        <f t="shared" si="36"/>
        <v>0</v>
      </c>
      <c r="J172" s="161"/>
      <c r="K172" s="160">
        <f t="shared" si="37"/>
        <v>0</v>
      </c>
      <c r="L172" s="160">
        <v>21</v>
      </c>
      <c r="M172" s="160">
        <f t="shared" si="38"/>
        <v>0</v>
      </c>
      <c r="N172" s="159">
        <v>0</v>
      </c>
      <c r="O172" s="159">
        <f t="shared" si="39"/>
        <v>0</v>
      </c>
      <c r="P172" s="159">
        <v>0</v>
      </c>
      <c r="Q172" s="159">
        <f t="shared" si="40"/>
        <v>0</v>
      </c>
      <c r="R172" s="160"/>
      <c r="S172" s="160" t="s">
        <v>316</v>
      </c>
      <c r="T172" s="160" t="s">
        <v>317</v>
      </c>
      <c r="U172" s="160">
        <v>0</v>
      </c>
      <c r="V172" s="160">
        <f t="shared" si="41"/>
        <v>0</v>
      </c>
      <c r="W172" s="160"/>
      <c r="X172" s="160" t="s">
        <v>174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744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79">
        <v>127</v>
      </c>
      <c r="B173" s="180" t="s">
        <v>1022</v>
      </c>
      <c r="C173" s="189" t="s">
        <v>970</v>
      </c>
      <c r="D173" s="181" t="s">
        <v>747</v>
      </c>
      <c r="E173" s="182">
        <v>1</v>
      </c>
      <c r="F173" s="183"/>
      <c r="G173" s="184">
        <f t="shared" si="35"/>
        <v>0</v>
      </c>
      <c r="H173" s="161"/>
      <c r="I173" s="160">
        <f t="shared" si="36"/>
        <v>0</v>
      </c>
      <c r="J173" s="161"/>
      <c r="K173" s="160">
        <f t="shared" si="37"/>
        <v>0</v>
      </c>
      <c r="L173" s="160">
        <v>21</v>
      </c>
      <c r="M173" s="160">
        <f t="shared" si="38"/>
        <v>0</v>
      </c>
      <c r="N173" s="159">
        <v>0</v>
      </c>
      <c r="O173" s="159">
        <f t="shared" si="39"/>
        <v>0</v>
      </c>
      <c r="P173" s="159">
        <v>0</v>
      </c>
      <c r="Q173" s="159">
        <f t="shared" si="40"/>
        <v>0</v>
      </c>
      <c r="R173" s="160"/>
      <c r="S173" s="160" t="s">
        <v>316</v>
      </c>
      <c r="T173" s="160" t="s">
        <v>317</v>
      </c>
      <c r="U173" s="160">
        <v>0</v>
      </c>
      <c r="V173" s="160">
        <f t="shared" si="41"/>
        <v>0</v>
      </c>
      <c r="W173" s="160"/>
      <c r="X173" s="160" t="s">
        <v>174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744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9">
        <v>128</v>
      </c>
      <c r="B174" s="180" t="s">
        <v>1023</v>
      </c>
      <c r="C174" s="189" t="s">
        <v>1024</v>
      </c>
      <c r="D174" s="181" t="s">
        <v>747</v>
      </c>
      <c r="E174" s="182">
        <v>1</v>
      </c>
      <c r="F174" s="183"/>
      <c r="G174" s="184">
        <f t="shared" si="35"/>
        <v>0</v>
      </c>
      <c r="H174" s="161"/>
      <c r="I174" s="160">
        <f t="shared" si="36"/>
        <v>0</v>
      </c>
      <c r="J174" s="161"/>
      <c r="K174" s="160">
        <f t="shared" si="37"/>
        <v>0</v>
      </c>
      <c r="L174" s="160">
        <v>21</v>
      </c>
      <c r="M174" s="160">
        <f t="shared" si="38"/>
        <v>0</v>
      </c>
      <c r="N174" s="159">
        <v>0</v>
      </c>
      <c r="O174" s="159">
        <f t="shared" si="39"/>
        <v>0</v>
      </c>
      <c r="P174" s="159">
        <v>0</v>
      </c>
      <c r="Q174" s="159">
        <f t="shared" si="40"/>
        <v>0</v>
      </c>
      <c r="R174" s="160"/>
      <c r="S174" s="160" t="s">
        <v>316</v>
      </c>
      <c r="T174" s="160" t="s">
        <v>317</v>
      </c>
      <c r="U174" s="160">
        <v>0</v>
      </c>
      <c r="V174" s="160">
        <f t="shared" si="41"/>
        <v>0</v>
      </c>
      <c r="W174" s="160"/>
      <c r="X174" s="160" t="s">
        <v>174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744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79">
        <v>129</v>
      </c>
      <c r="B175" s="180" t="s">
        <v>1025</v>
      </c>
      <c r="C175" s="189" t="s">
        <v>1000</v>
      </c>
      <c r="D175" s="181" t="s">
        <v>747</v>
      </c>
      <c r="E175" s="182">
        <v>10</v>
      </c>
      <c r="F175" s="183"/>
      <c r="G175" s="184">
        <f t="shared" si="35"/>
        <v>0</v>
      </c>
      <c r="H175" s="161"/>
      <c r="I175" s="160">
        <f t="shared" si="36"/>
        <v>0</v>
      </c>
      <c r="J175" s="161"/>
      <c r="K175" s="160">
        <f t="shared" si="37"/>
        <v>0</v>
      </c>
      <c r="L175" s="160">
        <v>21</v>
      </c>
      <c r="M175" s="160">
        <f t="shared" si="38"/>
        <v>0</v>
      </c>
      <c r="N175" s="159">
        <v>0</v>
      </c>
      <c r="O175" s="159">
        <f t="shared" si="39"/>
        <v>0</v>
      </c>
      <c r="P175" s="159">
        <v>0</v>
      </c>
      <c r="Q175" s="159">
        <f t="shared" si="40"/>
        <v>0</v>
      </c>
      <c r="R175" s="160"/>
      <c r="S175" s="160" t="s">
        <v>316</v>
      </c>
      <c r="T175" s="160" t="s">
        <v>317</v>
      </c>
      <c r="U175" s="160">
        <v>0</v>
      </c>
      <c r="V175" s="160">
        <f t="shared" si="41"/>
        <v>0</v>
      </c>
      <c r="W175" s="160"/>
      <c r="X175" s="160" t="s">
        <v>174</v>
      </c>
      <c r="Y175" s="149"/>
      <c r="Z175" s="149"/>
      <c r="AA175" s="149"/>
      <c r="AB175" s="149"/>
      <c r="AC175" s="149"/>
      <c r="AD175" s="149"/>
      <c r="AE175" s="149"/>
      <c r="AF175" s="149"/>
      <c r="AG175" s="149" t="s">
        <v>744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79">
        <v>130</v>
      </c>
      <c r="B176" s="180" t="s">
        <v>1026</v>
      </c>
      <c r="C176" s="189" t="s">
        <v>1027</v>
      </c>
      <c r="D176" s="181" t="s">
        <v>747</v>
      </c>
      <c r="E176" s="182">
        <v>2</v>
      </c>
      <c r="F176" s="183"/>
      <c r="G176" s="184">
        <f t="shared" si="35"/>
        <v>0</v>
      </c>
      <c r="H176" s="161"/>
      <c r="I176" s="160">
        <f t="shared" si="36"/>
        <v>0</v>
      </c>
      <c r="J176" s="161"/>
      <c r="K176" s="160">
        <f t="shared" si="37"/>
        <v>0</v>
      </c>
      <c r="L176" s="160">
        <v>21</v>
      </c>
      <c r="M176" s="160">
        <f t="shared" si="38"/>
        <v>0</v>
      </c>
      <c r="N176" s="159">
        <v>0</v>
      </c>
      <c r="O176" s="159">
        <f t="shared" si="39"/>
        <v>0</v>
      </c>
      <c r="P176" s="159">
        <v>0</v>
      </c>
      <c r="Q176" s="159">
        <f t="shared" si="40"/>
        <v>0</v>
      </c>
      <c r="R176" s="160"/>
      <c r="S176" s="160" t="s">
        <v>316</v>
      </c>
      <c r="T176" s="160" t="s">
        <v>317</v>
      </c>
      <c r="U176" s="160">
        <v>0</v>
      </c>
      <c r="V176" s="160">
        <f t="shared" si="41"/>
        <v>0</v>
      </c>
      <c r="W176" s="160"/>
      <c r="X176" s="160" t="s">
        <v>174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744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9">
        <v>131</v>
      </c>
      <c r="B177" s="180" t="s">
        <v>1028</v>
      </c>
      <c r="C177" s="189" t="s">
        <v>1029</v>
      </c>
      <c r="D177" s="181" t="s">
        <v>747</v>
      </c>
      <c r="E177" s="182">
        <v>1</v>
      </c>
      <c r="F177" s="183"/>
      <c r="G177" s="184">
        <f t="shared" si="35"/>
        <v>0</v>
      </c>
      <c r="H177" s="161"/>
      <c r="I177" s="160">
        <f t="shared" si="36"/>
        <v>0</v>
      </c>
      <c r="J177" s="161"/>
      <c r="K177" s="160">
        <f t="shared" si="37"/>
        <v>0</v>
      </c>
      <c r="L177" s="160">
        <v>21</v>
      </c>
      <c r="M177" s="160">
        <f t="shared" si="38"/>
        <v>0</v>
      </c>
      <c r="N177" s="159">
        <v>0</v>
      </c>
      <c r="O177" s="159">
        <f t="shared" si="39"/>
        <v>0</v>
      </c>
      <c r="P177" s="159">
        <v>0</v>
      </c>
      <c r="Q177" s="159">
        <f t="shared" si="40"/>
        <v>0</v>
      </c>
      <c r="R177" s="160"/>
      <c r="S177" s="160" t="s">
        <v>316</v>
      </c>
      <c r="T177" s="160" t="s">
        <v>317</v>
      </c>
      <c r="U177" s="160">
        <v>0</v>
      </c>
      <c r="V177" s="160">
        <f t="shared" si="41"/>
        <v>0</v>
      </c>
      <c r="W177" s="160"/>
      <c r="X177" s="160" t="s">
        <v>174</v>
      </c>
      <c r="Y177" s="149"/>
      <c r="Z177" s="149"/>
      <c r="AA177" s="149"/>
      <c r="AB177" s="149"/>
      <c r="AC177" s="149"/>
      <c r="AD177" s="149"/>
      <c r="AE177" s="149"/>
      <c r="AF177" s="149"/>
      <c r="AG177" s="149" t="s">
        <v>744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">
      <c r="A178" s="179">
        <v>132</v>
      </c>
      <c r="B178" s="180" t="s">
        <v>1030</v>
      </c>
      <c r="C178" s="189" t="s">
        <v>1031</v>
      </c>
      <c r="D178" s="181" t="s">
        <v>747</v>
      </c>
      <c r="E178" s="182">
        <v>4</v>
      </c>
      <c r="F178" s="183"/>
      <c r="G178" s="184">
        <f t="shared" si="35"/>
        <v>0</v>
      </c>
      <c r="H178" s="161"/>
      <c r="I178" s="160">
        <f t="shared" si="36"/>
        <v>0</v>
      </c>
      <c r="J178" s="161"/>
      <c r="K178" s="160">
        <f t="shared" si="37"/>
        <v>0</v>
      </c>
      <c r="L178" s="160">
        <v>21</v>
      </c>
      <c r="M178" s="160">
        <f t="shared" si="38"/>
        <v>0</v>
      </c>
      <c r="N178" s="159">
        <v>0</v>
      </c>
      <c r="O178" s="159">
        <f t="shared" si="39"/>
        <v>0</v>
      </c>
      <c r="P178" s="159">
        <v>0</v>
      </c>
      <c r="Q178" s="159">
        <f t="shared" si="40"/>
        <v>0</v>
      </c>
      <c r="R178" s="160"/>
      <c r="S178" s="160" t="s">
        <v>316</v>
      </c>
      <c r="T178" s="160" t="s">
        <v>317</v>
      </c>
      <c r="U178" s="160">
        <v>0</v>
      </c>
      <c r="V178" s="160">
        <f t="shared" si="41"/>
        <v>0</v>
      </c>
      <c r="W178" s="160"/>
      <c r="X178" s="160" t="s">
        <v>174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744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79">
        <v>133</v>
      </c>
      <c r="B179" s="180" t="s">
        <v>1032</v>
      </c>
      <c r="C179" s="189" t="s">
        <v>1033</v>
      </c>
      <c r="D179" s="181" t="s">
        <v>747</v>
      </c>
      <c r="E179" s="182">
        <v>10</v>
      </c>
      <c r="F179" s="183"/>
      <c r="G179" s="184">
        <f t="shared" si="35"/>
        <v>0</v>
      </c>
      <c r="H179" s="161"/>
      <c r="I179" s="160">
        <f t="shared" si="36"/>
        <v>0</v>
      </c>
      <c r="J179" s="161"/>
      <c r="K179" s="160">
        <f t="shared" si="37"/>
        <v>0</v>
      </c>
      <c r="L179" s="160">
        <v>21</v>
      </c>
      <c r="M179" s="160">
        <f t="shared" si="38"/>
        <v>0</v>
      </c>
      <c r="N179" s="159">
        <v>0</v>
      </c>
      <c r="O179" s="159">
        <f t="shared" si="39"/>
        <v>0</v>
      </c>
      <c r="P179" s="159">
        <v>0</v>
      </c>
      <c r="Q179" s="159">
        <f t="shared" si="40"/>
        <v>0</v>
      </c>
      <c r="R179" s="160"/>
      <c r="S179" s="160" t="s">
        <v>316</v>
      </c>
      <c r="T179" s="160" t="s">
        <v>317</v>
      </c>
      <c r="U179" s="160">
        <v>0</v>
      </c>
      <c r="V179" s="160">
        <f t="shared" si="41"/>
        <v>0</v>
      </c>
      <c r="W179" s="160"/>
      <c r="X179" s="160" t="s">
        <v>174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744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79">
        <v>134</v>
      </c>
      <c r="B180" s="180" t="s">
        <v>1034</v>
      </c>
      <c r="C180" s="189" t="s">
        <v>1035</v>
      </c>
      <c r="D180" s="181" t="s">
        <v>747</v>
      </c>
      <c r="E180" s="182">
        <v>1</v>
      </c>
      <c r="F180" s="183"/>
      <c r="G180" s="184">
        <f t="shared" si="35"/>
        <v>0</v>
      </c>
      <c r="H180" s="161"/>
      <c r="I180" s="160">
        <f t="shared" si="36"/>
        <v>0</v>
      </c>
      <c r="J180" s="161"/>
      <c r="K180" s="160">
        <f t="shared" si="37"/>
        <v>0</v>
      </c>
      <c r="L180" s="160">
        <v>21</v>
      </c>
      <c r="M180" s="160">
        <f t="shared" si="38"/>
        <v>0</v>
      </c>
      <c r="N180" s="159">
        <v>0</v>
      </c>
      <c r="O180" s="159">
        <f t="shared" si="39"/>
        <v>0</v>
      </c>
      <c r="P180" s="159">
        <v>0</v>
      </c>
      <c r="Q180" s="159">
        <f t="shared" si="40"/>
        <v>0</v>
      </c>
      <c r="R180" s="160"/>
      <c r="S180" s="160" t="s">
        <v>316</v>
      </c>
      <c r="T180" s="160" t="s">
        <v>317</v>
      </c>
      <c r="U180" s="160">
        <v>0</v>
      </c>
      <c r="V180" s="160">
        <f t="shared" si="41"/>
        <v>0</v>
      </c>
      <c r="W180" s="160"/>
      <c r="X180" s="160" t="s">
        <v>174</v>
      </c>
      <c r="Y180" s="149"/>
      <c r="Z180" s="149"/>
      <c r="AA180" s="149"/>
      <c r="AB180" s="149"/>
      <c r="AC180" s="149"/>
      <c r="AD180" s="149"/>
      <c r="AE180" s="149"/>
      <c r="AF180" s="149"/>
      <c r="AG180" s="149" t="s">
        <v>744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9">
        <v>135</v>
      </c>
      <c r="B181" s="180" t="s">
        <v>1036</v>
      </c>
      <c r="C181" s="189" t="s">
        <v>1037</v>
      </c>
      <c r="D181" s="181" t="s">
        <v>747</v>
      </c>
      <c r="E181" s="182">
        <v>1</v>
      </c>
      <c r="F181" s="183"/>
      <c r="G181" s="184">
        <f t="shared" si="35"/>
        <v>0</v>
      </c>
      <c r="H181" s="161"/>
      <c r="I181" s="160">
        <f t="shared" si="36"/>
        <v>0</v>
      </c>
      <c r="J181" s="161"/>
      <c r="K181" s="160">
        <f t="shared" si="37"/>
        <v>0</v>
      </c>
      <c r="L181" s="160">
        <v>21</v>
      </c>
      <c r="M181" s="160">
        <f t="shared" si="38"/>
        <v>0</v>
      </c>
      <c r="N181" s="159">
        <v>0</v>
      </c>
      <c r="O181" s="159">
        <f t="shared" si="39"/>
        <v>0</v>
      </c>
      <c r="P181" s="159">
        <v>0</v>
      </c>
      <c r="Q181" s="159">
        <f t="shared" si="40"/>
        <v>0</v>
      </c>
      <c r="R181" s="160"/>
      <c r="S181" s="160" t="s">
        <v>316</v>
      </c>
      <c r="T181" s="160" t="s">
        <v>317</v>
      </c>
      <c r="U181" s="160">
        <v>0</v>
      </c>
      <c r="V181" s="160">
        <f t="shared" si="41"/>
        <v>0</v>
      </c>
      <c r="W181" s="160"/>
      <c r="X181" s="160" t="s">
        <v>174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744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79">
        <v>136</v>
      </c>
      <c r="B182" s="180" t="s">
        <v>1038</v>
      </c>
      <c r="C182" s="189" t="s">
        <v>982</v>
      </c>
      <c r="D182" s="181" t="s">
        <v>747</v>
      </c>
      <c r="E182" s="182">
        <v>6</v>
      </c>
      <c r="F182" s="183"/>
      <c r="G182" s="184">
        <f t="shared" si="35"/>
        <v>0</v>
      </c>
      <c r="H182" s="161"/>
      <c r="I182" s="160">
        <f t="shared" si="36"/>
        <v>0</v>
      </c>
      <c r="J182" s="161"/>
      <c r="K182" s="160">
        <f t="shared" si="37"/>
        <v>0</v>
      </c>
      <c r="L182" s="160">
        <v>21</v>
      </c>
      <c r="M182" s="160">
        <f t="shared" si="38"/>
        <v>0</v>
      </c>
      <c r="N182" s="159">
        <v>0</v>
      </c>
      <c r="O182" s="159">
        <f t="shared" si="39"/>
        <v>0</v>
      </c>
      <c r="P182" s="159">
        <v>0</v>
      </c>
      <c r="Q182" s="159">
        <f t="shared" si="40"/>
        <v>0</v>
      </c>
      <c r="R182" s="160"/>
      <c r="S182" s="160" t="s">
        <v>316</v>
      </c>
      <c r="T182" s="160" t="s">
        <v>317</v>
      </c>
      <c r="U182" s="160">
        <v>0</v>
      </c>
      <c r="V182" s="160">
        <f t="shared" si="41"/>
        <v>0</v>
      </c>
      <c r="W182" s="160"/>
      <c r="X182" s="160" t="s">
        <v>174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744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79">
        <v>137</v>
      </c>
      <c r="B183" s="180" t="s">
        <v>1039</v>
      </c>
      <c r="C183" s="189" t="s">
        <v>984</v>
      </c>
      <c r="D183" s="181" t="s">
        <v>747</v>
      </c>
      <c r="E183" s="182">
        <v>4</v>
      </c>
      <c r="F183" s="183"/>
      <c r="G183" s="184">
        <f t="shared" si="35"/>
        <v>0</v>
      </c>
      <c r="H183" s="161"/>
      <c r="I183" s="160">
        <f t="shared" si="36"/>
        <v>0</v>
      </c>
      <c r="J183" s="161"/>
      <c r="K183" s="160">
        <f t="shared" si="37"/>
        <v>0</v>
      </c>
      <c r="L183" s="160">
        <v>21</v>
      </c>
      <c r="M183" s="160">
        <f t="shared" si="38"/>
        <v>0</v>
      </c>
      <c r="N183" s="159">
        <v>0</v>
      </c>
      <c r="O183" s="159">
        <f t="shared" si="39"/>
        <v>0</v>
      </c>
      <c r="P183" s="159">
        <v>0</v>
      </c>
      <c r="Q183" s="159">
        <f t="shared" si="40"/>
        <v>0</v>
      </c>
      <c r="R183" s="160"/>
      <c r="S183" s="160" t="s">
        <v>316</v>
      </c>
      <c r="T183" s="160" t="s">
        <v>317</v>
      </c>
      <c r="U183" s="160">
        <v>0</v>
      </c>
      <c r="V183" s="160">
        <f t="shared" si="41"/>
        <v>0</v>
      </c>
      <c r="W183" s="160"/>
      <c r="X183" s="160" t="s">
        <v>174</v>
      </c>
      <c r="Y183" s="149"/>
      <c r="Z183" s="149"/>
      <c r="AA183" s="149"/>
      <c r="AB183" s="149"/>
      <c r="AC183" s="149"/>
      <c r="AD183" s="149"/>
      <c r="AE183" s="149"/>
      <c r="AF183" s="149"/>
      <c r="AG183" s="149" t="s">
        <v>744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79">
        <v>138</v>
      </c>
      <c r="B184" s="180" t="s">
        <v>1040</v>
      </c>
      <c r="C184" s="189" t="s">
        <v>986</v>
      </c>
      <c r="D184" s="181" t="s">
        <v>747</v>
      </c>
      <c r="E184" s="182">
        <v>3</v>
      </c>
      <c r="F184" s="183"/>
      <c r="G184" s="184">
        <f t="shared" si="35"/>
        <v>0</v>
      </c>
      <c r="H184" s="161"/>
      <c r="I184" s="160">
        <f t="shared" si="36"/>
        <v>0</v>
      </c>
      <c r="J184" s="161"/>
      <c r="K184" s="160">
        <f t="shared" si="37"/>
        <v>0</v>
      </c>
      <c r="L184" s="160">
        <v>21</v>
      </c>
      <c r="M184" s="160">
        <f t="shared" si="38"/>
        <v>0</v>
      </c>
      <c r="N184" s="159">
        <v>0</v>
      </c>
      <c r="O184" s="159">
        <f t="shared" si="39"/>
        <v>0</v>
      </c>
      <c r="P184" s="159">
        <v>0</v>
      </c>
      <c r="Q184" s="159">
        <f t="shared" si="40"/>
        <v>0</v>
      </c>
      <c r="R184" s="160"/>
      <c r="S184" s="160" t="s">
        <v>316</v>
      </c>
      <c r="T184" s="160" t="s">
        <v>317</v>
      </c>
      <c r="U184" s="160">
        <v>0</v>
      </c>
      <c r="V184" s="160">
        <f t="shared" si="41"/>
        <v>0</v>
      </c>
      <c r="W184" s="160"/>
      <c r="X184" s="160" t="s">
        <v>174</v>
      </c>
      <c r="Y184" s="149"/>
      <c r="Z184" s="149"/>
      <c r="AA184" s="149"/>
      <c r="AB184" s="149"/>
      <c r="AC184" s="149"/>
      <c r="AD184" s="149"/>
      <c r="AE184" s="149"/>
      <c r="AF184" s="149"/>
      <c r="AG184" s="149" t="s">
        <v>744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9">
        <v>139</v>
      </c>
      <c r="B185" s="180" t="s">
        <v>1041</v>
      </c>
      <c r="C185" s="189" t="s">
        <v>988</v>
      </c>
      <c r="D185" s="181" t="s">
        <v>747</v>
      </c>
      <c r="E185" s="182">
        <v>5</v>
      </c>
      <c r="F185" s="183"/>
      <c r="G185" s="184">
        <f t="shared" si="35"/>
        <v>0</v>
      </c>
      <c r="H185" s="161"/>
      <c r="I185" s="160">
        <f t="shared" si="36"/>
        <v>0</v>
      </c>
      <c r="J185" s="161"/>
      <c r="K185" s="160">
        <f t="shared" si="37"/>
        <v>0</v>
      </c>
      <c r="L185" s="160">
        <v>21</v>
      </c>
      <c r="M185" s="160">
        <f t="shared" si="38"/>
        <v>0</v>
      </c>
      <c r="N185" s="159">
        <v>0</v>
      </c>
      <c r="O185" s="159">
        <f t="shared" si="39"/>
        <v>0</v>
      </c>
      <c r="P185" s="159">
        <v>0</v>
      </c>
      <c r="Q185" s="159">
        <f t="shared" si="40"/>
        <v>0</v>
      </c>
      <c r="R185" s="160"/>
      <c r="S185" s="160" t="s">
        <v>316</v>
      </c>
      <c r="T185" s="160" t="s">
        <v>317</v>
      </c>
      <c r="U185" s="160">
        <v>0</v>
      </c>
      <c r="V185" s="160">
        <f t="shared" si="41"/>
        <v>0</v>
      </c>
      <c r="W185" s="160"/>
      <c r="X185" s="160" t="s">
        <v>174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744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9">
        <v>140</v>
      </c>
      <c r="B186" s="180" t="s">
        <v>1042</v>
      </c>
      <c r="C186" s="189" t="s">
        <v>990</v>
      </c>
      <c r="D186" s="181" t="s">
        <v>747</v>
      </c>
      <c r="E186" s="182">
        <v>1</v>
      </c>
      <c r="F186" s="183"/>
      <c r="G186" s="184">
        <f t="shared" si="35"/>
        <v>0</v>
      </c>
      <c r="H186" s="161"/>
      <c r="I186" s="160">
        <f t="shared" si="36"/>
        <v>0</v>
      </c>
      <c r="J186" s="161"/>
      <c r="K186" s="160">
        <f t="shared" si="37"/>
        <v>0</v>
      </c>
      <c r="L186" s="160">
        <v>21</v>
      </c>
      <c r="M186" s="160">
        <f t="shared" si="38"/>
        <v>0</v>
      </c>
      <c r="N186" s="159">
        <v>0</v>
      </c>
      <c r="O186" s="159">
        <f t="shared" si="39"/>
        <v>0</v>
      </c>
      <c r="P186" s="159">
        <v>0</v>
      </c>
      <c r="Q186" s="159">
        <f t="shared" si="40"/>
        <v>0</v>
      </c>
      <c r="R186" s="160"/>
      <c r="S186" s="160" t="s">
        <v>316</v>
      </c>
      <c r="T186" s="160" t="s">
        <v>317</v>
      </c>
      <c r="U186" s="160">
        <v>0</v>
      </c>
      <c r="V186" s="160">
        <f t="shared" si="41"/>
        <v>0</v>
      </c>
      <c r="W186" s="160"/>
      <c r="X186" s="160" t="s">
        <v>174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744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3">
        <v>141</v>
      </c>
      <c r="B187" s="174" t="s">
        <v>1043</v>
      </c>
      <c r="C187" s="187" t="s">
        <v>1044</v>
      </c>
      <c r="D187" s="175" t="s">
        <v>942</v>
      </c>
      <c r="E187" s="176">
        <v>1</v>
      </c>
      <c r="F187" s="177"/>
      <c r="G187" s="178">
        <f t="shared" si="35"/>
        <v>0</v>
      </c>
      <c r="H187" s="161"/>
      <c r="I187" s="160">
        <f t="shared" si="36"/>
        <v>0</v>
      </c>
      <c r="J187" s="161"/>
      <c r="K187" s="160">
        <f t="shared" si="37"/>
        <v>0</v>
      </c>
      <c r="L187" s="160">
        <v>21</v>
      </c>
      <c r="M187" s="160">
        <f t="shared" si="38"/>
        <v>0</v>
      </c>
      <c r="N187" s="159">
        <v>0</v>
      </c>
      <c r="O187" s="159">
        <f t="shared" si="39"/>
        <v>0</v>
      </c>
      <c r="P187" s="159">
        <v>0</v>
      </c>
      <c r="Q187" s="159">
        <f t="shared" si="40"/>
        <v>0</v>
      </c>
      <c r="R187" s="160"/>
      <c r="S187" s="160" t="s">
        <v>316</v>
      </c>
      <c r="T187" s="160" t="s">
        <v>317</v>
      </c>
      <c r="U187" s="160">
        <v>0</v>
      </c>
      <c r="V187" s="160">
        <f t="shared" si="41"/>
        <v>0</v>
      </c>
      <c r="W187" s="160"/>
      <c r="X187" s="160" t="s">
        <v>174</v>
      </c>
      <c r="Y187" s="149"/>
      <c r="Z187" s="149"/>
      <c r="AA187" s="149"/>
      <c r="AB187" s="149"/>
      <c r="AC187" s="149"/>
      <c r="AD187" s="149"/>
      <c r="AE187" s="149"/>
      <c r="AF187" s="149"/>
      <c r="AG187" s="149" t="s">
        <v>744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x14ac:dyDescent="0.2">
      <c r="A188" s="3"/>
      <c r="B188" s="4"/>
      <c r="C188" s="191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AE188">
        <v>15</v>
      </c>
      <c r="AF188">
        <v>21</v>
      </c>
      <c r="AG188" t="s">
        <v>155</v>
      </c>
    </row>
    <row r="189" spans="1:60" x14ac:dyDescent="0.2">
      <c r="A189" s="152"/>
      <c r="B189" s="153" t="s">
        <v>31</v>
      </c>
      <c r="C189" s="192"/>
      <c r="D189" s="154"/>
      <c r="E189" s="155"/>
      <c r="F189" s="155"/>
      <c r="G189" s="172">
        <f>G8+G26+G31+G129+G138</f>
        <v>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AE189">
        <f>SUMIF(L7:L187,AE188,G7:G187)</f>
        <v>0</v>
      </c>
      <c r="AF189">
        <f>SUMIF(L7:L187,AF188,G7:G187)</f>
        <v>0</v>
      </c>
      <c r="AG189" t="s">
        <v>738</v>
      </c>
    </row>
    <row r="190" spans="1:60" x14ac:dyDescent="0.2">
      <c r="A190" s="3"/>
      <c r="B190" s="4"/>
      <c r="C190" s="191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60" x14ac:dyDescent="0.2">
      <c r="A191" s="3"/>
      <c r="B191" s="4"/>
      <c r="C191" s="191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60" x14ac:dyDescent="0.2">
      <c r="A192" s="269" t="s">
        <v>739</v>
      </c>
      <c r="B192" s="269"/>
      <c r="C192" s="270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33" x14ac:dyDescent="0.2">
      <c r="A193" s="250"/>
      <c r="B193" s="251"/>
      <c r="C193" s="252"/>
      <c r="D193" s="251"/>
      <c r="E193" s="251"/>
      <c r="F193" s="251"/>
      <c r="G193" s="25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AG193" t="s">
        <v>740</v>
      </c>
    </row>
    <row r="194" spans="1:33" x14ac:dyDescent="0.2">
      <c r="A194" s="254"/>
      <c r="B194" s="255"/>
      <c r="C194" s="256"/>
      <c r="D194" s="255"/>
      <c r="E194" s="255"/>
      <c r="F194" s="255"/>
      <c r="G194" s="25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33" x14ac:dyDescent="0.2">
      <c r="A195" s="254"/>
      <c r="B195" s="255"/>
      <c r="C195" s="256"/>
      <c r="D195" s="255"/>
      <c r="E195" s="255"/>
      <c r="F195" s="255"/>
      <c r="G195" s="25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33" x14ac:dyDescent="0.2">
      <c r="A196" s="254"/>
      <c r="B196" s="255"/>
      <c r="C196" s="256"/>
      <c r="D196" s="255"/>
      <c r="E196" s="255"/>
      <c r="F196" s="255"/>
      <c r="G196" s="25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33" x14ac:dyDescent="0.2">
      <c r="A197" s="258"/>
      <c r="B197" s="259"/>
      <c r="C197" s="260"/>
      <c r="D197" s="259"/>
      <c r="E197" s="259"/>
      <c r="F197" s="259"/>
      <c r="G197" s="26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33" x14ac:dyDescent="0.2">
      <c r="A198" s="3"/>
      <c r="B198" s="4"/>
      <c r="C198" s="191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33" x14ac:dyDescent="0.2">
      <c r="C199" s="193"/>
      <c r="D199" s="10"/>
      <c r="AG199" t="s">
        <v>741</v>
      </c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93:G197"/>
    <mergeCell ref="A1:G1"/>
    <mergeCell ref="C2:G2"/>
    <mergeCell ref="C3:G3"/>
    <mergeCell ref="C4:G4"/>
    <mergeCell ref="A192:C192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2217_01 Pol</vt:lpstr>
      <vt:lpstr>02 2217_02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2217_01 Pol'!Názvy_tisku</vt:lpstr>
      <vt:lpstr>'02 2217_02 Pol'!Názvy_tisku</vt:lpstr>
      <vt:lpstr>oadresa</vt:lpstr>
      <vt:lpstr>Stavba!Objednatel</vt:lpstr>
      <vt:lpstr>Stavba!Objekt</vt:lpstr>
      <vt:lpstr>'01 2217_01 Pol'!Oblast_tisku</vt:lpstr>
      <vt:lpstr>'02 2217_02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2022-06-29T03:55:12Z</dcterms:modified>
</cp:coreProperties>
</file>